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ATA THUY-2019\DATA THUY\nghị quyết HĐND tỉnh nhiệm kỳ 2016-2021\kỳ họp bất thường lần 4\"/>
    </mc:Choice>
  </mc:AlternateContent>
  <bookViews>
    <workbookView xWindow="0" yWindow="0" windowWidth="20400" windowHeight="6855" firstSheet="1" activeTab="1"/>
  </bookViews>
  <sheets>
    <sheet name="foxz" sheetId="9" state="veryHidden" r:id="rId1"/>
    <sheet name="Bieu8-XSKT" sheetId="1" r:id="rId2"/>
    <sheet name="Bieu5" sheetId="5" state="hidden" r:id="rId3"/>
    <sheet name="Bieu4" sheetId="7" state="hidden" r:id="rId4"/>
    <sheet name="Bieu3" sheetId="8" state="hidden" r:id="rId5"/>
  </sheets>
  <definedNames>
    <definedName name="_xlnm._FilterDatabase" localSheetId="1" hidden="1">'Bieu8-XSKT'!$A$271:$WXU$274</definedName>
    <definedName name="_xlnm.Print_Titles" localSheetId="4">Bieu3!$5:$7</definedName>
    <definedName name="_xlnm.Print_Titles" localSheetId="3">Bieu4!$5:$9</definedName>
    <definedName name="_xlnm.Print_Titles" localSheetId="2">Bieu5!$5:$9</definedName>
    <definedName name="_xlnm.Print_Titles" localSheetId="1">'Bieu8-XSKT'!$5:$9</definedName>
  </definedNames>
  <calcPr calcId="152511"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3" i="1" l="1"/>
  <c r="CB13" i="1"/>
  <c r="AH14" i="1"/>
  <c r="AI14" i="1"/>
  <c r="AW14" i="1"/>
  <c r="AY14" i="1"/>
  <c r="BH14" i="1"/>
  <c r="BL14" i="1"/>
  <c r="AV14" i="1"/>
  <c r="BJ14" i="1"/>
  <c r="BN14" i="1"/>
  <c r="BP14" i="1"/>
  <c r="BK14" i="1"/>
  <c r="BY14" i="1"/>
  <c r="CB14" i="1"/>
  <c r="BY15" i="1"/>
  <c r="CB15" i="1"/>
  <c r="BY16" i="1"/>
  <c r="CB16" i="1"/>
  <c r="BU17" i="1"/>
  <c r="BY17" i="1"/>
  <c r="CB17" i="1"/>
  <c r="AH18" i="1"/>
  <c r="AI18" i="1"/>
  <c r="AW18" i="1"/>
  <c r="BH18" i="1"/>
  <c r="BL18" i="1"/>
  <c r="BK18" i="1"/>
  <c r="BV18" i="1"/>
  <c r="BY18" i="1"/>
  <c r="CB18" i="1"/>
  <c r="BY19" i="1"/>
  <c r="CB19" i="1"/>
  <c r="AY20" i="1"/>
  <c r="BG20" i="1"/>
  <c r="BH20" i="1"/>
  <c r="BL20" i="1"/>
  <c r="BJ20" i="1"/>
  <c r="BN20" i="1"/>
  <c r="BP20" i="1"/>
  <c r="BK20" i="1"/>
  <c r="BU20" i="1"/>
  <c r="BV20" i="1"/>
  <c r="BY20" i="1"/>
  <c r="CB20" i="1"/>
  <c r="AZ21" i="1"/>
  <c r="AY21" i="1"/>
  <c r="BH21" i="1"/>
  <c r="BL21" i="1"/>
  <c r="BJ21" i="1"/>
  <c r="BN21" i="1"/>
  <c r="BP21" i="1"/>
  <c r="BK21" i="1"/>
  <c r="BU21" i="1"/>
  <c r="BV21" i="1"/>
  <c r="BY21" i="1"/>
  <c r="CB21" i="1"/>
  <c r="CB22" i="1"/>
  <c r="AH23" i="1"/>
  <c r="AI23" i="1"/>
  <c r="AW23" i="1"/>
  <c r="AY23" i="1"/>
  <c r="BH23" i="1"/>
  <c r="BL23" i="1"/>
  <c r="BJ23" i="1"/>
  <c r="BN23" i="1"/>
  <c r="BP23" i="1"/>
  <c r="BK23" i="1"/>
  <c r="BU23" i="1"/>
  <c r="BV23" i="1"/>
  <c r="BY23" i="1"/>
  <c r="CB23" i="1"/>
  <c r="AH24" i="1"/>
  <c r="AI24" i="1"/>
  <c r="AW24" i="1"/>
  <c r="AY24" i="1"/>
  <c r="BG24" i="1"/>
  <c r="BH24" i="1"/>
  <c r="BL24" i="1"/>
  <c r="AV24" i="1"/>
  <c r="BJ24" i="1"/>
  <c r="BN24" i="1"/>
  <c r="BP24" i="1"/>
  <c r="BK24" i="1"/>
  <c r="BU24" i="1"/>
  <c r="BV24" i="1"/>
  <c r="BY24" i="1"/>
  <c r="CB24" i="1"/>
  <c r="AH25" i="1"/>
  <c r="AI25" i="1"/>
  <c r="AW25" i="1"/>
  <c r="AY25" i="1"/>
  <c r="BG25" i="1"/>
  <c r="BH25" i="1"/>
  <c r="BL25" i="1"/>
  <c r="AV25" i="1"/>
  <c r="BJ25" i="1"/>
  <c r="BN25" i="1"/>
  <c r="BP25" i="1"/>
  <c r="BK25" i="1"/>
  <c r="BU25" i="1"/>
  <c r="BV25" i="1"/>
  <c r="BY25" i="1"/>
  <c r="CB25" i="1"/>
  <c r="AH26" i="1"/>
  <c r="AI26" i="1"/>
  <c r="AW26" i="1"/>
  <c r="AY26" i="1"/>
  <c r="BG26" i="1"/>
  <c r="BH26" i="1"/>
  <c r="BL26" i="1"/>
  <c r="AV26" i="1"/>
  <c r="BJ26" i="1"/>
  <c r="BN26" i="1"/>
  <c r="BP26" i="1"/>
  <c r="BK26" i="1"/>
  <c r="BU26" i="1"/>
  <c r="BV26" i="1"/>
  <c r="BY26" i="1"/>
  <c r="CB26" i="1"/>
  <c r="BH27" i="1"/>
  <c r="BL27" i="1"/>
  <c r="AV27" i="1"/>
  <c r="BJ27" i="1"/>
  <c r="BN27" i="1"/>
  <c r="BP27" i="1"/>
  <c r="BK27" i="1"/>
  <c r="BU27" i="1"/>
  <c r="BY27" i="1"/>
  <c r="CB27" i="1"/>
  <c r="BH28" i="1"/>
  <c r="BL28" i="1"/>
  <c r="AV28" i="1"/>
  <c r="BJ28" i="1"/>
  <c r="BN28" i="1"/>
  <c r="BP28" i="1"/>
  <c r="BK28" i="1"/>
  <c r="BU28" i="1"/>
  <c r="BV28" i="1"/>
  <c r="BY28" i="1"/>
  <c r="CB28" i="1"/>
  <c r="BH29" i="1"/>
  <c r="BL29" i="1"/>
  <c r="AV29" i="1"/>
  <c r="BJ29" i="1"/>
  <c r="BN29" i="1"/>
  <c r="BP29" i="1"/>
  <c r="BK29" i="1"/>
  <c r="BU29" i="1"/>
  <c r="BV29" i="1"/>
  <c r="BY29" i="1"/>
  <c r="CB29" i="1"/>
  <c r="CB31" i="1"/>
  <c r="BU32" i="1"/>
  <c r="BY32" i="1"/>
  <c r="CB32" i="1"/>
  <c r="AH33" i="1"/>
  <c r="AI33" i="1"/>
  <c r="AW33" i="1"/>
  <c r="AY33" i="1"/>
  <c r="BG33" i="1"/>
  <c r="BH33" i="1"/>
  <c r="BL33" i="1"/>
  <c r="AV33" i="1"/>
  <c r="BJ33" i="1"/>
  <c r="BN33" i="1"/>
  <c r="BP33" i="1"/>
  <c r="BK33" i="1"/>
  <c r="BU33" i="1"/>
  <c r="BV33" i="1"/>
  <c r="BY33" i="1"/>
  <c r="CB33" i="1"/>
  <c r="AH34" i="1"/>
  <c r="AI34" i="1"/>
  <c r="AW34" i="1"/>
  <c r="AY34" i="1"/>
  <c r="BG34" i="1"/>
  <c r="BH34" i="1"/>
  <c r="BL34" i="1"/>
  <c r="AV34" i="1"/>
  <c r="BJ34" i="1"/>
  <c r="BN34" i="1"/>
  <c r="BP34" i="1"/>
  <c r="BK34" i="1"/>
  <c r="BU34" i="1"/>
  <c r="BV34" i="1"/>
  <c r="BY34" i="1"/>
  <c r="CB34" i="1"/>
  <c r="AH35" i="1"/>
  <c r="AI35" i="1"/>
  <c r="AW35" i="1"/>
  <c r="AY35" i="1"/>
  <c r="BG35" i="1"/>
  <c r="BH35" i="1"/>
  <c r="BL35" i="1"/>
  <c r="AV35" i="1"/>
  <c r="BJ35" i="1"/>
  <c r="BN35" i="1"/>
  <c r="BP35" i="1"/>
  <c r="BK35" i="1"/>
  <c r="BU35" i="1"/>
  <c r="BV35" i="1"/>
  <c r="BY35" i="1"/>
  <c r="CB35" i="1"/>
  <c r="AH36" i="1"/>
  <c r="AI36" i="1"/>
  <c r="AW36" i="1"/>
  <c r="AY36" i="1"/>
  <c r="BG36" i="1"/>
  <c r="BH36" i="1"/>
  <c r="BL36" i="1"/>
  <c r="AV36" i="1"/>
  <c r="BJ36" i="1"/>
  <c r="BN36" i="1"/>
  <c r="BP36" i="1"/>
  <c r="BK36" i="1"/>
  <c r="BU36" i="1"/>
  <c r="BY36" i="1"/>
  <c r="CB36" i="1"/>
  <c r="AH37" i="1"/>
  <c r="AI37" i="1"/>
  <c r="AW37" i="1"/>
  <c r="BG37" i="1"/>
  <c r="BH37" i="1"/>
  <c r="BL37" i="1"/>
  <c r="AV37" i="1"/>
  <c r="BJ37" i="1"/>
  <c r="BN37" i="1"/>
  <c r="BP37" i="1"/>
  <c r="BK37" i="1"/>
  <c r="BU37" i="1"/>
  <c r="BY37" i="1"/>
  <c r="CB37" i="1"/>
  <c r="BY38" i="1"/>
  <c r="CB38" i="1"/>
  <c r="BG39" i="1"/>
  <c r="BH39" i="1"/>
  <c r="BL39" i="1"/>
  <c r="AV39" i="1"/>
  <c r="BJ39" i="1"/>
  <c r="BN39" i="1"/>
  <c r="BP39" i="1"/>
  <c r="BK39" i="1"/>
  <c r="BU39" i="1"/>
  <c r="BY39" i="1"/>
  <c r="CB39" i="1"/>
  <c r="BH40" i="1"/>
  <c r="BL40" i="1"/>
  <c r="BN40" i="1"/>
  <c r="BP40" i="1"/>
  <c r="BK40" i="1"/>
  <c r="BU40" i="1"/>
  <c r="BV40" i="1"/>
  <c r="BY40" i="1"/>
  <c r="CB40" i="1"/>
  <c r="BG41" i="1"/>
  <c r="BH41" i="1"/>
  <c r="BL41" i="1"/>
  <c r="AV41" i="1"/>
  <c r="BJ41" i="1"/>
  <c r="BN41" i="1"/>
  <c r="BP41" i="1"/>
  <c r="BK41" i="1"/>
  <c r="BU41" i="1"/>
  <c r="BV41" i="1"/>
  <c r="BY41" i="1"/>
  <c r="CB41" i="1"/>
  <c r="BY42" i="1"/>
  <c r="CB42" i="1"/>
  <c r="AY43" i="1"/>
  <c r="BG43" i="1"/>
  <c r="BH43" i="1"/>
  <c r="BL43" i="1"/>
  <c r="BJ43" i="1"/>
  <c r="BN43" i="1"/>
  <c r="BP43" i="1"/>
  <c r="BK43" i="1"/>
  <c r="BU43" i="1"/>
  <c r="BV43" i="1"/>
  <c r="BY43" i="1"/>
  <c r="CB43" i="1"/>
  <c r="AY44" i="1"/>
  <c r="BG44" i="1"/>
  <c r="BH44" i="1"/>
  <c r="BL44" i="1"/>
  <c r="AV44" i="1"/>
  <c r="BJ44" i="1"/>
  <c r="BN44" i="1"/>
  <c r="BP44" i="1"/>
  <c r="BK44" i="1"/>
  <c r="BU44" i="1"/>
  <c r="BY44" i="1"/>
  <c r="CB44" i="1"/>
  <c r="BG45" i="1"/>
  <c r="BH45" i="1"/>
  <c r="BL45" i="1"/>
  <c r="AV45" i="1"/>
  <c r="BJ45" i="1"/>
  <c r="BN45" i="1"/>
  <c r="BP45" i="1"/>
  <c r="BK45" i="1"/>
  <c r="BU45" i="1"/>
  <c r="BY45" i="1"/>
  <c r="CB45" i="1"/>
  <c r="BF46" i="1"/>
  <c r="BL46" i="1"/>
  <c r="AV46" i="1"/>
  <c r="BJ46" i="1"/>
  <c r="BN46" i="1"/>
  <c r="BP46" i="1"/>
  <c r="BK46" i="1"/>
  <c r="BU46" i="1"/>
  <c r="BY46" i="1"/>
  <c r="CB46" i="1"/>
  <c r="BH47" i="1"/>
  <c r="BL47" i="1"/>
  <c r="BN47" i="1"/>
  <c r="BP47" i="1"/>
  <c r="BK47" i="1"/>
  <c r="BU47" i="1"/>
  <c r="BY47" i="1"/>
  <c r="CB47" i="1"/>
  <c r="BL48" i="1"/>
  <c r="BN48" i="1"/>
  <c r="BP48" i="1"/>
  <c r="BK48" i="1"/>
  <c r="BU48" i="1"/>
  <c r="BY48" i="1"/>
  <c r="CB48" i="1"/>
  <c r="BH49" i="1"/>
  <c r="BL49" i="1"/>
  <c r="BN49" i="1"/>
  <c r="BP49" i="1"/>
  <c r="BK49" i="1"/>
  <c r="BU49" i="1"/>
  <c r="BY49" i="1"/>
  <c r="CB49" i="1"/>
  <c r="BH50" i="1"/>
  <c r="BL50" i="1"/>
  <c r="BN50" i="1"/>
  <c r="BP50" i="1"/>
  <c r="BK50" i="1"/>
  <c r="BU50" i="1"/>
  <c r="BY50" i="1"/>
  <c r="CB50" i="1"/>
  <c r="AH51" i="1"/>
  <c r="AI51" i="1"/>
  <c r="AW51" i="1"/>
  <c r="BG51" i="1"/>
  <c r="BH51" i="1"/>
  <c r="BL51" i="1"/>
  <c r="AV51" i="1"/>
  <c r="BJ51" i="1"/>
  <c r="BN51" i="1"/>
  <c r="BP51" i="1"/>
  <c r="BK51" i="1"/>
  <c r="BU51" i="1"/>
  <c r="BY51" i="1"/>
  <c r="CB51" i="1"/>
  <c r="BH52" i="1"/>
  <c r="BL52" i="1"/>
  <c r="AV52" i="1"/>
  <c r="BJ52" i="1"/>
  <c r="BN52" i="1"/>
  <c r="BP52" i="1"/>
  <c r="BK52" i="1"/>
  <c r="BU52" i="1"/>
  <c r="BV52" i="1"/>
  <c r="BY52" i="1"/>
  <c r="CB52" i="1"/>
  <c r="BY53" i="1"/>
  <c r="CB53" i="1"/>
  <c r="BH54" i="1"/>
  <c r="BL54" i="1"/>
  <c r="AV54" i="1"/>
  <c r="BJ54" i="1"/>
  <c r="BN54" i="1"/>
  <c r="BP54" i="1"/>
  <c r="BK54" i="1"/>
  <c r="BV54" i="1"/>
  <c r="BY54" i="1"/>
  <c r="CB54" i="1"/>
  <c r="BH56" i="1"/>
  <c r="BL56" i="1"/>
  <c r="BN56" i="1"/>
  <c r="BP56" i="1"/>
  <c r="BK56" i="1"/>
  <c r="BU56" i="1"/>
  <c r="BY56" i="1"/>
  <c r="CB56" i="1"/>
  <c r="CB12" i="1"/>
  <c r="BG62" i="1"/>
  <c r="BH62" i="1"/>
  <c r="BL62" i="1"/>
  <c r="AV62" i="1"/>
  <c r="BJ62" i="1"/>
  <c r="BN62" i="1"/>
  <c r="BP62" i="1"/>
  <c r="BK62" i="1"/>
  <c r="BU62" i="1"/>
  <c r="BV62" i="1"/>
  <c r="BY62" i="1"/>
  <c r="CB62" i="1"/>
  <c r="BH63" i="1"/>
  <c r="BL63" i="1"/>
  <c r="BP63" i="1"/>
  <c r="BK63" i="1"/>
  <c r="BU63" i="1"/>
  <c r="BV63" i="1"/>
  <c r="BY63" i="1"/>
  <c r="CB63" i="1"/>
  <c r="BU64" i="1"/>
  <c r="BV64" i="1"/>
  <c r="BY64" i="1"/>
  <c r="CB64" i="1"/>
  <c r="BU65" i="1"/>
  <c r="BV65" i="1"/>
  <c r="BY65" i="1"/>
  <c r="CB65" i="1"/>
  <c r="BU66" i="1"/>
  <c r="BV66" i="1"/>
  <c r="BY66" i="1"/>
  <c r="CB66" i="1"/>
  <c r="BU67" i="1"/>
  <c r="BY67" i="1"/>
  <c r="CB67" i="1"/>
  <c r="BY68" i="1"/>
  <c r="CB68" i="1"/>
  <c r="BY69" i="1"/>
  <c r="CB69" i="1"/>
  <c r="BH70" i="1"/>
  <c r="BL70" i="1"/>
  <c r="BI70" i="1"/>
  <c r="BJ70" i="1"/>
  <c r="BN70" i="1"/>
  <c r="BP70" i="1"/>
  <c r="BK70" i="1"/>
  <c r="BU70" i="1"/>
  <c r="BV70" i="1"/>
  <c r="BY70" i="1"/>
  <c r="CB70" i="1"/>
  <c r="BH71" i="1"/>
  <c r="BL71" i="1"/>
  <c r="BN71" i="1"/>
  <c r="BP71" i="1"/>
  <c r="BK71" i="1"/>
  <c r="BU71" i="1"/>
  <c r="BV71" i="1"/>
  <c r="BY71" i="1"/>
  <c r="CB71" i="1"/>
  <c r="BH72" i="1"/>
  <c r="BL72" i="1"/>
  <c r="BI72" i="1"/>
  <c r="BJ72" i="1"/>
  <c r="BN72" i="1"/>
  <c r="BP72" i="1"/>
  <c r="BK72" i="1"/>
  <c r="BU72" i="1"/>
  <c r="BV72" i="1"/>
  <c r="BY72" i="1"/>
  <c r="CB72" i="1"/>
  <c r="BL73" i="1"/>
  <c r="BN73" i="1"/>
  <c r="BP73" i="1"/>
  <c r="BK73" i="1"/>
  <c r="BU73" i="1"/>
  <c r="BV73" i="1"/>
  <c r="BY73" i="1"/>
  <c r="CB73" i="1"/>
  <c r="BH74" i="1"/>
  <c r="BL74" i="1"/>
  <c r="BN74" i="1"/>
  <c r="BP74" i="1"/>
  <c r="BK74" i="1"/>
  <c r="BU74" i="1"/>
  <c r="BY74" i="1"/>
  <c r="CB74" i="1"/>
  <c r="BH75" i="1"/>
  <c r="BL75" i="1"/>
  <c r="BN75" i="1"/>
  <c r="BP75" i="1"/>
  <c r="BK75" i="1"/>
  <c r="BU75" i="1"/>
  <c r="BV75" i="1"/>
  <c r="BY75" i="1"/>
  <c r="CB75" i="1"/>
  <c r="BH76" i="1"/>
  <c r="BL76" i="1"/>
  <c r="BN76" i="1"/>
  <c r="BP76" i="1"/>
  <c r="BK76" i="1"/>
  <c r="BU76" i="1"/>
  <c r="BV76" i="1"/>
  <c r="BY76" i="1"/>
  <c r="CB76" i="1"/>
  <c r="BH77" i="1"/>
  <c r="BL77" i="1"/>
  <c r="BN77" i="1"/>
  <c r="BP77" i="1"/>
  <c r="BK77" i="1"/>
  <c r="BU77" i="1"/>
  <c r="BV77" i="1"/>
  <c r="BY77" i="1"/>
  <c r="CB77" i="1"/>
  <c r="BH78" i="1"/>
  <c r="BL78" i="1"/>
  <c r="BN78" i="1"/>
  <c r="BP78" i="1"/>
  <c r="BK78" i="1"/>
  <c r="BU78" i="1"/>
  <c r="BV78" i="1"/>
  <c r="BY78" i="1"/>
  <c r="CB78" i="1"/>
  <c r="BH79" i="1"/>
  <c r="BL79" i="1"/>
  <c r="BN79" i="1"/>
  <c r="BP79" i="1"/>
  <c r="BK79" i="1"/>
  <c r="BU79" i="1"/>
  <c r="BV79" i="1"/>
  <c r="BY79" i="1"/>
  <c r="CB79" i="1"/>
  <c r="BH80" i="1"/>
  <c r="BL80" i="1"/>
  <c r="BN80" i="1"/>
  <c r="BP80" i="1"/>
  <c r="BK80" i="1"/>
  <c r="BU80" i="1"/>
  <c r="BV80" i="1"/>
  <c r="BY80" i="1"/>
  <c r="CB80" i="1"/>
  <c r="BL81" i="1"/>
  <c r="BN81" i="1"/>
  <c r="BP81" i="1"/>
  <c r="BK81" i="1"/>
  <c r="BU81" i="1"/>
  <c r="BY81" i="1"/>
  <c r="CB81" i="1"/>
  <c r="AW82" i="1"/>
  <c r="AY82" i="1"/>
  <c r="BG82" i="1"/>
  <c r="BH82" i="1"/>
  <c r="BL82" i="1"/>
  <c r="AV82" i="1"/>
  <c r="BJ82" i="1"/>
  <c r="BN82" i="1"/>
  <c r="BP82" i="1"/>
  <c r="BK82" i="1"/>
  <c r="BV82" i="1"/>
  <c r="BY82" i="1"/>
  <c r="CB82" i="1"/>
  <c r="BU83" i="1"/>
  <c r="BY83" i="1"/>
  <c r="CB83" i="1"/>
  <c r="BH84" i="1"/>
  <c r="BL84" i="1"/>
  <c r="BK84" i="1"/>
  <c r="BU84" i="1"/>
  <c r="BV84" i="1"/>
  <c r="BY84" i="1"/>
  <c r="CB84" i="1"/>
  <c r="BY85" i="1"/>
  <c r="CB85" i="1"/>
  <c r="BY86" i="1"/>
  <c r="CB86" i="1"/>
  <c r="BN87" i="1"/>
  <c r="BP87" i="1"/>
  <c r="BK87" i="1"/>
  <c r="BU87" i="1"/>
  <c r="BV87" i="1"/>
  <c r="BY87" i="1"/>
  <c r="CB87" i="1"/>
  <c r="BH88" i="1"/>
  <c r="BL88" i="1"/>
  <c r="BN88" i="1"/>
  <c r="BP88" i="1"/>
  <c r="BK88" i="1"/>
  <c r="BU88" i="1"/>
  <c r="BV88" i="1"/>
  <c r="BY88" i="1"/>
  <c r="CB88" i="1"/>
  <c r="BU89" i="1"/>
  <c r="BV89" i="1"/>
  <c r="BY89" i="1"/>
  <c r="CB89" i="1"/>
  <c r="CB93" i="1"/>
  <c r="CB94" i="1"/>
  <c r="CB95" i="1"/>
  <c r="BU96" i="1"/>
  <c r="BV96" i="1"/>
  <c r="BY96" i="1"/>
  <c r="CB96" i="1"/>
  <c r="BU97" i="1"/>
  <c r="BV97" i="1"/>
  <c r="BY97" i="1"/>
  <c r="CB97" i="1"/>
  <c r="BU98" i="1"/>
  <c r="BV98" i="1"/>
  <c r="BY98" i="1"/>
  <c r="CB98" i="1"/>
  <c r="CB99" i="1"/>
  <c r="CB100" i="1"/>
  <c r="CB101" i="1"/>
  <c r="BU102" i="1"/>
  <c r="BV102" i="1"/>
  <c r="BY102" i="1"/>
  <c r="CB102" i="1"/>
  <c r="CB103" i="1"/>
  <c r="CB104" i="1"/>
  <c r="BV105" i="1"/>
  <c r="BY105" i="1"/>
  <c r="CB105" i="1"/>
  <c r="CB106" i="1"/>
  <c r="BU107" i="1"/>
  <c r="BV107" i="1"/>
  <c r="BY107" i="1"/>
  <c r="CB107" i="1"/>
  <c r="CB108" i="1"/>
  <c r="CB109" i="1"/>
  <c r="BU110" i="1"/>
  <c r="BV110" i="1"/>
  <c r="BY110" i="1"/>
  <c r="CB110" i="1"/>
  <c r="BU111" i="1"/>
  <c r="BY111" i="1"/>
  <c r="CB111" i="1"/>
  <c r="CB61" i="1"/>
  <c r="BL114" i="1"/>
  <c r="BJ114" i="1"/>
  <c r="BN114" i="1"/>
  <c r="BP114" i="1"/>
  <c r="BK114" i="1"/>
  <c r="BU114" i="1"/>
  <c r="BV114" i="1"/>
  <c r="BY114" i="1"/>
  <c r="CB114" i="1"/>
  <c r="BL115" i="1"/>
  <c r="BJ115" i="1"/>
  <c r="BN115" i="1"/>
  <c r="BP115" i="1"/>
  <c r="BK115" i="1"/>
  <c r="BU115" i="1"/>
  <c r="BV115" i="1"/>
  <c r="BY115" i="1"/>
  <c r="CB115" i="1"/>
  <c r="BY116" i="1"/>
  <c r="CB116" i="1"/>
  <c r="BL117" i="1"/>
  <c r="BN117" i="1"/>
  <c r="BP117" i="1"/>
  <c r="BK117" i="1"/>
  <c r="BU117" i="1"/>
  <c r="BY117" i="1"/>
  <c r="CB117" i="1"/>
  <c r="BL118" i="1"/>
  <c r="BN118" i="1"/>
  <c r="BP118" i="1"/>
  <c r="BK118" i="1"/>
  <c r="BU118" i="1"/>
  <c r="BV118" i="1"/>
  <c r="BY118" i="1"/>
  <c r="CB118" i="1"/>
  <c r="CB120" i="1"/>
  <c r="CB121" i="1"/>
  <c r="CB125" i="1"/>
  <c r="CB126" i="1"/>
  <c r="CB127" i="1"/>
  <c r="BY128" i="1"/>
  <c r="CB128" i="1"/>
  <c r="CB129" i="1"/>
  <c r="CB130" i="1"/>
  <c r="CB131" i="1"/>
  <c r="CB132" i="1"/>
  <c r="CB133" i="1"/>
  <c r="CB134" i="1"/>
  <c r="CB135" i="1"/>
  <c r="CB136" i="1"/>
  <c r="CB137" i="1"/>
  <c r="CB138" i="1"/>
  <c r="CB139" i="1"/>
  <c r="CB140" i="1"/>
  <c r="CB141" i="1"/>
  <c r="CB142" i="1"/>
  <c r="CB143" i="1"/>
  <c r="CB144" i="1"/>
  <c r="CB145" i="1"/>
  <c r="CB146" i="1"/>
  <c r="CB147" i="1"/>
  <c r="CB149" i="1"/>
  <c r="CB150" i="1"/>
  <c r="CB151" i="1"/>
  <c r="CB152" i="1"/>
  <c r="CB153" i="1"/>
  <c r="CB154" i="1"/>
  <c r="CB155" i="1"/>
  <c r="CB156" i="1"/>
  <c r="CB157" i="1"/>
  <c r="CB158" i="1"/>
  <c r="CB159" i="1"/>
  <c r="CB160" i="1"/>
  <c r="CB161" i="1"/>
  <c r="CB162" i="1"/>
  <c r="CB163" i="1"/>
  <c r="CB164" i="1"/>
  <c r="CB165" i="1"/>
  <c r="CB113" i="1"/>
  <c r="CB11" i="1"/>
  <c r="BU169" i="1"/>
  <c r="BY169" i="1"/>
  <c r="CB169" i="1"/>
  <c r="CB170" i="1"/>
  <c r="CB168" i="1"/>
  <c r="AH173" i="1"/>
  <c r="AI173" i="1"/>
  <c r="AW173" i="1"/>
  <c r="BG173" i="1"/>
  <c r="BH173" i="1"/>
  <c r="BL173" i="1"/>
  <c r="AV173" i="1"/>
  <c r="BJ173" i="1"/>
  <c r="BN173" i="1"/>
  <c r="BP173" i="1"/>
  <c r="BK173" i="1"/>
  <c r="BV173" i="1"/>
  <c r="BY173" i="1"/>
  <c r="CB173" i="1"/>
  <c r="AH174" i="1"/>
  <c r="AI174" i="1"/>
  <c r="AW174" i="1"/>
  <c r="AY174" i="1"/>
  <c r="BG174" i="1"/>
  <c r="BH174" i="1"/>
  <c r="BL174" i="1"/>
  <c r="AV174" i="1"/>
  <c r="BJ174" i="1"/>
  <c r="BN174" i="1"/>
  <c r="BP174" i="1"/>
  <c r="BK174" i="1"/>
  <c r="BU174" i="1"/>
  <c r="BR174" i="1"/>
  <c r="BV174" i="1"/>
  <c r="BY174" i="1"/>
  <c r="CB174" i="1"/>
  <c r="CB172" i="1"/>
  <c r="CB167" i="1"/>
  <c r="CB177" i="1"/>
  <c r="BV188" i="1"/>
  <c r="BY188" i="1"/>
  <c r="CB188" i="1"/>
  <c r="BY189" i="1"/>
  <c r="CB189" i="1"/>
  <c r="CB182" i="1"/>
  <c r="BY194" i="1"/>
  <c r="CB194" i="1"/>
  <c r="CB192" i="1"/>
  <c r="BY199" i="1"/>
  <c r="CB199" i="1"/>
  <c r="BS200" i="1"/>
  <c r="BU200" i="1"/>
  <c r="BY200" i="1"/>
  <c r="CB200" i="1"/>
  <c r="AW201" i="1"/>
  <c r="BG201" i="1"/>
  <c r="BH201" i="1"/>
  <c r="BL201" i="1"/>
  <c r="BJ201" i="1"/>
  <c r="BN201" i="1"/>
  <c r="BP201" i="1"/>
  <c r="BK201" i="1"/>
  <c r="BU201" i="1"/>
  <c r="BV201" i="1"/>
  <c r="BY201" i="1"/>
  <c r="CB201" i="1"/>
  <c r="BH202" i="1"/>
  <c r="BL202" i="1"/>
  <c r="BJ202" i="1"/>
  <c r="BN202" i="1"/>
  <c r="BP202" i="1"/>
  <c r="BK202" i="1"/>
  <c r="BU202" i="1"/>
  <c r="BV202" i="1"/>
  <c r="BY202" i="1"/>
  <c r="CB202" i="1"/>
  <c r="BH203" i="1"/>
  <c r="BL203" i="1"/>
  <c r="BJ203" i="1"/>
  <c r="BN203" i="1"/>
  <c r="BP203" i="1"/>
  <c r="BK203" i="1"/>
  <c r="BU203" i="1"/>
  <c r="BV203" i="1"/>
  <c r="BY203" i="1"/>
  <c r="CB203" i="1"/>
  <c r="BH204" i="1"/>
  <c r="BL204" i="1"/>
  <c r="BJ204" i="1"/>
  <c r="BN204" i="1"/>
  <c r="BP204" i="1"/>
  <c r="BK204" i="1"/>
  <c r="BU204" i="1"/>
  <c r="BV204" i="1"/>
  <c r="BY204" i="1"/>
  <c r="CB204" i="1"/>
  <c r="BH205" i="1"/>
  <c r="BL205" i="1"/>
  <c r="BJ205" i="1"/>
  <c r="BN205" i="1"/>
  <c r="BP205" i="1"/>
  <c r="BK205" i="1"/>
  <c r="BU205" i="1"/>
  <c r="BY205" i="1"/>
  <c r="CB205" i="1"/>
  <c r="CB198" i="1"/>
  <c r="BV208" i="1"/>
  <c r="BY208" i="1"/>
  <c r="CB208" i="1"/>
  <c r="BV209" i="1"/>
  <c r="BY209" i="1"/>
  <c r="CB209" i="1"/>
  <c r="CB207" i="1"/>
  <c r="AW212" i="1"/>
  <c r="BG212" i="1"/>
  <c r="BH212" i="1"/>
  <c r="BL212" i="1"/>
  <c r="BJ212" i="1"/>
  <c r="BN212" i="1"/>
  <c r="BP212" i="1"/>
  <c r="BK212" i="1"/>
  <c r="BU212" i="1"/>
  <c r="BV212" i="1"/>
  <c r="BY212" i="1"/>
  <c r="CB212" i="1"/>
  <c r="BU213" i="1"/>
  <c r="BV213" i="1"/>
  <c r="BY213" i="1"/>
  <c r="CB213" i="1"/>
  <c r="CB211" i="1"/>
  <c r="CB197" i="1"/>
  <c r="CB176" i="1"/>
  <c r="BH218" i="1"/>
  <c r="BL218" i="1"/>
  <c r="BJ218" i="1"/>
  <c r="BN218" i="1"/>
  <c r="BP218" i="1"/>
  <c r="BK218" i="1"/>
  <c r="BU218" i="1"/>
  <c r="BY218" i="1"/>
  <c r="CB218" i="1"/>
  <c r="CB219" i="1"/>
  <c r="BG220" i="1"/>
  <c r="BH220" i="1"/>
  <c r="BL220" i="1"/>
  <c r="BJ220" i="1"/>
  <c r="BN220" i="1"/>
  <c r="BP220" i="1"/>
  <c r="BK220" i="1"/>
  <c r="BU220" i="1"/>
  <c r="BV220" i="1"/>
  <c r="BY220" i="1"/>
  <c r="CB220" i="1"/>
  <c r="AH221" i="1"/>
  <c r="AI221" i="1"/>
  <c r="AW221" i="1"/>
  <c r="BG221" i="1"/>
  <c r="BH221" i="1"/>
  <c r="BL221" i="1"/>
  <c r="BJ221" i="1"/>
  <c r="BN221" i="1"/>
  <c r="BP221" i="1"/>
  <c r="BK221" i="1"/>
  <c r="BU221" i="1"/>
  <c r="BV221" i="1"/>
  <c r="BY221" i="1"/>
  <c r="CB221" i="1"/>
  <c r="BU222" i="1"/>
  <c r="BY222" i="1"/>
  <c r="CB222" i="1"/>
  <c r="BU223" i="1"/>
  <c r="BY223" i="1"/>
  <c r="CB223" i="1"/>
  <c r="BU224" i="1"/>
  <c r="BY224" i="1"/>
  <c r="CB224" i="1"/>
  <c r="BU225" i="1"/>
  <c r="BY225" i="1"/>
  <c r="CB225" i="1"/>
  <c r="BY226" i="1"/>
  <c r="CB226" i="1"/>
  <c r="BY227" i="1"/>
  <c r="CB227" i="1"/>
  <c r="BY228" i="1"/>
  <c r="CB228" i="1"/>
  <c r="CB217" i="1"/>
  <c r="BH233" i="1"/>
  <c r="BL233" i="1"/>
  <c r="BN233" i="1"/>
  <c r="BP233" i="1"/>
  <c r="BK233" i="1"/>
  <c r="BU233" i="1"/>
  <c r="BV233" i="1"/>
  <c r="BY233" i="1"/>
  <c r="CB233" i="1"/>
  <c r="BY236" i="1"/>
  <c r="CB236" i="1"/>
  <c r="BY237" i="1"/>
  <c r="CB237" i="1"/>
  <c r="BU238" i="1"/>
  <c r="BY238" i="1"/>
  <c r="CB238" i="1"/>
  <c r="BU239" i="1"/>
  <c r="BY239" i="1"/>
  <c r="CB239" i="1"/>
  <c r="BU240" i="1"/>
  <c r="BY240" i="1"/>
  <c r="CB240" i="1"/>
  <c r="BY241" i="1"/>
  <c r="CB241" i="1"/>
  <c r="BY242" i="1"/>
  <c r="CB242" i="1"/>
  <c r="CB230" i="1"/>
  <c r="BY245" i="1"/>
  <c r="CB245" i="1"/>
  <c r="BV246" i="1"/>
  <c r="BY246" i="1"/>
  <c r="CB246" i="1"/>
  <c r="BL247" i="1"/>
  <c r="BJ247" i="1"/>
  <c r="BN247" i="1"/>
  <c r="BP247" i="1"/>
  <c r="BK247" i="1"/>
  <c r="BV247" i="1"/>
  <c r="BY247" i="1"/>
  <c r="CB247" i="1"/>
  <c r="BL250" i="1"/>
  <c r="H250" i="1"/>
  <c r="BJ250" i="1"/>
  <c r="BN250" i="1"/>
  <c r="BP250" i="1"/>
  <c r="BK250" i="1"/>
  <c r="BV250" i="1"/>
  <c r="BY250" i="1"/>
  <c r="CB250" i="1"/>
  <c r="BY251" i="1"/>
  <c r="CB251" i="1"/>
  <c r="BY252" i="1"/>
  <c r="CB252" i="1"/>
  <c r="CB244" i="1"/>
  <c r="BK257" i="1"/>
  <c r="BU257" i="1"/>
  <c r="BV257" i="1"/>
  <c r="BY257" i="1"/>
  <c r="CB257" i="1"/>
  <c r="BL258" i="1"/>
  <c r="BJ258" i="1"/>
  <c r="BN258" i="1"/>
  <c r="BP258" i="1"/>
  <c r="BK258" i="1"/>
  <c r="BU258" i="1"/>
  <c r="BV258" i="1"/>
  <c r="BY258" i="1"/>
  <c r="CB258" i="1"/>
  <c r="BL259" i="1"/>
  <c r="BJ259" i="1"/>
  <c r="BN259" i="1"/>
  <c r="BP259" i="1"/>
  <c r="BK259" i="1"/>
  <c r="BU259" i="1"/>
  <c r="BY259" i="1"/>
  <c r="CB259" i="1"/>
  <c r="BY260" i="1"/>
  <c r="CB260" i="1"/>
  <c r="BH261" i="1"/>
  <c r="BL261" i="1"/>
  <c r="BJ261" i="1"/>
  <c r="BN261" i="1"/>
  <c r="BP261" i="1"/>
  <c r="BK261" i="1"/>
  <c r="BU261" i="1"/>
  <c r="BV261" i="1"/>
  <c r="BY261" i="1"/>
  <c r="CB261" i="1"/>
  <c r="CB256" i="1"/>
  <c r="BH264" i="1"/>
  <c r="BL264" i="1"/>
  <c r="BJ264" i="1"/>
  <c r="BN264" i="1"/>
  <c r="BP264" i="1"/>
  <c r="BK264" i="1"/>
  <c r="BU264" i="1"/>
  <c r="BY264" i="1"/>
  <c r="CB264" i="1"/>
  <c r="BY265" i="1"/>
  <c r="CB265" i="1"/>
  <c r="CB263" i="1"/>
  <c r="CB255" i="1"/>
  <c r="CB216" i="1"/>
  <c r="BU269" i="1"/>
  <c r="BY269" i="1"/>
  <c r="CB269" i="1"/>
  <c r="BU270" i="1"/>
  <c r="BY270" i="1"/>
  <c r="CB270" i="1"/>
  <c r="BU271" i="1"/>
  <c r="BY271" i="1"/>
  <c r="CB271" i="1"/>
  <c r="CB268" i="1"/>
  <c r="CB272" i="1"/>
  <c r="CB267" i="1"/>
  <c r="CB10" i="1"/>
  <c r="CA12" i="1"/>
  <c r="CA61" i="1"/>
  <c r="CA11" i="1"/>
  <c r="CA168" i="1"/>
  <c r="CA172" i="1"/>
  <c r="CA167" i="1"/>
  <c r="CA177" i="1"/>
  <c r="CA182" i="1"/>
  <c r="CA192" i="1"/>
  <c r="CA198" i="1"/>
  <c r="CA207" i="1"/>
  <c r="CA197" i="1"/>
  <c r="CA176" i="1"/>
  <c r="CA217" i="1"/>
  <c r="CA230" i="1"/>
  <c r="CA244" i="1"/>
  <c r="CA256" i="1"/>
  <c r="CA263" i="1"/>
  <c r="CA255" i="1"/>
  <c r="CA216" i="1"/>
  <c r="CA268" i="1"/>
  <c r="CA272" i="1"/>
  <c r="CA267" i="1"/>
  <c r="CA275" i="1"/>
  <c r="CA10" i="1"/>
  <c r="CA274" i="5"/>
  <c r="CH10" i="1"/>
  <c r="CH12" i="1"/>
  <c r="CH11" i="1"/>
  <c r="H248" i="1"/>
  <c r="H96" i="8"/>
  <c r="H97" i="8"/>
  <c r="H105" i="8"/>
  <c r="E105" i="8"/>
  <c r="H104" i="8"/>
  <c r="E104" i="8"/>
  <c r="H103" i="8"/>
  <c r="E103" i="8"/>
  <c r="H102" i="8"/>
  <c r="E102" i="8"/>
  <c r="H101" i="8"/>
  <c r="E101" i="8"/>
  <c r="H100" i="8"/>
  <c r="E100" i="8"/>
  <c r="H99" i="8"/>
  <c r="E99" i="8"/>
  <c r="H98" i="8"/>
  <c r="E98" i="8"/>
  <c r="H95" i="8"/>
  <c r="H94" i="8"/>
  <c r="H93" i="8"/>
  <c r="H92" i="8"/>
  <c r="H91" i="8"/>
  <c r="H90" i="8"/>
  <c r="H89" i="8"/>
  <c r="H88" i="8"/>
  <c r="H87" i="8"/>
  <c r="H86" i="8"/>
  <c r="H85" i="8"/>
  <c r="H84" i="8"/>
  <c r="H83" i="8"/>
  <c r="H82" i="8"/>
  <c r="H81" i="8"/>
  <c r="H80" i="8"/>
  <c r="H79" i="8"/>
  <c r="H78" i="8"/>
  <c r="H77" i="8"/>
  <c r="H76" i="8"/>
  <c r="A76" i="8"/>
  <c r="A77" i="8"/>
  <c r="A78" i="8"/>
  <c r="A79" i="8"/>
  <c r="A80" i="8"/>
  <c r="A81" i="8"/>
  <c r="A82" i="8"/>
  <c r="A83" i="8"/>
  <c r="A84" i="8"/>
  <c r="A85" i="8"/>
  <c r="A86" i="8"/>
  <c r="A87" i="8"/>
  <c r="A88" i="8"/>
  <c r="A89" i="8"/>
  <c r="A90" i="8"/>
  <c r="A91" i="8"/>
  <c r="A92" i="8"/>
  <c r="A93" i="8"/>
  <c r="A94" i="8"/>
  <c r="H75" i="8"/>
  <c r="H74" i="8"/>
  <c r="H73" i="8"/>
  <c r="E73" i="8"/>
  <c r="H72" i="8"/>
  <c r="E72" i="8"/>
  <c r="H71" i="8"/>
  <c r="E71" i="8"/>
  <c r="H70" i="8"/>
  <c r="E70" i="8"/>
  <c r="H69" i="8"/>
  <c r="E69" i="8"/>
  <c r="H68" i="8"/>
  <c r="E68" i="8"/>
  <c r="H67" i="8"/>
  <c r="E67" i="8"/>
  <c r="H66" i="8"/>
  <c r="E66" i="8"/>
  <c r="H65" i="8"/>
  <c r="E65" i="8"/>
  <c r="H64" i="8"/>
  <c r="E64" i="8"/>
  <c r="H63" i="8"/>
  <c r="E63" i="8"/>
  <c r="H62" i="8"/>
  <c r="E62" i="8"/>
  <c r="H61" i="8"/>
  <c r="E61" i="8"/>
  <c r="H60" i="8"/>
  <c r="H59" i="8"/>
  <c r="H58" i="8"/>
  <c r="H57" i="8"/>
  <c r="H56" i="8"/>
  <c r="H55" i="8"/>
  <c r="H54" i="8"/>
  <c r="H53" i="8"/>
  <c r="H52" i="8"/>
  <c r="H51" i="8"/>
  <c r="E51" i="8"/>
  <c r="H50" i="8"/>
  <c r="E50" i="8"/>
  <c r="E49" i="8"/>
  <c r="H49" i="8"/>
  <c r="E48" i="8"/>
  <c r="H48" i="8"/>
  <c r="E47" i="8"/>
  <c r="H47" i="8"/>
  <c r="E46" i="8"/>
  <c r="H46" i="8"/>
  <c r="E45" i="8"/>
  <c r="H45" i="8"/>
  <c r="E44" i="8"/>
  <c r="H44" i="8"/>
  <c r="H43" i="8"/>
  <c r="E43" i="8"/>
  <c r="H42" i="8"/>
  <c r="E42" i="8"/>
  <c r="H41" i="8"/>
  <c r="E41" i="8"/>
  <c r="H40" i="8"/>
  <c r="C39" i="8"/>
  <c r="H39" i="8"/>
  <c r="H38" i="8"/>
  <c r="H37" i="8"/>
  <c r="H36" i="8"/>
  <c r="H35" i="8"/>
  <c r="E35" i="8"/>
  <c r="C34" i="8"/>
  <c r="E34" i="8"/>
  <c r="C33" i="8"/>
  <c r="H33" i="8"/>
  <c r="H32" i="8"/>
  <c r="E32" i="8"/>
  <c r="H31" i="8"/>
  <c r="E31" i="8"/>
  <c r="C30" i="8"/>
  <c r="H30" i="8"/>
  <c r="H29" i="8"/>
  <c r="E29" i="8"/>
  <c r="C28" i="8"/>
  <c r="E28" i="8"/>
  <c r="C27" i="8"/>
  <c r="E27" i="8"/>
  <c r="H26" i="8"/>
  <c r="E26" i="8"/>
  <c r="C25" i="8"/>
  <c r="H25" i="8"/>
  <c r="C24" i="8"/>
  <c r="H24" i="8"/>
  <c r="C23" i="8"/>
  <c r="H22" i="8"/>
  <c r="E22" i="8"/>
  <c r="H21" i="8"/>
  <c r="H20" i="8"/>
  <c r="H19" i="8"/>
  <c r="H18" i="8"/>
  <c r="H17" i="8"/>
  <c r="H16" i="8"/>
  <c r="H15" i="8"/>
  <c r="H14" i="8"/>
  <c r="H13" i="8"/>
  <c r="H12" i="8"/>
  <c r="H11" i="8"/>
  <c r="C10" i="8"/>
  <c r="H10"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H9" i="8"/>
  <c r="G8" i="8"/>
  <c r="D8" i="8"/>
  <c r="A95" i="8"/>
  <c r="A96" i="8"/>
  <c r="A97" i="8"/>
  <c r="A98" i="8"/>
  <c r="A99" i="8"/>
  <c r="A100" i="8"/>
  <c r="A101" i="8"/>
  <c r="A102" i="8"/>
  <c r="A103" i="8"/>
  <c r="A104" i="8"/>
  <c r="A105" i="8"/>
  <c r="E24" i="8"/>
  <c r="E25" i="8"/>
  <c r="E30" i="8"/>
  <c r="E33" i="8"/>
  <c r="H34" i="8"/>
  <c r="C8" i="8"/>
  <c r="H23" i="8"/>
  <c r="E23" i="8"/>
  <c r="H27" i="8"/>
  <c r="H28" i="8"/>
  <c r="E8" i="8"/>
  <c r="H8" i="8"/>
  <c r="F8" i="8"/>
  <c r="CC268" i="1"/>
  <c r="CC267" i="1"/>
  <c r="BV268" i="1"/>
  <c r="BT268" i="1"/>
  <c r="BR268" i="1"/>
  <c r="BQ268" i="1"/>
  <c r="BO268" i="1"/>
  <c r="BG268" i="1"/>
  <c r="BC268" i="1"/>
  <c r="BA268" i="1"/>
  <c r="AZ268" i="1"/>
  <c r="AY268" i="1"/>
  <c r="AV268" i="1"/>
  <c r="AR268" i="1"/>
  <c r="AQ268" i="1"/>
  <c r="AP268" i="1"/>
  <c r="AM268" i="1"/>
  <c r="AL268" i="1"/>
  <c r="AK268" i="1"/>
  <c r="AJ268" i="1"/>
  <c r="AI268" i="1"/>
  <c r="AH268" i="1"/>
  <c r="AG268" i="1"/>
  <c r="AE268" i="1"/>
  <c r="AD268" i="1"/>
  <c r="AC268" i="1"/>
  <c r="AB268" i="1"/>
  <c r="AA268" i="1"/>
  <c r="Z268" i="1"/>
  <c r="Y268" i="1"/>
  <c r="X268" i="1"/>
  <c r="U268" i="1"/>
  <c r="T268" i="1"/>
  <c r="S268" i="1"/>
  <c r="R268" i="1"/>
  <c r="Q268" i="1"/>
  <c r="P268" i="1"/>
  <c r="O268" i="1"/>
  <c r="N268" i="1"/>
  <c r="M268" i="1"/>
  <c r="L268" i="1"/>
  <c r="K268" i="1"/>
  <c r="J268" i="1"/>
  <c r="I268" i="1"/>
  <c r="H268" i="1"/>
  <c r="G268" i="1"/>
  <c r="BZ274" i="1"/>
  <c r="BX274" i="1"/>
  <c r="BS274" i="1"/>
  <c r="BJ274" i="1"/>
  <c r="BI274" i="1"/>
  <c r="BG274" i="1"/>
  <c r="BH274" i="1"/>
  <c r="AX274" i="1"/>
  <c r="BB274" i="1"/>
  <c r="AW274" i="1"/>
  <c r="AT274" i="1"/>
  <c r="AS274" i="1"/>
  <c r="AM274" i="1"/>
  <c r="AL274" i="1"/>
  <c r="AK274" i="1"/>
  <c r="AJ274" i="1"/>
  <c r="BZ272" i="1"/>
  <c r="BY272" i="1"/>
  <c r="BX272" i="1"/>
  <c r="BW272" i="1"/>
  <c r="BV272" i="1"/>
  <c r="BU272" i="1"/>
  <c r="BT272" i="1"/>
  <c r="BS272" i="1"/>
  <c r="BR272" i="1"/>
  <c r="BQ272" i="1"/>
  <c r="BP272" i="1"/>
  <c r="BO272" i="1"/>
  <c r="BO267" i="1"/>
  <c r="BN272" i="1"/>
  <c r="BM272" i="1"/>
  <c r="BL272" i="1"/>
  <c r="BK272" i="1"/>
  <c r="BJ272" i="1"/>
  <c r="BI272" i="1"/>
  <c r="BH272" i="1"/>
  <c r="BG272" i="1"/>
  <c r="BF272" i="1"/>
  <c r="BE272" i="1"/>
  <c r="BD272" i="1"/>
  <c r="BC272" i="1"/>
  <c r="BB272" i="1"/>
  <c r="BA272" i="1"/>
  <c r="BA267"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C267" i="1"/>
  <c r="AB272" i="1"/>
  <c r="AA272" i="1"/>
  <c r="Z272" i="1"/>
  <c r="Y272" i="1"/>
  <c r="Y267" i="1"/>
  <c r="X272" i="1"/>
  <c r="W272" i="1"/>
  <c r="V272" i="1"/>
  <c r="U272" i="1"/>
  <c r="T272" i="1"/>
  <c r="S272" i="1"/>
  <c r="S267" i="1"/>
  <c r="R272" i="1"/>
  <c r="Q272" i="1"/>
  <c r="P272" i="1"/>
  <c r="O272" i="1"/>
  <c r="O267" i="1"/>
  <c r="N272" i="1"/>
  <c r="M272" i="1"/>
  <c r="L272" i="1"/>
  <c r="K272" i="1"/>
  <c r="K267" i="1"/>
  <c r="J272" i="1"/>
  <c r="I272" i="1"/>
  <c r="H272" i="1"/>
  <c r="G272" i="1"/>
  <c r="G267" i="1"/>
  <c r="V269" i="1"/>
  <c r="V268" i="1"/>
  <c r="V267" i="1"/>
  <c r="W269" i="1"/>
  <c r="W268" i="1"/>
  <c r="W267" i="1"/>
  <c r="AF269" i="1"/>
  <c r="AF268" i="1"/>
  <c r="AF267" i="1"/>
  <c r="AO269" i="1"/>
  <c r="AO268" i="1"/>
  <c r="AO267" i="1"/>
  <c r="AU269" i="1"/>
  <c r="AU268" i="1"/>
  <c r="AW269" i="1"/>
  <c r="AW268" i="1"/>
  <c r="AX269" i="1"/>
  <c r="BB269" i="1"/>
  <c r="BH269" i="1"/>
  <c r="BL269" i="1"/>
  <c r="BJ269" i="1"/>
  <c r="BM269" i="1"/>
  <c r="BW269" i="1"/>
  <c r="BZ269" i="1"/>
  <c r="A270" i="1"/>
  <c r="A271" i="1"/>
  <c r="AX270" i="1"/>
  <c r="BB270" i="1"/>
  <c r="BD270" i="1"/>
  <c r="BH270" i="1"/>
  <c r="BL270" i="1"/>
  <c r="BI270" i="1"/>
  <c r="BJ270" i="1"/>
  <c r="BN270" i="1"/>
  <c r="BP270" i="1"/>
  <c r="BS270" i="1"/>
  <c r="BM270" i="1"/>
  <c r="BW270" i="1"/>
  <c r="BX270" i="1"/>
  <c r="BW271" i="1"/>
  <c r="BX271" i="1"/>
  <c r="CC275" i="1"/>
  <c r="AS276" i="1"/>
  <c r="AT276" i="1"/>
  <c r="AY276" i="1"/>
  <c r="BB276" i="1"/>
  <c r="BZ254" i="7"/>
  <c r="BY254" i="7"/>
  <c r="BX254" i="7"/>
  <c r="BW254" i="7"/>
  <c r="BV254" i="7"/>
  <c r="BU254" i="7"/>
  <c r="BT254" i="7"/>
  <c r="BS254" i="7"/>
  <c r="BR254" i="7"/>
  <c r="BQ254" i="7"/>
  <c r="BP254" i="7"/>
  <c r="BO254" i="7"/>
  <c r="BN254" i="7"/>
  <c r="BM254" i="7"/>
  <c r="BL254" i="7"/>
  <c r="BK254" i="7"/>
  <c r="BJ254" i="7"/>
  <c r="BI254" i="7"/>
  <c r="BH254" i="7"/>
  <c r="BG254" i="7"/>
  <c r="BF254" i="7"/>
  <c r="BE254" i="7"/>
  <c r="BD254" i="7"/>
  <c r="BC254" i="7"/>
  <c r="BB254" i="7"/>
  <c r="BA254" i="7"/>
  <c r="AZ254" i="7"/>
  <c r="AY254" i="7"/>
  <c r="AX254" i="7"/>
  <c r="AW254" i="7"/>
  <c r="AV254" i="7"/>
  <c r="AU254" i="7"/>
  <c r="AT254" i="7"/>
  <c r="AS254" i="7"/>
  <c r="AR254" i="7"/>
  <c r="AQ254" i="7"/>
  <c r="AP254" i="7"/>
  <c r="AO254" i="7"/>
  <c r="AN254" i="7"/>
  <c r="AM254" i="7"/>
  <c r="AL254" i="7"/>
  <c r="AK254" i="7"/>
  <c r="AJ254" i="7"/>
  <c r="AI254" i="7"/>
  <c r="AH254" i="7"/>
  <c r="AG254" i="7"/>
  <c r="AF254" i="7"/>
  <c r="AE254" i="7"/>
  <c r="AD254" i="7"/>
  <c r="AC254" i="7"/>
  <c r="AB254" i="7"/>
  <c r="AA254" i="7"/>
  <c r="Z254" i="7"/>
  <c r="Y254" i="7"/>
  <c r="X254" i="7"/>
  <c r="W254" i="7"/>
  <c r="V254" i="7"/>
  <c r="U254" i="7"/>
  <c r="T254" i="7"/>
  <c r="S254" i="7"/>
  <c r="R254" i="7"/>
  <c r="Q254" i="7"/>
  <c r="P254" i="7"/>
  <c r="O254" i="7"/>
  <c r="N254" i="7"/>
  <c r="M254" i="7"/>
  <c r="L254" i="7"/>
  <c r="K254" i="7"/>
  <c r="J254" i="7"/>
  <c r="I254" i="7"/>
  <c r="H255" i="7"/>
  <c r="H254" i="7"/>
  <c r="G254" i="7"/>
  <c r="CC254" i="7"/>
  <c r="CB254" i="7"/>
  <c r="CA254" i="7"/>
  <c r="BW105" i="1"/>
  <c r="BX105" i="1"/>
  <c r="H105" i="1"/>
  <c r="BL268" i="1"/>
  <c r="BL267" i="1"/>
  <c r="BJ268" i="1"/>
  <c r="BJ267" i="1"/>
  <c r="AU267" i="1"/>
  <c r="BN269" i="1"/>
  <c r="BN268" i="1"/>
  <c r="BN267" i="1"/>
  <c r="BI269" i="1"/>
  <c r="BI268" i="1"/>
  <c r="BI267" i="1"/>
  <c r="AT269" i="1"/>
  <c r="AT268" i="1"/>
  <c r="AT267" i="1"/>
  <c r="BH268" i="1"/>
  <c r="AG267" i="1"/>
  <c r="AI267" i="1"/>
  <c r="AK267" i="1"/>
  <c r="AM267" i="1"/>
  <c r="AQ267" i="1"/>
  <c r="BC267" i="1"/>
  <c r="BH267" i="1"/>
  <c r="BQ267" i="1"/>
  <c r="AW267" i="1"/>
  <c r="I267" i="1"/>
  <c r="M267" i="1"/>
  <c r="Q267" i="1"/>
  <c r="U267" i="1"/>
  <c r="AA267" i="1"/>
  <c r="AE267" i="1"/>
  <c r="AY267" i="1"/>
  <c r="BW268" i="1"/>
  <c r="BW267" i="1"/>
  <c r="BB268" i="1"/>
  <c r="BB267" i="1"/>
  <c r="AH267" i="1"/>
  <c r="AJ267" i="1"/>
  <c r="AL267" i="1"/>
  <c r="AP267" i="1"/>
  <c r="AR267" i="1"/>
  <c r="BT267" i="1"/>
  <c r="BU268" i="1"/>
  <c r="BU267" i="1"/>
  <c r="BM268" i="1"/>
  <c r="BM267" i="1"/>
  <c r="H267" i="1"/>
  <c r="J267" i="1"/>
  <c r="L267" i="1"/>
  <c r="N267" i="1"/>
  <c r="P267" i="1"/>
  <c r="R267" i="1"/>
  <c r="T267" i="1"/>
  <c r="X267" i="1"/>
  <c r="Z267" i="1"/>
  <c r="AB267" i="1"/>
  <c r="AD267" i="1"/>
  <c r="AV267" i="1"/>
  <c r="AZ267" i="1"/>
  <c r="BR267" i="1"/>
  <c r="BV267" i="1"/>
  <c r="BG267" i="1"/>
  <c r="AX268" i="1"/>
  <c r="AX267" i="1"/>
  <c r="BY268" i="1"/>
  <c r="BY267" i="1"/>
  <c r="BP269" i="1"/>
  <c r="BX269" i="1"/>
  <c r="BX268" i="1"/>
  <c r="BX267" i="1"/>
  <c r="BZ270" i="1"/>
  <c r="BZ271" i="1"/>
  <c r="BK270" i="1"/>
  <c r="BF269" i="1"/>
  <c r="BF268" i="1"/>
  <c r="BF267" i="1"/>
  <c r="BD269" i="1"/>
  <c r="BD268" i="1"/>
  <c r="BD267" i="1"/>
  <c r="AN269" i="1"/>
  <c r="AN268" i="1"/>
  <c r="AN267" i="1"/>
  <c r="CC105" i="1"/>
  <c r="BV91" i="1"/>
  <c r="BV91" i="7"/>
  <c r="BX168" i="1"/>
  <c r="BV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CA182" i="7"/>
  <c r="BT182" i="1"/>
  <c r="BR182" i="1"/>
  <c r="BQ182" i="1"/>
  <c r="BO182" i="1"/>
  <c r="BC182" i="1"/>
  <c r="BA182" i="1"/>
  <c r="G182" i="1"/>
  <c r="BT217" i="1"/>
  <c r="BR217" i="1"/>
  <c r="BQ217" i="1"/>
  <c r="BO217" i="1"/>
  <c r="BE217" i="1"/>
  <c r="BC217" i="1"/>
  <c r="AV217" i="1"/>
  <c r="AU217" i="1"/>
  <c r="AQ217" i="1"/>
  <c r="AP217" i="1"/>
  <c r="AM217" i="1"/>
  <c r="AL217" i="1"/>
  <c r="AK217" i="1"/>
  <c r="AJ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I217" i="1"/>
  <c r="CA230" i="7"/>
  <c r="BT230" i="1"/>
  <c r="BS230" i="1"/>
  <c r="BR230" i="1"/>
  <c r="BQ230" i="1"/>
  <c r="BO230" i="1"/>
  <c r="BE230" i="1"/>
  <c r="BC230" i="1"/>
  <c r="BA230" i="1"/>
  <c r="AY230" i="1"/>
  <c r="AT230" i="1"/>
  <c r="AS230" i="1"/>
  <c r="AR230" i="1"/>
  <c r="AQ230" i="1"/>
  <c r="AP230" i="1"/>
  <c r="AO230"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G230" i="1"/>
  <c r="BT244" i="1"/>
  <c r="BR244" i="1"/>
  <c r="BQ244" i="1"/>
  <c r="BO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G244" i="1"/>
  <c r="BT256" i="1"/>
  <c r="BQ256" i="1"/>
  <c r="BO256" i="1"/>
  <c r="BG256" i="1"/>
  <c r="BF256" i="1"/>
  <c r="BE256" i="1"/>
  <c r="BD256" i="1"/>
  <c r="BC256" i="1"/>
  <c r="BB256"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BV263" i="1"/>
  <c r="BT263" i="1"/>
  <c r="BS263" i="1"/>
  <c r="BQ263" i="1"/>
  <c r="BO263" i="1"/>
  <c r="BE263" i="1"/>
  <c r="BC263" i="1"/>
  <c r="BA263" i="1"/>
  <c r="AZ263" i="1"/>
  <c r="AY263" i="1"/>
  <c r="AQ263" i="1"/>
  <c r="AP263" i="1"/>
  <c r="AO263"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I263" i="1"/>
  <c r="H263" i="1"/>
  <c r="G263" i="1"/>
  <c r="BO268" i="5"/>
  <c r="AY268" i="5"/>
  <c r="AK268" i="5"/>
  <c r="AE268" i="5"/>
  <c r="AC268" i="5"/>
  <c r="M268" i="5"/>
  <c r="G268" i="5"/>
  <c r="A190" i="5"/>
  <c r="BT61" i="1"/>
  <c r="BR61" i="1"/>
  <c r="BQ61" i="1"/>
  <c r="BO61" i="1"/>
  <c r="BC61" i="1"/>
  <c r="AZ61" i="1"/>
  <c r="AQ61" i="1"/>
  <c r="AP61" i="1"/>
  <c r="AM61" i="1"/>
  <c r="AK61" i="1"/>
  <c r="AJ61" i="1"/>
  <c r="AG61" i="1"/>
  <c r="AE61" i="1"/>
  <c r="AD61" i="1"/>
  <c r="AB61" i="1"/>
  <c r="AA61" i="1"/>
  <c r="Z61" i="1"/>
  <c r="W61" i="1"/>
  <c r="V61" i="1"/>
  <c r="U61" i="1"/>
  <c r="T61" i="1"/>
  <c r="S61" i="1"/>
  <c r="R61" i="1"/>
  <c r="Q61" i="1"/>
  <c r="P61" i="1"/>
  <c r="O61" i="1"/>
  <c r="N61" i="1"/>
  <c r="M61" i="1"/>
  <c r="L61" i="1"/>
  <c r="K61" i="1"/>
  <c r="J61" i="1"/>
  <c r="I61" i="1"/>
  <c r="CA192" i="5"/>
  <c r="BX192" i="1"/>
  <c r="BV192" i="1"/>
  <c r="BV192" i="5"/>
  <c r="BT192" i="1"/>
  <c r="BR192" i="1"/>
  <c r="BQ192" i="1"/>
  <c r="BQ192" i="5"/>
  <c r="BP192" i="1"/>
  <c r="BO192" i="1"/>
  <c r="BN192" i="1"/>
  <c r="BL192" i="1"/>
  <c r="BL192" i="5"/>
  <c r="BJ192" i="1"/>
  <c r="BI192" i="1"/>
  <c r="BH192" i="1"/>
  <c r="BG192" i="1"/>
  <c r="BG192" i="5"/>
  <c r="BF192" i="1"/>
  <c r="BE192" i="1"/>
  <c r="BD192" i="1"/>
  <c r="BC192" i="1"/>
  <c r="BC192" i="5"/>
  <c r="BB192" i="1"/>
  <c r="BA192" i="1"/>
  <c r="AZ192" i="1"/>
  <c r="AY192" i="1"/>
  <c r="AY192" i="5"/>
  <c r="AX192" i="1"/>
  <c r="AW192" i="1"/>
  <c r="AV192" i="1"/>
  <c r="AU192" i="1"/>
  <c r="AU192" i="5"/>
  <c r="AT192" i="1"/>
  <c r="AS192" i="1"/>
  <c r="AR192" i="1"/>
  <c r="AQ192" i="1"/>
  <c r="AQ192" i="5"/>
  <c r="AP192" i="1"/>
  <c r="AO192" i="1"/>
  <c r="AN192" i="1"/>
  <c r="AM192" i="1"/>
  <c r="AM192" i="5"/>
  <c r="AL192" i="1"/>
  <c r="AK192" i="1"/>
  <c r="AJ192" i="1"/>
  <c r="AI192" i="1"/>
  <c r="AI192" i="5"/>
  <c r="AH192" i="1"/>
  <c r="AG192" i="1"/>
  <c r="AF192" i="1"/>
  <c r="AE192" i="1"/>
  <c r="AE192" i="5"/>
  <c r="AD192" i="1"/>
  <c r="AC192" i="1"/>
  <c r="AB192" i="1"/>
  <c r="AA192" i="1"/>
  <c r="AA192" i="5"/>
  <c r="Z192" i="1"/>
  <c r="Y192" i="1"/>
  <c r="X192" i="1"/>
  <c r="W192" i="1"/>
  <c r="W192" i="5"/>
  <c r="V192" i="1"/>
  <c r="U192" i="1"/>
  <c r="T192" i="1"/>
  <c r="S192" i="1"/>
  <c r="S192" i="5"/>
  <c r="R192" i="1"/>
  <c r="Q192" i="1"/>
  <c r="P192" i="1"/>
  <c r="O192" i="1"/>
  <c r="O192" i="5"/>
  <c r="N192" i="1"/>
  <c r="M192" i="1"/>
  <c r="L192" i="1"/>
  <c r="K192" i="1"/>
  <c r="K192" i="5"/>
  <c r="J192" i="1"/>
  <c r="I192" i="1"/>
  <c r="G192" i="1"/>
  <c r="G192" i="5"/>
  <c r="CA198" i="7"/>
  <c r="BT198" i="1"/>
  <c r="BR198" i="1"/>
  <c r="BQ198" i="1"/>
  <c r="BO198" i="1"/>
  <c r="BC198" i="1"/>
  <c r="BA198" i="1"/>
  <c r="AZ198" i="1"/>
  <c r="AY198" i="1"/>
  <c r="AR198" i="1"/>
  <c r="AQ198" i="1"/>
  <c r="AP198" i="1"/>
  <c r="AO198" i="1"/>
  <c r="AN198"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c r="G198" i="1"/>
  <c r="CA207" i="7"/>
  <c r="BU207" i="1"/>
  <c r="BT207" i="1"/>
  <c r="BR207" i="1"/>
  <c r="BQ207" i="1"/>
  <c r="BP207" i="1"/>
  <c r="BO207" i="1"/>
  <c r="BN207" i="1"/>
  <c r="BM207" i="1"/>
  <c r="BL207" i="1"/>
  <c r="BK207" i="1"/>
  <c r="BJ207" i="1"/>
  <c r="BI207" i="1"/>
  <c r="BH207" i="1"/>
  <c r="BG207" i="1"/>
  <c r="BF207" i="1"/>
  <c r="BE207" i="1"/>
  <c r="BD207" i="1"/>
  <c r="BC207" i="1"/>
  <c r="BB207" i="1"/>
  <c r="BA207" i="1"/>
  <c r="AZ207" i="1"/>
  <c r="AY207" i="1"/>
  <c r="AX207" i="1"/>
  <c r="AW207" i="1"/>
  <c r="AV207" i="1"/>
  <c r="AU207" i="1"/>
  <c r="AT207" i="1"/>
  <c r="AS207" i="1"/>
  <c r="AR207" i="1"/>
  <c r="AQ207" i="1"/>
  <c r="AP207" i="1"/>
  <c r="AO207"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CA11" i="7"/>
  <c r="G231" i="5"/>
  <c r="H231" i="5"/>
  <c r="I231" i="5"/>
  <c r="J231" i="5"/>
  <c r="K231" i="5"/>
  <c r="L231" i="5"/>
  <c r="M231" i="5"/>
  <c r="N231" i="5"/>
  <c r="O231" i="5"/>
  <c r="P231" i="5"/>
  <c r="Q231" i="5"/>
  <c r="R231" i="5"/>
  <c r="S231" i="5"/>
  <c r="T231" i="5"/>
  <c r="U231" i="5"/>
  <c r="V231" i="5"/>
  <c r="W231" i="5"/>
  <c r="X231" i="5"/>
  <c r="Y231" i="5"/>
  <c r="Z231" i="5"/>
  <c r="AA231" i="5"/>
  <c r="AB231" i="5"/>
  <c r="AC231" i="5"/>
  <c r="AD231" i="5"/>
  <c r="AE231" i="5"/>
  <c r="AF231" i="5"/>
  <c r="AG231" i="5"/>
  <c r="AH231" i="5"/>
  <c r="AI231" i="5"/>
  <c r="AJ231" i="5"/>
  <c r="AK231" i="5"/>
  <c r="AL231" i="5"/>
  <c r="AM231" i="5"/>
  <c r="AN231" i="5"/>
  <c r="AO231" i="5"/>
  <c r="AP231" i="5"/>
  <c r="AQ231" i="5"/>
  <c r="AR231" i="5"/>
  <c r="AS231" i="5"/>
  <c r="AT231" i="5"/>
  <c r="AU231" i="5"/>
  <c r="AV231" i="5"/>
  <c r="AW231" i="5"/>
  <c r="AX231" i="5"/>
  <c r="AY231" i="5"/>
  <c r="AZ231" i="5"/>
  <c r="BA231" i="5"/>
  <c r="BB231" i="5"/>
  <c r="BC231" i="5"/>
  <c r="BD231" i="5"/>
  <c r="BE231" i="5"/>
  <c r="BG231" i="5"/>
  <c r="BI231" i="5"/>
  <c r="BJ231" i="5"/>
  <c r="BO231" i="5"/>
  <c r="BQ231" i="5"/>
  <c r="BR231" i="5"/>
  <c r="BS231" i="5"/>
  <c r="BT231" i="5"/>
  <c r="BU231" i="5"/>
  <c r="CA231" i="5"/>
  <c r="CB231" i="5"/>
  <c r="A232" i="5"/>
  <c r="A233" i="5"/>
  <c r="A234" i="5"/>
  <c r="A235" i="5"/>
  <c r="G232" i="5"/>
  <c r="H232" i="5"/>
  <c r="I232" i="5"/>
  <c r="J232" i="5"/>
  <c r="K232" i="5"/>
  <c r="L232" i="5"/>
  <c r="M232" i="5"/>
  <c r="N232" i="5"/>
  <c r="O232" i="5"/>
  <c r="P232" i="5"/>
  <c r="Q232" i="5"/>
  <c r="R232" i="5"/>
  <c r="S232" i="5"/>
  <c r="T232" i="5"/>
  <c r="U232" i="5"/>
  <c r="V232" i="5"/>
  <c r="W232" i="5"/>
  <c r="X232" i="5"/>
  <c r="Y232" i="5"/>
  <c r="Z232" i="5"/>
  <c r="AA232" i="5"/>
  <c r="AB232" i="5"/>
  <c r="AC232" i="5"/>
  <c r="AD232" i="5"/>
  <c r="AE232" i="5"/>
  <c r="AF232" i="5"/>
  <c r="AG232" i="5"/>
  <c r="AH232" i="5"/>
  <c r="AI232" i="5"/>
  <c r="AJ232" i="5"/>
  <c r="AK232" i="5"/>
  <c r="AL232" i="5"/>
  <c r="AM232" i="5"/>
  <c r="AN232" i="5"/>
  <c r="AO232" i="5"/>
  <c r="AP232" i="5"/>
  <c r="AQ232" i="5"/>
  <c r="AR232" i="5"/>
  <c r="AS232" i="5"/>
  <c r="AT232" i="5"/>
  <c r="AU232" i="5"/>
  <c r="AV232" i="5"/>
  <c r="AW232" i="5"/>
  <c r="AX232" i="5"/>
  <c r="AY232" i="5"/>
  <c r="AZ232" i="5"/>
  <c r="BA232" i="5"/>
  <c r="BB232" i="5"/>
  <c r="BC232" i="5"/>
  <c r="BD232" i="5"/>
  <c r="BE232" i="5"/>
  <c r="BG232" i="5"/>
  <c r="BI232" i="5"/>
  <c r="BO232" i="5"/>
  <c r="BQ232" i="5"/>
  <c r="BR232" i="5"/>
  <c r="BS232" i="5"/>
  <c r="BT232" i="5"/>
  <c r="BV232" i="5"/>
  <c r="CA232" i="5"/>
  <c r="CB232" i="5"/>
  <c r="G233" i="5"/>
  <c r="H233" i="5"/>
  <c r="I233" i="5"/>
  <c r="J233" i="5"/>
  <c r="K233" i="5"/>
  <c r="L233" i="5"/>
  <c r="M233" i="5"/>
  <c r="N233" i="5"/>
  <c r="O233" i="5"/>
  <c r="P233" i="5"/>
  <c r="Q233" i="5"/>
  <c r="R233" i="5"/>
  <c r="S233" i="5"/>
  <c r="T233" i="5"/>
  <c r="U233" i="5"/>
  <c r="V233" i="5"/>
  <c r="W233" i="5"/>
  <c r="X233" i="5"/>
  <c r="Y233" i="5"/>
  <c r="Z233" i="5"/>
  <c r="AA233" i="5"/>
  <c r="AB233" i="5"/>
  <c r="AC233" i="5"/>
  <c r="AD233" i="5"/>
  <c r="AE233" i="5"/>
  <c r="AF233" i="5"/>
  <c r="AG233" i="5"/>
  <c r="AH233" i="5"/>
  <c r="AI233" i="5"/>
  <c r="AJ233" i="5"/>
  <c r="AK233" i="5"/>
  <c r="AL233" i="5"/>
  <c r="AM233" i="5"/>
  <c r="AN233" i="5"/>
  <c r="AO233" i="5"/>
  <c r="AP233" i="5"/>
  <c r="AQ233" i="5"/>
  <c r="AR233" i="5"/>
  <c r="AS233" i="5"/>
  <c r="AT233" i="5"/>
  <c r="AU233" i="5"/>
  <c r="AV233" i="5"/>
  <c r="AW233" i="5"/>
  <c r="AX233" i="5"/>
  <c r="AY233" i="5"/>
  <c r="AZ233" i="5"/>
  <c r="BA233" i="5"/>
  <c r="BB233" i="5"/>
  <c r="BC233" i="5"/>
  <c r="BD233" i="5"/>
  <c r="BE233" i="5"/>
  <c r="BG233" i="5"/>
  <c r="BI233" i="5"/>
  <c r="BJ233" i="5"/>
  <c r="BO233" i="5"/>
  <c r="BQ233" i="5"/>
  <c r="BR233" i="5"/>
  <c r="BS233" i="5"/>
  <c r="BT233" i="5"/>
  <c r="CA233" i="5"/>
  <c r="G234" i="5"/>
  <c r="H234" i="5"/>
  <c r="I234" i="5"/>
  <c r="J234" i="5"/>
  <c r="K234" i="5"/>
  <c r="L234" i="5"/>
  <c r="M234" i="5"/>
  <c r="N234" i="5"/>
  <c r="O234" i="5"/>
  <c r="P234" i="5"/>
  <c r="Q234" i="5"/>
  <c r="R234" i="5"/>
  <c r="S234" i="5"/>
  <c r="T234" i="5"/>
  <c r="U234" i="5"/>
  <c r="V234" i="5"/>
  <c r="W234" i="5"/>
  <c r="X234" i="5"/>
  <c r="Y234" i="5"/>
  <c r="Z234" i="5"/>
  <c r="AA234" i="5"/>
  <c r="AB234" i="5"/>
  <c r="AC234" i="5"/>
  <c r="AD234" i="5"/>
  <c r="AE234" i="5"/>
  <c r="AF234" i="5"/>
  <c r="AG234" i="5"/>
  <c r="AH234" i="5"/>
  <c r="AI234" i="5"/>
  <c r="AJ234" i="5"/>
  <c r="AK234" i="5"/>
  <c r="AL234" i="5"/>
  <c r="AM234" i="5"/>
  <c r="AN234" i="5"/>
  <c r="AO234" i="5"/>
  <c r="AP234" i="5"/>
  <c r="AQ234" i="5"/>
  <c r="AR234" i="5"/>
  <c r="AS234" i="5"/>
  <c r="AT234" i="5"/>
  <c r="AU234" i="5"/>
  <c r="AV234" i="5"/>
  <c r="AW234" i="5"/>
  <c r="AX234" i="5"/>
  <c r="AY234" i="5"/>
  <c r="AZ234" i="5"/>
  <c r="BA234" i="5"/>
  <c r="BB234" i="5"/>
  <c r="BC234" i="5"/>
  <c r="BD234" i="5"/>
  <c r="BE234" i="5"/>
  <c r="BF234" i="5"/>
  <c r="BG234" i="5"/>
  <c r="BH234" i="5"/>
  <c r="BI234" i="5"/>
  <c r="BJ234" i="5"/>
  <c r="BK234" i="5"/>
  <c r="BL234" i="5"/>
  <c r="BM234" i="5"/>
  <c r="BN234" i="5"/>
  <c r="BO234" i="5"/>
  <c r="BP234" i="5"/>
  <c r="BQ234" i="5"/>
  <c r="BR234" i="5"/>
  <c r="BS234" i="5"/>
  <c r="BT234" i="5"/>
  <c r="BU234" i="5"/>
  <c r="BV234" i="5"/>
  <c r="CA234" i="5"/>
  <c r="CB234" i="5"/>
  <c r="G235" i="5"/>
  <c r="H235" i="5"/>
  <c r="I235" i="5"/>
  <c r="J235" i="5"/>
  <c r="K235" i="5"/>
  <c r="L235" i="5"/>
  <c r="M235" i="5"/>
  <c r="N235" i="5"/>
  <c r="O235" i="5"/>
  <c r="P235" i="5"/>
  <c r="Q235" i="5"/>
  <c r="R235" i="5"/>
  <c r="S235" i="5"/>
  <c r="T235" i="5"/>
  <c r="U235" i="5"/>
  <c r="V235" i="5"/>
  <c r="W235" i="5"/>
  <c r="X235" i="5"/>
  <c r="Y235" i="5"/>
  <c r="Z235" i="5"/>
  <c r="AA235" i="5"/>
  <c r="AB235" i="5"/>
  <c r="AC235" i="5"/>
  <c r="AD235" i="5"/>
  <c r="AE235" i="5"/>
  <c r="AF235" i="5"/>
  <c r="AG235" i="5"/>
  <c r="AH235" i="5"/>
  <c r="AI235" i="5"/>
  <c r="AJ235" i="5"/>
  <c r="AK235" i="5"/>
  <c r="AL235" i="5"/>
  <c r="AM235" i="5"/>
  <c r="AN235" i="5"/>
  <c r="AO235" i="5"/>
  <c r="AP235" i="5"/>
  <c r="AQ235" i="5"/>
  <c r="AR235" i="5"/>
  <c r="AS235" i="5"/>
  <c r="AT235" i="5"/>
  <c r="AU235" i="5"/>
  <c r="AV235" i="5"/>
  <c r="AW235" i="5"/>
  <c r="AX235" i="5"/>
  <c r="AY235" i="5"/>
  <c r="AZ235" i="5"/>
  <c r="BA235" i="5"/>
  <c r="BB235" i="5"/>
  <c r="BC235" i="5"/>
  <c r="BD235" i="5"/>
  <c r="BE235" i="5"/>
  <c r="BF235" i="5"/>
  <c r="BG235" i="5"/>
  <c r="BH235" i="5"/>
  <c r="BI235" i="5"/>
  <c r="BJ235" i="5"/>
  <c r="BK235" i="5"/>
  <c r="BL235" i="5"/>
  <c r="BM235" i="5"/>
  <c r="BN235" i="5"/>
  <c r="BO235" i="5"/>
  <c r="BP235" i="5"/>
  <c r="BQ235" i="5"/>
  <c r="BR235" i="5"/>
  <c r="BS235" i="5"/>
  <c r="BT235" i="5"/>
  <c r="BU235" i="5"/>
  <c r="BV235" i="5"/>
  <c r="CA235" i="5"/>
  <c r="CB235" i="5"/>
  <c r="BX205" i="7"/>
  <c r="BM205" i="7"/>
  <c r="BJ205" i="7"/>
  <c r="BI205" i="7"/>
  <c r="BH205" i="7"/>
  <c r="BL205" i="7"/>
  <c r="BX205" i="5"/>
  <c r="BM205" i="5"/>
  <c r="BJ205" i="5"/>
  <c r="BI205" i="5"/>
  <c r="BH205" i="5"/>
  <c r="BL205" i="5"/>
  <c r="BX205" i="1"/>
  <c r="BM205" i="1"/>
  <c r="BI205" i="1"/>
  <c r="BW85" i="7"/>
  <c r="BV85" i="7"/>
  <c r="CB253" i="7"/>
  <c r="CA253" i="7"/>
  <c r="BZ253" i="7"/>
  <c r="BY253" i="7"/>
  <c r="BV253" i="7"/>
  <c r="BU253" i="7"/>
  <c r="BT253" i="7"/>
  <c r="BR253" i="7"/>
  <c r="BQ253" i="7"/>
  <c r="BO253" i="7"/>
  <c r="BH253" i="7"/>
  <c r="BG253" i="7"/>
  <c r="BF253" i="7"/>
  <c r="BE253" i="7"/>
  <c r="BD253" i="7"/>
  <c r="BC253" i="7"/>
  <c r="BB253" i="7"/>
  <c r="BA253" i="7"/>
  <c r="AZ253" i="7"/>
  <c r="AY253" i="7"/>
  <c r="AX253" i="7"/>
  <c r="AW253" i="7"/>
  <c r="AV253" i="7"/>
  <c r="AU253" i="7"/>
  <c r="AT253" i="7"/>
  <c r="AS253" i="7"/>
  <c r="AR253" i="7"/>
  <c r="AQ253" i="7"/>
  <c r="AP253" i="7"/>
  <c r="AO253" i="7"/>
  <c r="AN253" i="7"/>
  <c r="AM253" i="7"/>
  <c r="AL253" i="7"/>
  <c r="AK253" i="7"/>
  <c r="AJ253" i="7"/>
  <c r="AI253" i="7"/>
  <c r="AH253" i="7"/>
  <c r="AG253" i="7"/>
  <c r="AF253" i="7"/>
  <c r="AE253" i="7"/>
  <c r="AD253" i="7"/>
  <c r="AC253" i="7"/>
  <c r="AB253" i="7"/>
  <c r="AA253" i="7"/>
  <c r="Z253" i="7"/>
  <c r="Y253" i="7"/>
  <c r="X253" i="7"/>
  <c r="W253" i="7"/>
  <c r="V253" i="7"/>
  <c r="U253" i="7"/>
  <c r="T253" i="7"/>
  <c r="S253" i="7"/>
  <c r="R253" i="7"/>
  <c r="Q253" i="7"/>
  <c r="P253" i="7"/>
  <c r="O253" i="7"/>
  <c r="N253" i="7"/>
  <c r="M253" i="7"/>
  <c r="L253" i="7"/>
  <c r="K253" i="7"/>
  <c r="J253" i="7"/>
  <c r="I253" i="7"/>
  <c r="G253" i="7"/>
  <c r="CA252" i="7"/>
  <c r="CA244" i="7"/>
  <c r="CA216" i="7"/>
  <c r="BV252" i="7"/>
  <c r="BV244" i="7"/>
  <c r="BV216" i="7"/>
  <c r="BU252" i="7"/>
  <c r="BU244" i="7"/>
  <c r="BU216" i="7"/>
  <c r="BT252" i="7"/>
  <c r="BS252" i="7"/>
  <c r="BR252" i="7"/>
  <c r="BQ252" i="7"/>
  <c r="BP252" i="7"/>
  <c r="BO252" i="7"/>
  <c r="BN252" i="7"/>
  <c r="BM252" i="7"/>
  <c r="BL252" i="7"/>
  <c r="BK252" i="7"/>
  <c r="BJ252" i="7"/>
  <c r="BH252" i="7"/>
  <c r="BG252" i="7"/>
  <c r="BF252" i="7"/>
  <c r="BE252" i="7"/>
  <c r="BD252" i="7"/>
  <c r="BC252" i="7"/>
  <c r="BB252" i="7"/>
  <c r="BA252" i="7"/>
  <c r="AZ252" i="7"/>
  <c r="AY252" i="7"/>
  <c r="AX252" i="7"/>
  <c r="AW252" i="7"/>
  <c r="AV252" i="7"/>
  <c r="AU252" i="7"/>
  <c r="AT252" i="7"/>
  <c r="AS252" i="7"/>
  <c r="AR252" i="7"/>
  <c r="AQ252" i="7"/>
  <c r="AP252" i="7"/>
  <c r="AO252" i="7"/>
  <c r="AN252" i="7"/>
  <c r="AM252" i="7"/>
  <c r="AL252" i="7"/>
  <c r="AK252" i="7"/>
  <c r="AJ252" i="7"/>
  <c r="AI252" i="7"/>
  <c r="AH252" i="7"/>
  <c r="AG252" i="7"/>
  <c r="AF252" i="7"/>
  <c r="AE252" i="7"/>
  <c r="AD252" i="7"/>
  <c r="AC252" i="7"/>
  <c r="AB252" i="7"/>
  <c r="AA252" i="7"/>
  <c r="Z252" i="7"/>
  <c r="Y252" i="7"/>
  <c r="X252" i="7"/>
  <c r="W252" i="7"/>
  <c r="V252" i="7"/>
  <c r="U252" i="7"/>
  <c r="T252" i="7"/>
  <c r="S252" i="7"/>
  <c r="R252" i="7"/>
  <c r="Q252" i="7"/>
  <c r="P252" i="7"/>
  <c r="O252" i="7"/>
  <c r="N252" i="7"/>
  <c r="M252" i="7"/>
  <c r="L252" i="7"/>
  <c r="K252" i="7"/>
  <c r="J252" i="7"/>
  <c r="I252" i="7"/>
  <c r="G252" i="7"/>
  <c r="CA251" i="7"/>
  <c r="BV251" i="7"/>
  <c r="BU251" i="7"/>
  <c r="BT251" i="7"/>
  <c r="BS251" i="7"/>
  <c r="BR251" i="7"/>
  <c r="BQ251" i="7"/>
  <c r="BO251" i="7"/>
  <c r="BJ251" i="7"/>
  <c r="BI251" i="7"/>
  <c r="BH251" i="7"/>
  <c r="BG251" i="7"/>
  <c r="BF251" i="7"/>
  <c r="BE251" i="7"/>
  <c r="BD251" i="7"/>
  <c r="BC251" i="7"/>
  <c r="BB251" i="7"/>
  <c r="BA251" i="7"/>
  <c r="AZ251" i="7"/>
  <c r="AY251" i="7"/>
  <c r="AX251" i="7"/>
  <c r="AW251" i="7"/>
  <c r="AV251" i="7"/>
  <c r="AU251" i="7"/>
  <c r="AT251" i="7"/>
  <c r="AS251" i="7"/>
  <c r="AR251" i="7"/>
  <c r="AQ251" i="7"/>
  <c r="AP251" i="7"/>
  <c r="AO251" i="7"/>
  <c r="AN251" i="7"/>
  <c r="AM251" i="7"/>
  <c r="AL251" i="7"/>
  <c r="AK251" i="7"/>
  <c r="AJ251" i="7"/>
  <c r="AI251" i="7"/>
  <c r="AH251" i="7"/>
  <c r="AG251" i="7"/>
  <c r="AF251" i="7"/>
  <c r="AE251" i="7"/>
  <c r="AD251" i="7"/>
  <c r="AC251" i="7"/>
  <c r="AB251" i="7"/>
  <c r="AA251" i="7"/>
  <c r="Z251" i="7"/>
  <c r="Y251" i="7"/>
  <c r="X251" i="7"/>
  <c r="W251" i="7"/>
  <c r="V251" i="7"/>
  <c r="U251" i="7"/>
  <c r="T251" i="7"/>
  <c r="S251" i="7"/>
  <c r="R251" i="7"/>
  <c r="Q251" i="7"/>
  <c r="P251" i="7"/>
  <c r="O251" i="7"/>
  <c r="N251" i="7"/>
  <c r="M251" i="7"/>
  <c r="L251" i="7"/>
  <c r="K251" i="7"/>
  <c r="J251" i="7"/>
  <c r="I251" i="7"/>
  <c r="G251" i="7"/>
  <c r="CA250" i="7"/>
  <c r="BU250" i="7"/>
  <c r="BT250" i="7"/>
  <c r="BR250" i="7"/>
  <c r="BQ250" i="7"/>
  <c r="BO250" i="7"/>
  <c r="BH250" i="7"/>
  <c r="BG250" i="7"/>
  <c r="BF250" i="7"/>
  <c r="BE250" i="7"/>
  <c r="BD250" i="7"/>
  <c r="BC250" i="7"/>
  <c r="BB250" i="7"/>
  <c r="BA250" i="7"/>
  <c r="AZ250" i="7"/>
  <c r="AY250" i="7"/>
  <c r="AX250" i="7"/>
  <c r="AW250" i="7"/>
  <c r="AV250" i="7"/>
  <c r="AU250" i="7"/>
  <c r="AT250" i="7"/>
  <c r="AS250" i="7"/>
  <c r="AR250" i="7"/>
  <c r="AQ250" i="7"/>
  <c r="AP250" i="7"/>
  <c r="AO250" i="7"/>
  <c r="AN250" i="7"/>
  <c r="AM250" i="7"/>
  <c r="AL250" i="7"/>
  <c r="AK250" i="7"/>
  <c r="AJ250" i="7"/>
  <c r="AI250" i="7"/>
  <c r="AH250" i="7"/>
  <c r="AG250" i="7"/>
  <c r="AF250" i="7"/>
  <c r="AE250" i="7"/>
  <c r="AD250" i="7"/>
  <c r="AC250" i="7"/>
  <c r="AB250" i="7"/>
  <c r="AA250" i="7"/>
  <c r="Z250" i="7"/>
  <c r="Y250" i="7"/>
  <c r="X250" i="7"/>
  <c r="W250" i="7"/>
  <c r="V250" i="7"/>
  <c r="U250" i="7"/>
  <c r="T250" i="7"/>
  <c r="S250" i="7"/>
  <c r="R250" i="7"/>
  <c r="Q250" i="7"/>
  <c r="P250" i="7"/>
  <c r="O250" i="7"/>
  <c r="N250" i="7"/>
  <c r="M250" i="7"/>
  <c r="L250" i="7"/>
  <c r="K250" i="7"/>
  <c r="J250" i="7"/>
  <c r="I250" i="7"/>
  <c r="G250" i="7"/>
  <c r="CA249" i="7"/>
  <c r="BT249" i="7"/>
  <c r="BR249" i="7"/>
  <c r="BQ249" i="7"/>
  <c r="BO249" i="7"/>
  <c r="BH249" i="7"/>
  <c r="BG249" i="7"/>
  <c r="BF249" i="7"/>
  <c r="BE249" i="7"/>
  <c r="BD249" i="7"/>
  <c r="BC249" i="7"/>
  <c r="BB249" i="7"/>
  <c r="BA249" i="7"/>
  <c r="AZ249" i="7"/>
  <c r="AY249" i="7"/>
  <c r="AX249" i="7"/>
  <c r="AW249" i="7"/>
  <c r="AV249" i="7"/>
  <c r="AU249" i="7"/>
  <c r="AT249" i="7"/>
  <c r="AS249" i="7"/>
  <c r="AR249" i="7"/>
  <c r="AQ249" i="7"/>
  <c r="AP249" i="7"/>
  <c r="AO249" i="7"/>
  <c r="AN249" i="7"/>
  <c r="AM249" i="7"/>
  <c r="AL249" i="7"/>
  <c r="AK249" i="7"/>
  <c r="AJ249" i="7"/>
  <c r="AI249" i="7"/>
  <c r="AH249" i="7"/>
  <c r="AG249" i="7"/>
  <c r="AF249" i="7"/>
  <c r="AE249" i="7"/>
  <c r="AD249" i="7"/>
  <c r="AC249" i="7"/>
  <c r="AB249" i="7"/>
  <c r="AA249" i="7"/>
  <c r="Z249" i="7"/>
  <c r="Y249" i="7"/>
  <c r="X249" i="7"/>
  <c r="W249" i="7"/>
  <c r="V249" i="7"/>
  <c r="U249" i="7"/>
  <c r="T249" i="7"/>
  <c r="S249" i="7"/>
  <c r="R249" i="7"/>
  <c r="Q249" i="7"/>
  <c r="P249" i="7"/>
  <c r="O249" i="7"/>
  <c r="N249" i="7"/>
  <c r="M249" i="7"/>
  <c r="L249" i="7"/>
  <c r="K249" i="7"/>
  <c r="J249" i="7"/>
  <c r="I249" i="7"/>
  <c r="H249" i="7"/>
  <c r="G249" i="7"/>
  <c r="CA248" i="7"/>
  <c r="BT248" i="7"/>
  <c r="BR248" i="7"/>
  <c r="BQ248" i="7"/>
  <c r="BO248" i="7"/>
  <c r="BH248" i="7"/>
  <c r="BG248" i="7"/>
  <c r="BF248" i="7"/>
  <c r="BE248" i="7"/>
  <c r="BD248" i="7"/>
  <c r="BC248" i="7"/>
  <c r="BB248" i="7"/>
  <c r="BA248" i="7"/>
  <c r="AZ248" i="7"/>
  <c r="AY248" i="7"/>
  <c r="AX248" i="7"/>
  <c r="AW248" i="7"/>
  <c r="AV248" i="7"/>
  <c r="AU248" i="7"/>
  <c r="AT248" i="7"/>
  <c r="AS248" i="7"/>
  <c r="AR248" i="7"/>
  <c r="AQ248" i="7"/>
  <c r="AP248" i="7"/>
  <c r="AO248" i="7"/>
  <c r="AN248" i="7"/>
  <c r="AM248" i="7"/>
  <c r="AL248" i="7"/>
  <c r="AK248" i="7"/>
  <c r="AJ248" i="7"/>
  <c r="AI248" i="7"/>
  <c r="AH248" i="7"/>
  <c r="AG248" i="7"/>
  <c r="AF248" i="7"/>
  <c r="AE248" i="7"/>
  <c r="AD248" i="7"/>
  <c r="AC248" i="7"/>
  <c r="AB248" i="7"/>
  <c r="AA248" i="7"/>
  <c r="Z248" i="7"/>
  <c r="Y248" i="7"/>
  <c r="X248" i="7"/>
  <c r="W248" i="7"/>
  <c r="V248" i="7"/>
  <c r="U248" i="7"/>
  <c r="T248" i="7"/>
  <c r="S248" i="7"/>
  <c r="R248" i="7"/>
  <c r="Q248" i="7"/>
  <c r="P248" i="7"/>
  <c r="O248" i="7"/>
  <c r="N248" i="7"/>
  <c r="M248" i="7"/>
  <c r="L248" i="7"/>
  <c r="K248" i="7"/>
  <c r="J248" i="7"/>
  <c r="I248" i="7"/>
  <c r="H248" i="7"/>
  <c r="G248" i="7"/>
  <c r="CA247" i="7"/>
  <c r="BU247" i="7"/>
  <c r="BT247" i="7"/>
  <c r="BR247" i="7"/>
  <c r="BQ247" i="7"/>
  <c r="BO247" i="7"/>
  <c r="BH247" i="7"/>
  <c r="BG247" i="7"/>
  <c r="BF247" i="7"/>
  <c r="BE247" i="7"/>
  <c r="BD247" i="7"/>
  <c r="BC247" i="7"/>
  <c r="BB247" i="7"/>
  <c r="BA247" i="7"/>
  <c r="AZ247" i="7"/>
  <c r="AY247" i="7"/>
  <c r="AX247" i="7"/>
  <c r="AW247" i="7"/>
  <c r="AV247" i="7"/>
  <c r="AU247" i="7"/>
  <c r="AT247" i="7"/>
  <c r="AS247" i="7"/>
  <c r="AR247" i="7"/>
  <c r="AQ247" i="7"/>
  <c r="AP247" i="7"/>
  <c r="AO247" i="7"/>
  <c r="AN247" i="7"/>
  <c r="AM247" i="7"/>
  <c r="AL247" i="7"/>
  <c r="AK247" i="7"/>
  <c r="AJ247" i="7"/>
  <c r="AI247" i="7"/>
  <c r="AH247" i="7"/>
  <c r="AG247" i="7"/>
  <c r="AF247" i="7"/>
  <c r="AE247" i="7"/>
  <c r="AD247" i="7"/>
  <c r="AC247" i="7"/>
  <c r="AB247" i="7"/>
  <c r="AA247" i="7"/>
  <c r="Z247" i="7"/>
  <c r="Y247" i="7"/>
  <c r="X247" i="7"/>
  <c r="W247" i="7"/>
  <c r="V247" i="7"/>
  <c r="U247" i="7"/>
  <c r="T247" i="7"/>
  <c r="S247" i="7"/>
  <c r="R247" i="7"/>
  <c r="Q247" i="7"/>
  <c r="P247" i="7"/>
  <c r="O247" i="7"/>
  <c r="N247" i="7"/>
  <c r="M247" i="7"/>
  <c r="L247" i="7"/>
  <c r="K247" i="7"/>
  <c r="J247" i="7"/>
  <c r="I247" i="7"/>
  <c r="H247" i="7"/>
  <c r="G247" i="7"/>
  <c r="CA246" i="7"/>
  <c r="BU246" i="7"/>
  <c r="BT246" i="7"/>
  <c r="BS246" i="7"/>
  <c r="BR246" i="7"/>
  <c r="BQ246" i="7"/>
  <c r="BP246" i="7"/>
  <c r="BO246" i="7"/>
  <c r="BN246" i="7"/>
  <c r="BM246" i="7"/>
  <c r="BL246" i="7"/>
  <c r="BK246" i="7"/>
  <c r="BJ246" i="7"/>
  <c r="BI246" i="7"/>
  <c r="BH246" i="7"/>
  <c r="BG246" i="7"/>
  <c r="BF246" i="7"/>
  <c r="BE246" i="7"/>
  <c r="BD246" i="7"/>
  <c r="BC246" i="7"/>
  <c r="BB246" i="7"/>
  <c r="BA246" i="7"/>
  <c r="AZ246" i="7"/>
  <c r="AY246" i="7"/>
  <c r="AX246" i="7"/>
  <c r="AW246" i="7"/>
  <c r="AV246" i="7"/>
  <c r="AU246" i="7"/>
  <c r="AT246" i="7"/>
  <c r="AS246" i="7"/>
  <c r="AR246" i="7"/>
  <c r="AQ246" i="7"/>
  <c r="AP246" i="7"/>
  <c r="AO246" i="7"/>
  <c r="AN246" i="7"/>
  <c r="AM246" i="7"/>
  <c r="AL246" i="7"/>
  <c r="AK246" i="7"/>
  <c r="AJ246" i="7"/>
  <c r="AI246" i="7"/>
  <c r="AH246" i="7"/>
  <c r="AG246" i="7"/>
  <c r="AF246" i="7"/>
  <c r="AE246" i="7"/>
  <c r="AD246" i="7"/>
  <c r="AC246" i="7"/>
  <c r="AB246" i="7"/>
  <c r="AA246" i="7"/>
  <c r="Z246" i="7"/>
  <c r="Y246" i="7"/>
  <c r="X246" i="7"/>
  <c r="W246" i="7"/>
  <c r="V246" i="7"/>
  <c r="U246" i="7"/>
  <c r="T246" i="7"/>
  <c r="S246" i="7"/>
  <c r="R246" i="7"/>
  <c r="Q246" i="7"/>
  <c r="P246" i="7"/>
  <c r="O246" i="7"/>
  <c r="N246" i="7"/>
  <c r="M246" i="7"/>
  <c r="L246" i="7"/>
  <c r="K246" i="7"/>
  <c r="J246" i="7"/>
  <c r="I246" i="7"/>
  <c r="G246" i="7"/>
  <c r="A246" i="7"/>
  <c r="A247" i="7"/>
  <c r="A248" i="7"/>
  <c r="A249" i="7"/>
  <c r="A250" i="7"/>
  <c r="A251" i="7"/>
  <c r="A253" i="7"/>
  <c r="CA245" i="7"/>
  <c r="BT245" i="7"/>
  <c r="BR245" i="7"/>
  <c r="BQ245" i="7"/>
  <c r="BO245" i="7"/>
  <c r="BH245" i="7"/>
  <c r="BG245" i="7"/>
  <c r="BF245" i="7"/>
  <c r="BE245" i="7"/>
  <c r="BD245" i="7"/>
  <c r="BC245" i="7"/>
  <c r="BB245" i="7"/>
  <c r="BA245" i="7"/>
  <c r="AZ245" i="7"/>
  <c r="AY245" i="7"/>
  <c r="AX245" i="7"/>
  <c r="AW245" i="7"/>
  <c r="AV245" i="7"/>
  <c r="AU245" i="7"/>
  <c r="AT245" i="7"/>
  <c r="AS245" i="7"/>
  <c r="AR245" i="7"/>
  <c r="AQ245" i="7"/>
  <c r="AP245" i="7"/>
  <c r="AO245" i="7"/>
  <c r="AN245" i="7"/>
  <c r="AM245" i="7"/>
  <c r="AL245" i="7"/>
  <c r="AK245" i="7"/>
  <c r="AJ245" i="7"/>
  <c r="AI245" i="7"/>
  <c r="AH245" i="7"/>
  <c r="AG245" i="7"/>
  <c r="AF245" i="7"/>
  <c r="AE245" i="7"/>
  <c r="AD245" i="7"/>
  <c r="AC245" i="7"/>
  <c r="AB245" i="7"/>
  <c r="AA245" i="7"/>
  <c r="Z245" i="7"/>
  <c r="Y245" i="7"/>
  <c r="X245" i="7"/>
  <c r="W245" i="7"/>
  <c r="V245" i="7"/>
  <c r="U245" i="7"/>
  <c r="T245" i="7"/>
  <c r="S245" i="7"/>
  <c r="R245" i="7"/>
  <c r="Q245" i="7"/>
  <c r="P245" i="7"/>
  <c r="O245" i="7"/>
  <c r="N245" i="7"/>
  <c r="M245" i="7"/>
  <c r="L245" i="7"/>
  <c r="K245" i="7"/>
  <c r="J245" i="7"/>
  <c r="I245" i="7"/>
  <c r="H245" i="7"/>
  <c r="G245" i="7"/>
  <c r="CB243" i="7"/>
  <c r="CA243" i="7"/>
  <c r="BZ243" i="7"/>
  <c r="BY243" i="7"/>
  <c r="BX243" i="7"/>
  <c r="BW243" i="7"/>
  <c r="BV243" i="7"/>
  <c r="BU243" i="7"/>
  <c r="BT243" i="7"/>
  <c r="BS243" i="7"/>
  <c r="BR243" i="7"/>
  <c r="BQ243" i="7"/>
  <c r="BP243" i="7"/>
  <c r="BO243" i="7"/>
  <c r="BN243" i="7"/>
  <c r="BM243" i="7"/>
  <c r="BL243" i="7"/>
  <c r="BK243" i="7"/>
  <c r="BJ243" i="7"/>
  <c r="BI243" i="7"/>
  <c r="BH243" i="7"/>
  <c r="BG243" i="7"/>
  <c r="BF243" i="7"/>
  <c r="BE243" i="7"/>
  <c r="BD243" i="7"/>
  <c r="BC243" i="7"/>
  <c r="BB243" i="7"/>
  <c r="BA243" i="7"/>
  <c r="AZ243" i="7"/>
  <c r="AY243" i="7"/>
  <c r="AX243" i="7"/>
  <c r="AW243" i="7"/>
  <c r="AV243" i="7"/>
  <c r="AU243" i="7"/>
  <c r="AT243" i="7"/>
  <c r="AS243" i="7"/>
  <c r="AR243" i="7"/>
  <c r="AQ243" i="7"/>
  <c r="AP243" i="7"/>
  <c r="AO243" i="7"/>
  <c r="AN243" i="7"/>
  <c r="AM243" i="7"/>
  <c r="AL243" i="7"/>
  <c r="AK243" i="7"/>
  <c r="AJ243" i="7"/>
  <c r="AI243" i="7"/>
  <c r="AH243" i="7"/>
  <c r="AG243" i="7"/>
  <c r="AF243" i="7"/>
  <c r="AE243" i="7"/>
  <c r="AD243" i="7"/>
  <c r="AC243" i="7"/>
  <c r="AB243" i="7"/>
  <c r="AA243" i="7"/>
  <c r="Z243" i="7"/>
  <c r="Y243" i="7"/>
  <c r="X243" i="7"/>
  <c r="W243" i="7"/>
  <c r="V243" i="7"/>
  <c r="U243" i="7"/>
  <c r="T243" i="7"/>
  <c r="S243" i="7"/>
  <c r="R243" i="7"/>
  <c r="Q243" i="7"/>
  <c r="P243" i="7"/>
  <c r="O243" i="7"/>
  <c r="N243" i="7"/>
  <c r="M243" i="7"/>
  <c r="L243" i="7"/>
  <c r="K243" i="7"/>
  <c r="J243" i="7"/>
  <c r="I243" i="7"/>
  <c r="H243" i="7"/>
  <c r="G243" i="7"/>
  <c r="CA242" i="7"/>
  <c r="BV242" i="7"/>
  <c r="BU242" i="7"/>
  <c r="BT242" i="7"/>
  <c r="BS242" i="7"/>
  <c r="BR242" i="7"/>
  <c r="BQ242" i="7"/>
  <c r="BO242" i="7"/>
  <c r="BG242" i="7"/>
  <c r="BE242" i="7"/>
  <c r="BD242" i="7"/>
  <c r="BC242" i="7"/>
  <c r="BB242" i="7"/>
  <c r="BA242" i="7"/>
  <c r="AZ242" i="7"/>
  <c r="AY242" i="7"/>
  <c r="AX242" i="7"/>
  <c r="AW242" i="7"/>
  <c r="AV242" i="7"/>
  <c r="AU242" i="7"/>
  <c r="AT242" i="7"/>
  <c r="AS242" i="7"/>
  <c r="AR242" i="7"/>
  <c r="AQ242" i="7"/>
  <c r="AP242" i="7"/>
  <c r="AO242" i="7"/>
  <c r="AN242" i="7"/>
  <c r="AM242" i="7"/>
  <c r="AL242" i="7"/>
  <c r="AK242" i="7"/>
  <c r="AJ242" i="7"/>
  <c r="AI242" i="7"/>
  <c r="AH242" i="7"/>
  <c r="AG242" i="7"/>
  <c r="AF242" i="7"/>
  <c r="AE242" i="7"/>
  <c r="AD242" i="7"/>
  <c r="AC242" i="7"/>
  <c r="AB242" i="7"/>
  <c r="AA242" i="7"/>
  <c r="Z242" i="7"/>
  <c r="Y242" i="7"/>
  <c r="X242" i="7"/>
  <c r="W242" i="7"/>
  <c r="V242" i="7"/>
  <c r="U242" i="7"/>
  <c r="T242" i="7"/>
  <c r="S242" i="7"/>
  <c r="R242" i="7"/>
  <c r="Q242" i="7"/>
  <c r="P242" i="7"/>
  <c r="O242" i="7"/>
  <c r="N242" i="7"/>
  <c r="M242" i="7"/>
  <c r="L242" i="7"/>
  <c r="K242" i="7"/>
  <c r="J242" i="7"/>
  <c r="I242" i="7"/>
  <c r="G242" i="7"/>
  <c r="CA241" i="7"/>
  <c r="BV241" i="7"/>
  <c r="BU241" i="7"/>
  <c r="BT241" i="7"/>
  <c r="BS241" i="7"/>
  <c r="BR241" i="7"/>
  <c r="BQ241" i="7"/>
  <c r="BO241" i="7"/>
  <c r="BN241" i="7"/>
  <c r="BJ241" i="7"/>
  <c r="BI241" i="7"/>
  <c r="BG241" i="7"/>
  <c r="BF241" i="7"/>
  <c r="BE241" i="7"/>
  <c r="BD241" i="7"/>
  <c r="BC241" i="7"/>
  <c r="BB241" i="7"/>
  <c r="BA241" i="7"/>
  <c r="AZ241" i="7"/>
  <c r="AY241" i="7"/>
  <c r="AX241" i="7"/>
  <c r="AW241" i="7"/>
  <c r="AV241" i="7"/>
  <c r="AU241" i="7"/>
  <c r="AT241" i="7"/>
  <c r="AS241" i="7"/>
  <c r="AR241" i="7"/>
  <c r="AQ241" i="7"/>
  <c r="AP241" i="7"/>
  <c r="AO241" i="7"/>
  <c r="AN241" i="7"/>
  <c r="AM241" i="7"/>
  <c r="AL241" i="7"/>
  <c r="AK241" i="7"/>
  <c r="AJ241" i="7"/>
  <c r="AI241" i="7"/>
  <c r="AH241" i="7"/>
  <c r="AG241" i="7"/>
  <c r="AF241" i="7"/>
  <c r="AE241" i="7"/>
  <c r="AD241" i="7"/>
  <c r="AC241" i="7"/>
  <c r="AB241" i="7"/>
  <c r="AA241" i="7"/>
  <c r="Z241" i="7"/>
  <c r="Y241" i="7"/>
  <c r="X241" i="7"/>
  <c r="W241" i="7"/>
  <c r="V241" i="7"/>
  <c r="U241" i="7"/>
  <c r="T241" i="7"/>
  <c r="S241" i="7"/>
  <c r="R241" i="7"/>
  <c r="Q241" i="7"/>
  <c r="P241" i="7"/>
  <c r="O241" i="7"/>
  <c r="N241" i="7"/>
  <c r="M241" i="7"/>
  <c r="L241" i="7"/>
  <c r="K241" i="7"/>
  <c r="J241" i="7"/>
  <c r="I241" i="7"/>
  <c r="H241" i="7"/>
  <c r="G241" i="7"/>
  <c r="CA240" i="7"/>
  <c r="BV240" i="7"/>
  <c r="BT240" i="7"/>
  <c r="BS240" i="7"/>
  <c r="BR240" i="7"/>
  <c r="BQ240" i="7"/>
  <c r="BO240" i="7"/>
  <c r="BE240" i="7"/>
  <c r="BC240" i="7"/>
  <c r="BA240" i="7"/>
  <c r="AY240" i="7"/>
  <c r="AT240" i="7"/>
  <c r="AS240" i="7"/>
  <c r="AR240" i="7"/>
  <c r="AQ240" i="7"/>
  <c r="AP240" i="7"/>
  <c r="AO240" i="7"/>
  <c r="AN240" i="7"/>
  <c r="AM240" i="7"/>
  <c r="AL240" i="7"/>
  <c r="AK240" i="7"/>
  <c r="AJ240" i="7"/>
  <c r="AI240" i="7"/>
  <c r="AH240" i="7"/>
  <c r="AG240" i="7"/>
  <c r="AF240" i="7"/>
  <c r="AE240" i="7"/>
  <c r="AD240" i="7"/>
  <c r="AC240" i="7"/>
  <c r="AB240" i="7"/>
  <c r="AA240" i="7"/>
  <c r="Z240" i="7"/>
  <c r="Y240" i="7"/>
  <c r="X240" i="7"/>
  <c r="W240" i="7"/>
  <c r="V240" i="7"/>
  <c r="U240" i="7"/>
  <c r="T240" i="7"/>
  <c r="S240" i="7"/>
  <c r="R240" i="7"/>
  <c r="Q240" i="7"/>
  <c r="P240" i="7"/>
  <c r="O240" i="7"/>
  <c r="N240" i="7"/>
  <c r="M240" i="7"/>
  <c r="L240" i="7"/>
  <c r="K240" i="7"/>
  <c r="J240" i="7"/>
  <c r="I240" i="7"/>
  <c r="H240" i="7"/>
  <c r="G240" i="7"/>
  <c r="CA239" i="7"/>
  <c r="BV239" i="7"/>
  <c r="BT239" i="7"/>
  <c r="BS239" i="7"/>
  <c r="BR239" i="7"/>
  <c r="BQ239" i="7"/>
  <c r="BO239" i="7"/>
  <c r="BN239" i="7"/>
  <c r="BJ239" i="7"/>
  <c r="BI239" i="7"/>
  <c r="BG239" i="7"/>
  <c r="BF239" i="7"/>
  <c r="BE239" i="7"/>
  <c r="BD239" i="7"/>
  <c r="BC239" i="7"/>
  <c r="BB239" i="7"/>
  <c r="BA239" i="7"/>
  <c r="AZ239" i="7"/>
  <c r="AY239" i="7"/>
  <c r="AX239" i="7"/>
  <c r="AW239" i="7"/>
  <c r="AV239" i="7"/>
  <c r="AU239" i="7"/>
  <c r="AT239" i="7"/>
  <c r="AS239" i="7"/>
  <c r="AR239" i="7"/>
  <c r="AQ239" i="7"/>
  <c r="AP239" i="7"/>
  <c r="AO239" i="7"/>
  <c r="AN239" i="7"/>
  <c r="AM239" i="7"/>
  <c r="AL239" i="7"/>
  <c r="AK239" i="7"/>
  <c r="AJ239" i="7"/>
  <c r="AI239" i="7"/>
  <c r="AH239" i="7"/>
  <c r="AG239" i="7"/>
  <c r="AF239" i="7"/>
  <c r="AE239" i="7"/>
  <c r="AD239" i="7"/>
  <c r="AC239" i="7"/>
  <c r="AB239" i="7"/>
  <c r="AA239" i="7"/>
  <c r="Z239" i="7"/>
  <c r="Y239" i="7"/>
  <c r="X239" i="7"/>
  <c r="W239" i="7"/>
  <c r="V239" i="7"/>
  <c r="U239" i="7"/>
  <c r="T239" i="7"/>
  <c r="S239" i="7"/>
  <c r="R239" i="7"/>
  <c r="Q239" i="7"/>
  <c r="P239" i="7"/>
  <c r="O239" i="7"/>
  <c r="N239" i="7"/>
  <c r="M239" i="7"/>
  <c r="L239" i="7"/>
  <c r="K239" i="7"/>
  <c r="J239" i="7"/>
  <c r="I239" i="7"/>
  <c r="H239" i="7"/>
  <c r="G239" i="7"/>
  <c r="CA238" i="7"/>
  <c r="BV238" i="7"/>
  <c r="BT238" i="7"/>
  <c r="BS238" i="7"/>
  <c r="BR238" i="7"/>
  <c r="BQ238" i="7"/>
  <c r="BO238" i="7"/>
  <c r="BE238" i="7"/>
  <c r="BC238" i="7"/>
  <c r="BA238" i="7"/>
  <c r="AZ238" i="7"/>
  <c r="AY238" i="7"/>
  <c r="AV238" i="7"/>
  <c r="AU238" i="7"/>
  <c r="AT238" i="7"/>
  <c r="AS238" i="7"/>
  <c r="AR238" i="7"/>
  <c r="AQ238" i="7"/>
  <c r="AP238" i="7"/>
  <c r="AO238" i="7"/>
  <c r="AN238" i="7"/>
  <c r="AM238" i="7"/>
  <c r="AL238" i="7"/>
  <c r="AK238" i="7"/>
  <c r="AJ238" i="7"/>
  <c r="AI238" i="7"/>
  <c r="AH238" i="7"/>
  <c r="AG238" i="7"/>
  <c r="AF238" i="7"/>
  <c r="AE238" i="7"/>
  <c r="AD238" i="7"/>
  <c r="AC238" i="7"/>
  <c r="AB238" i="7"/>
  <c r="AA238" i="7"/>
  <c r="Z238" i="7"/>
  <c r="Y238" i="7"/>
  <c r="X238" i="7"/>
  <c r="W238" i="7"/>
  <c r="V238" i="7"/>
  <c r="U238" i="7"/>
  <c r="T238" i="7"/>
  <c r="S238" i="7"/>
  <c r="R238" i="7"/>
  <c r="Q238" i="7"/>
  <c r="P238" i="7"/>
  <c r="O238" i="7"/>
  <c r="N238" i="7"/>
  <c r="M238" i="7"/>
  <c r="L238" i="7"/>
  <c r="K238" i="7"/>
  <c r="J238" i="7"/>
  <c r="I238" i="7"/>
  <c r="H238" i="7"/>
  <c r="G238" i="7"/>
  <c r="CA237" i="7"/>
  <c r="BV237" i="7"/>
  <c r="BU237" i="7"/>
  <c r="BT237" i="7"/>
  <c r="BS237" i="7"/>
  <c r="BR237" i="7"/>
  <c r="BQ237" i="7"/>
  <c r="BO237" i="7"/>
  <c r="BJ237" i="7"/>
  <c r="BI237" i="7"/>
  <c r="BG237" i="7"/>
  <c r="BE237" i="7"/>
  <c r="BD237" i="7"/>
  <c r="BC237" i="7"/>
  <c r="BB237" i="7"/>
  <c r="BA237" i="7"/>
  <c r="AZ237" i="7"/>
  <c r="AY237" i="7"/>
  <c r="AX237" i="7"/>
  <c r="AW237" i="7"/>
  <c r="AV237" i="7"/>
  <c r="AU237" i="7"/>
  <c r="AT237" i="7"/>
  <c r="AS237" i="7"/>
  <c r="AR237" i="7"/>
  <c r="AQ237" i="7"/>
  <c r="AP237" i="7"/>
  <c r="AO237" i="7"/>
  <c r="AN237" i="7"/>
  <c r="AM237" i="7"/>
  <c r="AL237" i="7"/>
  <c r="AK237" i="7"/>
  <c r="AJ237" i="7"/>
  <c r="AI237" i="7"/>
  <c r="AH237" i="7"/>
  <c r="AG237" i="7"/>
  <c r="AF237" i="7"/>
  <c r="AE237" i="7"/>
  <c r="AD237" i="7"/>
  <c r="AC237" i="7"/>
  <c r="AB237" i="7"/>
  <c r="AA237" i="7"/>
  <c r="Z237" i="7"/>
  <c r="Y237" i="7"/>
  <c r="X237" i="7"/>
  <c r="W237" i="7"/>
  <c r="V237" i="7"/>
  <c r="U237" i="7"/>
  <c r="T237" i="7"/>
  <c r="S237" i="7"/>
  <c r="R237" i="7"/>
  <c r="Q237" i="7"/>
  <c r="P237" i="7"/>
  <c r="O237" i="7"/>
  <c r="N237" i="7"/>
  <c r="M237" i="7"/>
  <c r="L237" i="7"/>
  <c r="K237" i="7"/>
  <c r="J237" i="7"/>
  <c r="I237" i="7"/>
  <c r="H237" i="7"/>
  <c r="G237" i="7"/>
  <c r="CA236" i="7"/>
  <c r="BV236" i="7"/>
  <c r="BU236" i="7"/>
  <c r="BT236" i="7"/>
  <c r="BS236" i="7"/>
  <c r="BR236" i="7"/>
  <c r="BQ236" i="7"/>
  <c r="BP236" i="7"/>
  <c r="BO236" i="7"/>
  <c r="BN236" i="7"/>
  <c r="BM236" i="7"/>
  <c r="BL236" i="7"/>
  <c r="BK236" i="7"/>
  <c r="BJ236" i="7"/>
  <c r="BI236" i="7"/>
  <c r="BH236" i="7"/>
  <c r="BG236" i="7"/>
  <c r="BF236" i="7"/>
  <c r="BE236" i="7"/>
  <c r="BD236" i="7"/>
  <c r="BC236" i="7"/>
  <c r="BB236" i="7"/>
  <c r="BA236" i="7"/>
  <c r="AZ236" i="7"/>
  <c r="AY236" i="7"/>
  <c r="AX236" i="7"/>
  <c r="AW236" i="7"/>
  <c r="AV236" i="7"/>
  <c r="AU236" i="7"/>
  <c r="AT236" i="7"/>
  <c r="AS236" i="7"/>
  <c r="AR236" i="7"/>
  <c r="AQ236" i="7"/>
  <c r="AP236" i="7"/>
  <c r="AO236" i="7"/>
  <c r="AN236" i="7"/>
  <c r="AM236" i="7"/>
  <c r="AL236" i="7"/>
  <c r="AK236" i="7"/>
  <c r="AJ236" i="7"/>
  <c r="AI236" i="7"/>
  <c r="AH236" i="7"/>
  <c r="AG236" i="7"/>
  <c r="AF236" i="7"/>
  <c r="AE236" i="7"/>
  <c r="AD236" i="7"/>
  <c r="AC236" i="7"/>
  <c r="AB236" i="7"/>
  <c r="AA236" i="7"/>
  <c r="Z236" i="7"/>
  <c r="Y236" i="7"/>
  <c r="X236" i="7"/>
  <c r="W236" i="7"/>
  <c r="V236" i="7"/>
  <c r="U236" i="7"/>
  <c r="T236" i="7"/>
  <c r="S236" i="7"/>
  <c r="R236" i="7"/>
  <c r="Q236" i="7"/>
  <c r="P236" i="7"/>
  <c r="O236" i="7"/>
  <c r="N236" i="7"/>
  <c r="M236" i="7"/>
  <c r="L236" i="7"/>
  <c r="K236" i="7"/>
  <c r="J236" i="7"/>
  <c r="I236" i="7"/>
  <c r="G236" i="7"/>
  <c r="CB235" i="7"/>
  <c r="CA235" i="7"/>
  <c r="BV235" i="7"/>
  <c r="BU235" i="7"/>
  <c r="BT235" i="7"/>
  <c r="BS235" i="7"/>
  <c r="BR235" i="7"/>
  <c r="BQ235" i="7"/>
  <c r="BP235" i="7"/>
  <c r="BO235" i="7"/>
  <c r="BN235" i="7"/>
  <c r="BM235" i="7"/>
  <c r="BL235" i="7"/>
  <c r="BK235" i="7"/>
  <c r="BJ235" i="7"/>
  <c r="BI235" i="7"/>
  <c r="BH235" i="7"/>
  <c r="BG235" i="7"/>
  <c r="BF235" i="7"/>
  <c r="BE235" i="7"/>
  <c r="BD235" i="7"/>
  <c r="BC235" i="7"/>
  <c r="BB235" i="7"/>
  <c r="BA235" i="7"/>
  <c r="AZ235" i="7"/>
  <c r="AY235" i="7"/>
  <c r="AX235" i="7"/>
  <c r="AW235" i="7"/>
  <c r="AV235" i="7"/>
  <c r="AU235" i="7"/>
  <c r="AT235" i="7"/>
  <c r="AS235" i="7"/>
  <c r="AR235" i="7"/>
  <c r="AQ235" i="7"/>
  <c r="AP235" i="7"/>
  <c r="AO235" i="7"/>
  <c r="AN235" i="7"/>
  <c r="AM235" i="7"/>
  <c r="AL235" i="7"/>
  <c r="AK235" i="7"/>
  <c r="AJ235" i="7"/>
  <c r="AI235" i="7"/>
  <c r="AH235" i="7"/>
  <c r="AG235" i="7"/>
  <c r="AF235" i="7"/>
  <c r="AE235" i="7"/>
  <c r="AD235" i="7"/>
  <c r="AC235" i="7"/>
  <c r="AB235" i="7"/>
  <c r="AA235" i="7"/>
  <c r="Z235" i="7"/>
  <c r="Y235" i="7"/>
  <c r="X235" i="7"/>
  <c r="W235" i="7"/>
  <c r="V235" i="7"/>
  <c r="U235" i="7"/>
  <c r="T235" i="7"/>
  <c r="S235" i="7"/>
  <c r="R235" i="7"/>
  <c r="Q235" i="7"/>
  <c r="P235" i="7"/>
  <c r="O235" i="7"/>
  <c r="N235" i="7"/>
  <c r="M235" i="7"/>
  <c r="L235" i="7"/>
  <c r="K235" i="7"/>
  <c r="J235" i="7"/>
  <c r="I235" i="7"/>
  <c r="H235" i="7"/>
  <c r="G235" i="7"/>
  <c r="CB234" i="7"/>
  <c r="CA234" i="7"/>
  <c r="BV234" i="7"/>
  <c r="BU234" i="7"/>
  <c r="BT234" i="7"/>
  <c r="BS234" i="7"/>
  <c r="BR234" i="7"/>
  <c r="BQ234" i="7"/>
  <c r="BP234" i="7"/>
  <c r="BO234" i="7"/>
  <c r="BN234" i="7"/>
  <c r="BM234" i="7"/>
  <c r="BL234" i="7"/>
  <c r="BK234" i="7"/>
  <c r="BJ234" i="7"/>
  <c r="BI234" i="7"/>
  <c r="BH234" i="7"/>
  <c r="BG234" i="7"/>
  <c r="BF234" i="7"/>
  <c r="BE234" i="7"/>
  <c r="BD234" i="7"/>
  <c r="BC234" i="7"/>
  <c r="BB234" i="7"/>
  <c r="BA234" i="7"/>
  <c r="AZ234" i="7"/>
  <c r="AY234" i="7"/>
  <c r="AX234" i="7"/>
  <c r="AW234" i="7"/>
  <c r="AV234" i="7"/>
  <c r="AU234" i="7"/>
  <c r="AT234" i="7"/>
  <c r="AS234" i="7"/>
  <c r="AR234" i="7"/>
  <c r="AQ234" i="7"/>
  <c r="AP234" i="7"/>
  <c r="AO234" i="7"/>
  <c r="AN234" i="7"/>
  <c r="AM234" i="7"/>
  <c r="AL234" i="7"/>
  <c r="AK234" i="7"/>
  <c r="AJ234" i="7"/>
  <c r="AI234" i="7"/>
  <c r="AH234" i="7"/>
  <c r="AG234" i="7"/>
  <c r="AF234" i="7"/>
  <c r="AE234" i="7"/>
  <c r="AD234" i="7"/>
  <c r="AC234" i="7"/>
  <c r="AB234" i="7"/>
  <c r="AA234" i="7"/>
  <c r="Z234" i="7"/>
  <c r="Y234" i="7"/>
  <c r="X234" i="7"/>
  <c r="W234" i="7"/>
  <c r="V234" i="7"/>
  <c r="U234" i="7"/>
  <c r="T234" i="7"/>
  <c r="S234" i="7"/>
  <c r="R234" i="7"/>
  <c r="Q234" i="7"/>
  <c r="P234" i="7"/>
  <c r="O234" i="7"/>
  <c r="N234" i="7"/>
  <c r="M234" i="7"/>
  <c r="L234" i="7"/>
  <c r="K234" i="7"/>
  <c r="J234" i="7"/>
  <c r="I234" i="7"/>
  <c r="H234" i="7"/>
  <c r="G234" i="7"/>
  <c r="CA233" i="7"/>
  <c r="BT233" i="7"/>
  <c r="BS233" i="7"/>
  <c r="BR233" i="7"/>
  <c r="BQ233" i="7"/>
  <c r="BO233" i="7"/>
  <c r="BJ233" i="7"/>
  <c r="BI233" i="7"/>
  <c r="BG233" i="7"/>
  <c r="BE233" i="7"/>
  <c r="BD233" i="7"/>
  <c r="BC233" i="7"/>
  <c r="BB233" i="7"/>
  <c r="BA233" i="7"/>
  <c r="AZ233" i="7"/>
  <c r="AY233" i="7"/>
  <c r="AX233" i="7"/>
  <c r="AW233" i="7"/>
  <c r="AV233" i="7"/>
  <c r="AU233" i="7"/>
  <c r="AT233" i="7"/>
  <c r="AS233" i="7"/>
  <c r="AR233" i="7"/>
  <c r="AQ233" i="7"/>
  <c r="AP233" i="7"/>
  <c r="AO233" i="7"/>
  <c r="AN233" i="7"/>
  <c r="AM233" i="7"/>
  <c r="AL233" i="7"/>
  <c r="AK233" i="7"/>
  <c r="AJ233" i="7"/>
  <c r="AI233" i="7"/>
  <c r="AH233" i="7"/>
  <c r="AG233" i="7"/>
  <c r="AF233" i="7"/>
  <c r="AE233" i="7"/>
  <c r="AD233" i="7"/>
  <c r="AC233" i="7"/>
  <c r="AB233" i="7"/>
  <c r="AA233" i="7"/>
  <c r="Z233" i="7"/>
  <c r="Y233" i="7"/>
  <c r="X233" i="7"/>
  <c r="W233" i="7"/>
  <c r="V233" i="7"/>
  <c r="U233" i="7"/>
  <c r="T233" i="7"/>
  <c r="S233" i="7"/>
  <c r="R233" i="7"/>
  <c r="Q233" i="7"/>
  <c r="P233" i="7"/>
  <c r="O233" i="7"/>
  <c r="N233" i="7"/>
  <c r="M233" i="7"/>
  <c r="L233" i="7"/>
  <c r="K233" i="7"/>
  <c r="J233" i="7"/>
  <c r="I233" i="7"/>
  <c r="H233" i="7"/>
  <c r="G233" i="7"/>
  <c r="CB232" i="7"/>
  <c r="CA232" i="7"/>
  <c r="BT232" i="7"/>
  <c r="BS232" i="7"/>
  <c r="BR232" i="7"/>
  <c r="BQ232" i="7"/>
  <c r="BO232" i="7"/>
  <c r="BI232" i="7"/>
  <c r="BG232" i="7"/>
  <c r="BE232" i="7"/>
  <c r="BD232" i="7"/>
  <c r="BC232" i="7"/>
  <c r="BB232" i="7"/>
  <c r="BA232" i="7"/>
  <c r="AZ232" i="7"/>
  <c r="AY232" i="7"/>
  <c r="AX232" i="7"/>
  <c r="AW232" i="7"/>
  <c r="AV232" i="7"/>
  <c r="AU232" i="7"/>
  <c r="AT232" i="7"/>
  <c r="AS232" i="7"/>
  <c r="AR232" i="7"/>
  <c r="AQ232" i="7"/>
  <c r="AP232" i="7"/>
  <c r="AO232" i="7"/>
  <c r="AN232" i="7"/>
  <c r="AM232" i="7"/>
  <c r="AL232" i="7"/>
  <c r="AK232" i="7"/>
  <c r="AJ232" i="7"/>
  <c r="AI232" i="7"/>
  <c r="AH232" i="7"/>
  <c r="AG232" i="7"/>
  <c r="AF232" i="7"/>
  <c r="AE232" i="7"/>
  <c r="AD232" i="7"/>
  <c r="AC232" i="7"/>
  <c r="AB232" i="7"/>
  <c r="AA232" i="7"/>
  <c r="Z232" i="7"/>
  <c r="Y232" i="7"/>
  <c r="X232" i="7"/>
  <c r="W232" i="7"/>
  <c r="V232" i="7"/>
  <c r="U232" i="7"/>
  <c r="T232" i="7"/>
  <c r="S232" i="7"/>
  <c r="R232" i="7"/>
  <c r="Q232" i="7"/>
  <c r="P232" i="7"/>
  <c r="O232" i="7"/>
  <c r="N232" i="7"/>
  <c r="M232" i="7"/>
  <c r="L232" i="7"/>
  <c r="K232" i="7"/>
  <c r="J232" i="7"/>
  <c r="I232" i="7"/>
  <c r="H232" i="7"/>
  <c r="G232" i="7"/>
  <c r="A232" i="7"/>
  <c r="A233" i="7"/>
  <c r="A234" i="7"/>
  <c r="A235" i="7"/>
  <c r="A236" i="7"/>
  <c r="A237" i="7"/>
  <c r="A238" i="7"/>
  <c r="A239" i="7"/>
  <c r="A240" i="7"/>
  <c r="A241" i="7"/>
  <c r="A242" i="7"/>
  <c r="CB231" i="7"/>
  <c r="CA231" i="7"/>
  <c r="BU231" i="7"/>
  <c r="BT231" i="7"/>
  <c r="BS231" i="7"/>
  <c r="BR231" i="7"/>
  <c r="BQ231" i="7"/>
  <c r="BO231" i="7"/>
  <c r="BJ231" i="7"/>
  <c r="BI231" i="7"/>
  <c r="BG231" i="7"/>
  <c r="BE231" i="7"/>
  <c r="BD231" i="7"/>
  <c r="BC231" i="7"/>
  <c r="BB231" i="7"/>
  <c r="BA231" i="7"/>
  <c r="AZ231" i="7"/>
  <c r="AY231" i="7"/>
  <c r="AX231" i="7"/>
  <c r="AW231" i="7"/>
  <c r="AV231" i="7"/>
  <c r="AU231" i="7"/>
  <c r="AT231" i="7"/>
  <c r="AS231" i="7"/>
  <c r="AR231" i="7"/>
  <c r="AQ231" i="7"/>
  <c r="AP231" i="7"/>
  <c r="AO231" i="7"/>
  <c r="AN231" i="7"/>
  <c r="AM231" i="7"/>
  <c r="AL231" i="7"/>
  <c r="AK231" i="7"/>
  <c r="AJ231" i="7"/>
  <c r="AI231" i="7"/>
  <c r="AH231" i="7"/>
  <c r="AG231" i="7"/>
  <c r="AF231" i="7"/>
  <c r="AE231" i="7"/>
  <c r="AD231" i="7"/>
  <c r="AC231" i="7"/>
  <c r="AB231" i="7"/>
  <c r="AA231" i="7"/>
  <c r="Z231" i="7"/>
  <c r="Y231" i="7"/>
  <c r="X231" i="7"/>
  <c r="W231" i="7"/>
  <c r="V231" i="7"/>
  <c r="U231" i="7"/>
  <c r="T231" i="7"/>
  <c r="S231" i="7"/>
  <c r="R231" i="7"/>
  <c r="Q231" i="7"/>
  <c r="P231" i="7"/>
  <c r="O231" i="7"/>
  <c r="N231" i="7"/>
  <c r="M231" i="7"/>
  <c r="L231" i="7"/>
  <c r="K231" i="7"/>
  <c r="J231" i="7"/>
  <c r="I231" i="7"/>
  <c r="H231" i="7"/>
  <c r="G231" i="7"/>
  <c r="CB229" i="7"/>
  <c r="CA229" i="7"/>
  <c r="BZ229" i="7"/>
  <c r="BY229" i="7"/>
  <c r="BX229" i="7"/>
  <c r="BW229" i="7"/>
  <c r="BV229" i="7"/>
  <c r="BU229" i="7"/>
  <c r="BT229" i="7"/>
  <c r="BS229" i="7"/>
  <c r="BR229" i="7"/>
  <c r="BQ229" i="7"/>
  <c r="BP229" i="7"/>
  <c r="BO229" i="7"/>
  <c r="BN229" i="7"/>
  <c r="BM229" i="7"/>
  <c r="BL229" i="7"/>
  <c r="BK229" i="7"/>
  <c r="BJ229" i="7"/>
  <c r="BI229" i="7"/>
  <c r="BH229" i="7"/>
  <c r="BG229" i="7"/>
  <c r="BF229" i="7"/>
  <c r="BE229" i="7"/>
  <c r="BD229" i="7"/>
  <c r="BC229" i="7"/>
  <c r="BB229" i="7"/>
  <c r="BA229" i="7"/>
  <c r="AZ229" i="7"/>
  <c r="AY229" i="7"/>
  <c r="AX229" i="7"/>
  <c r="AW229" i="7"/>
  <c r="AV229" i="7"/>
  <c r="AU229" i="7"/>
  <c r="AT229" i="7"/>
  <c r="AS229" i="7"/>
  <c r="AR229" i="7"/>
  <c r="AQ229" i="7"/>
  <c r="AP229" i="7"/>
  <c r="AO229" i="7"/>
  <c r="AN229" i="7"/>
  <c r="AM229" i="7"/>
  <c r="AL229" i="7"/>
  <c r="AK229" i="7"/>
  <c r="AJ229" i="7"/>
  <c r="AI229" i="7"/>
  <c r="AH229" i="7"/>
  <c r="AG229" i="7"/>
  <c r="AF229" i="7"/>
  <c r="AE229" i="7"/>
  <c r="AD229" i="7"/>
  <c r="AC229" i="7"/>
  <c r="AB229" i="7"/>
  <c r="AA229" i="7"/>
  <c r="Z229" i="7"/>
  <c r="Y229" i="7"/>
  <c r="X229" i="7"/>
  <c r="W229" i="7"/>
  <c r="V229" i="7"/>
  <c r="U229" i="7"/>
  <c r="T229" i="7"/>
  <c r="S229" i="7"/>
  <c r="R229" i="7"/>
  <c r="Q229" i="7"/>
  <c r="P229" i="7"/>
  <c r="O229" i="7"/>
  <c r="N229" i="7"/>
  <c r="M229" i="7"/>
  <c r="L229" i="7"/>
  <c r="K229" i="7"/>
  <c r="J229" i="7"/>
  <c r="I229" i="7"/>
  <c r="H229" i="7"/>
  <c r="G229" i="7"/>
  <c r="CA228" i="7"/>
  <c r="BV228" i="7"/>
  <c r="BU228" i="7"/>
  <c r="BT228" i="7"/>
  <c r="BS228" i="7"/>
  <c r="BR228" i="7"/>
  <c r="BQ228" i="7"/>
  <c r="BO228" i="7"/>
  <c r="BE228" i="7"/>
  <c r="BC228" i="7"/>
  <c r="AZ228" i="7"/>
  <c r="AY228" i="7"/>
  <c r="AV228" i="7"/>
  <c r="AU228" i="7"/>
  <c r="AR228" i="7"/>
  <c r="AQ228" i="7"/>
  <c r="AP228" i="7"/>
  <c r="AM228" i="7"/>
  <c r="AL228" i="7"/>
  <c r="AK228" i="7"/>
  <c r="AJ228" i="7"/>
  <c r="AG228" i="7"/>
  <c r="AF228" i="7"/>
  <c r="AE228" i="7"/>
  <c r="AD228" i="7"/>
  <c r="AC228" i="7"/>
  <c r="AB228" i="7"/>
  <c r="AA228" i="7"/>
  <c r="Z228" i="7"/>
  <c r="Y228" i="7"/>
  <c r="X228" i="7"/>
  <c r="W228" i="7"/>
  <c r="V228" i="7"/>
  <c r="U228" i="7"/>
  <c r="T228" i="7"/>
  <c r="S228" i="7"/>
  <c r="R228" i="7"/>
  <c r="Q228" i="7"/>
  <c r="P228" i="7"/>
  <c r="O228" i="7"/>
  <c r="N228" i="7"/>
  <c r="M228" i="7"/>
  <c r="L228" i="7"/>
  <c r="K228" i="7"/>
  <c r="J228" i="7"/>
  <c r="I228" i="7"/>
  <c r="H228" i="7"/>
  <c r="G228" i="7"/>
  <c r="CA227" i="7"/>
  <c r="BV227" i="7"/>
  <c r="BU227" i="7"/>
  <c r="BT227" i="7"/>
  <c r="BS227" i="7"/>
  <c r="BR227" i="7"/>
  <c r="BQ227" i="7"/>
  <c r="BP227" i="7"/>
  <c r="BO227" i="7"/>
  <c r="BN227" i="7"/>
  <c r="BM227" i="7"/>
  <c r="BL227" i="7"/>
  <c r="BK227" i="7"/>
  <c r="BJ227" i="7"/>
  <c r="BI227" i="7"/>
  <c r="BH227" i="7"/>
  <c r="BG227" i="7"/>
  <c r="BF227" i="7"/>
  <c r="BE227" i="7"/>
  <c r="BD227" i="7"/>
  <c r="BC227" i="7"/>
  <c r="BB227" i="7"/>
  <c r="BA227" i="7"/>
  <c r="AZ227" i="7"/>
  <c r="AY227" i="7"/>
  <c r="AX227" i="7"/>
  <c r="AW227" i="7"/>
  <c r="AV227" i="7"/>
  <c r="AU227" i="7"/>
  <c r="AT227" i="7"/>
  <c r="AS227" i="7"/>
  <c r="AR227" i="7"/>
  <c r="AQ227" i="7"/>
  <c r="AP227" i="7"/>
  <c r="AO227" i="7"/>
  <c r="AN227" i="7"/>
  <c r="AM227" i="7"/>
  <c r="AL227" i="7"/>
  <c r="AK227" i="7"/>
  <c r="AJ227" i="7"/>
  <c r="AI227" i="7"/>
  <c r="AH227" i="7"/>
  <c r="AG227" i="7"/>
  <c r="AF227" i="7"/>
  <c r="AE227" i="7"/>
  <c r="AD227" i="7"/>
  <c r="AC227" i="7"/>
  <c r="AB227" i="7"/>
  <c r="AA227" i="7"/>
  <c r="Z227" i="7"/>
  <c r="Y227" i="7"/>
  <c r="X227" i="7"/>
  <c r="W227" i="7"/>
  <c r="V227" i="7"/>
  <c r="U227" i="7"/>
  <c r="T227" i="7"/>
  <c r="S227" i="7"/>
  <c r="R227" i="7"/>
  <c r="Q227" i="7"/>
  <c r="P227" i="7"/>
  <c r="O227" i="7"/>
  <c r="N227" i="7"/>
  <c r="M227" i="7"/>
  <c r="L227" i="7"/>
  <c r="K227" i="7"/>
  <c r="J227" i="7"/>
  <c r="I227" i="7"/>
  <c r="H227" i="7"/>
  <c r="G227" i="7"/>
  <c r="CA226" i="7"/>
  <c r="BV226" i="7"/>
  <c r="BU226" i="7"/>
  <c r="BT226" i="7"/>
  <c r="BS226" i="7"/>
  <c r="BR226" i="7"/>
  <c r="BQ226" i="7"/>
  <c r="BP226" i="7"/>
  <c r="BO226" i="7"/>
  <c r="BN226" i="7"/>
  <c r="BM226" i="7"/>
  <c r="BL226" i="7"/>
  <c r="BK226" i="7"/>
  <c r="BJ226" i="7"/>
  <c r="BI226" i="7"/>
  <c r="BH226" i="7"/>
  <c r="BG226" i="7"/>
  <c r="BF226" i="7"/>
  <c r="BE226" i="7"/>
  <c r="BD226" i="7"/>
  <c r="BC226" i="7"/>
  <c r="BB226" i="7"/>
  <c r="BA226" i="7"/>
  <c r="AZ226" i="7"/>
  <c r="AY226" i="7"/>
  <c r="AX226" i="7"/>
  <c r="AW226" i="7"/>
  <c r="AV226" i="7"/>
  <c r="AU226" i="7"/>
  <c r="AT226" i="7"/>
  <c r="AS226" i="7"/>
  <c r="AR226" i="7"/>
  <c r="AQ226" i="7"/>
  <c r="AP226" i="7"/>
  <c r="AO226" i="7"/>
  <c r="AN226" i="7"/>
  <c r="AM226" i="7"/>
  <c r="AL226" i="7"/>
  <c r="AK226" i="7"/>
  <c r="AJ226" i="7"/>
  <c r="AI226" i="7"/>
  <c r="AH226" i="7"/>
  <c r="AG226" i="7"/>
  <c r="AF226" i="7"/>
  <c r="AE226" i="7"/>
  <c r="AD226" i="7"/>
  <c r="AC226" i="7"/>
  <c r="AB226" i="7"/>
  <c r="AA226" i="7"/>
  <c r="Z226" i="7"/>
  <c r="Y226" i="7"/>
  <c r="X226" i="7"/>
  <c r="W226" i="7"/>
  <c r="V226" i="7"/>
  <c r="U226" i="7"/>
  <c r="T226" i="7"/>
  <c r="S226" i="7"/>
  <c r="R226" i="7"/>
  <c r="Q226" i="7"/>
  <c r="P226" i="7"/>
  <c r="O226" i="7"/>
  <c r="N226" i="7"/>
  <c r="M226" i="7"/>
  <c r="L226" i="7"/>
  <c r="K226" i="7"/>
  <c r="J226" i="7"/>
  <c r="I226" i="7"/>
  <c r="G226" i="7"/>
  <c r="CA225" i="7"/>
  <c r="BV225" i="7"/>
  <c r="BT225" i="7"/>
  <c r="BS225" i="7"/>
  <c r="BR225" i="7"/>
  <c r="BQ225" i="7"/>
  <c r="BO225" i="7"/>
  <c r="BE225" i="7"/>
  <c r="BC225" i="7"/>
  <c r="BA225" i="7"/>
  <c r="AZ225" i="7"/>
  <c r="AV225" i="7"/>
  <c r="AU225" i="7"/>
  <c r="AT225" i="7"/>
  <c r="AS225" i="7"/>
  <c r="AR225" i="7"/>
  <c r="AQ225" i="7"/>
  <c r="AP225" i="7"/>
  <c r="AO225" i="7"/>
  <c r="AN225" i="7"/>
  <c r="AM225" i="7"/>
  <c r="AL225" i="7"/>
  <c r="AK225" i="7"/>
  <c r="AJ225" i="7"/>
  <c r="AI225" i="7"/>
  <c r="AH225" i="7"/>
  <c r="AG225" i="7"/>
  <c r="AF225" i="7"/>
  <c r="AE225" i="7"/>
  <c r="AD225" i="7"/>
  <c r="AC225" i="7"/>
  <c r="AB225" i="7"/>
  <c r="AA225" i="7"/>
  <c r="Z225" i="7"/>
  <c r="Y225" i="7"/>
  <c r="X225" i="7"/>
  <c r="W225" i="7"/>
  <c r="V225" i="7"/>
  <c r="U225" i="7"/>
  <c r="T225" i="7"/>
  <c r="S225" i="7"/>
  <c r="R225" i="7"/>
  <c r="Q225" i="7"/>
  <c r="P225" i="7"/>
  <c r="O225" i="7"/>
  <c r="N225" i="7"/>
  <c r="M225" i="7"/>
  <c r="L225" i="7"/>
  <c r="K225" i="7"/>
  <c r="J225" i="7"/>
  <c r="I225" i="7"/>
  <c r="H225" i="7"/>
  <c r="G225" i="7"/>
  <c r="CA224" i="7"/>
  <c r="BV224" i="7"/>
  <c r="BT224" i="7"/>
  <c r="BS224" i="7"/>
  <c r="BR224" i="7"/>
  <c r="BQ224" i="7"/>
  <c r="BO224" i="7"/>
  <c r="BE224" i="7"/>
  <c r="BC224" i="7"/>
  <c r="BA224" i="7"/>
  <c r="AZ224" i="7"/>
  <c r="AV224" i="7"/>
  <c r="AU224" i="7"/>
  <c r="AT224" i="7"/>
  <c r="AS224" i="7"/>
  <c r="AR224" i="7"/>
  <c r="AQ224" i="7"/>
  <c r="AP224" i="7"/>
  <c r="AO224" i="7"/>
  <c r="AN224" i="7"/>
  <c r="AM224" i="7"/>
  <c r="AL224" i="7"/>
  <c r="AK224" i="7"/>
  <c r="AJ224" i="7"/>
  <c r="AI224" i="7"/>
  <c r="AH224" i="7"/>
  <c r="AG224" i="7"/>
  <c r="AF224" i="7"/>
  <c r="AE224" i="7"/>
  <c r="AD224" i="7"/>
  <c r="AC224" i="7"/>
  <c r="AB224" i="7"/>
  <c r="AA224" i="7"/>
  <c r="Z224" i="7"/>
  <c r="Y224" i="7"/>
  <c r="X224" i="7"/>
  <c r="W224" i="7"/>
  <c r="V224" i="7"/>
  <c r="U224" i="7"/>
  <c r="T224" i="7"/>
  <c r="S224" i="7"/>
  <c r="R224" i="7"/>
  <c r="Q224" i="7"/>
  <c r="P224" i="7"/>
  <c r="O224" i="7"/>
  <c r="N224" i="7"/>
  <c r="M224" i="7"/>
  <c r="L224" i="7"/>
  <c r="K224" i="7"/>
  <c r="J224" i="7"/>
  <c r="I224" i="7"/>
  <c r="H224" i="7"/>
  <c r="G224" i="7"/>
  <c r="CA223" i="7"/>
  <c r="BV223" i="7"/>
  <c r="BT223" i="7"/>
  <c r="BS223" i="7"/>
  <c r="BR223" i="7"/>
  <c r="BQ223" i="7"/>
  <c r="BP223" i="7"/>
  <c r="BO223" i="7"/>
  <c r="BN223" i="7"/>
  <c r="BL223" i="7"/>
  <c r="BJ223" i="7"/>
  <c r="BI223" i="7"/>
  <c r="BH223" i="7"/>
  <c r="BG223" i="7"/>
  <c r="BF223" i="7"/>
  <c r="BE223" i="7"/>
  <c r="BD223" i="7"/>
  <c r="BC223" i="7"/>
  <c r="BB223" i="7"/>
  <c r="BA223" i="7"/>
  <c r="AZ223" i="7"/>
  <c r="AY223" i="7"/>
  <c r="AX223" i="7"/>
  <c r="AW223" i="7"/>
  <c r="AV223" i="7"/>
  <c r="AU223" i="7"/>
  <c r="AT223" i="7"/>
  <c r="AS223" i="7"/>
  <c r="AR223" i="7"/>
  <c r="AQ223" i="7"/>
  <c r="AP223" i="7"/>
  <c r="AO223" i="7"/>
  <c r="AN223" i="7"/>
  <c r="AM223" i="7"/>
  <c r="AL223" i="7"/>
  <c r="AK223" i="7"/>
  <c r="AJ223" i="7"/>
  <c r="AI223" i="7"/>
  <c r="AH223" i="7"/>
  <c r="AG223" i="7"/>
  <c r="AF223" i="7"/>
  <c r="AE223" i="7"/>
  <c r="AD223" i="7"/>
  <c r="AC223" i="7"/>
  <c r="AB223" i="7"/>
  <c r="AA223" i="7"/>
  <c r="Z223" i="7"/>
  <c r="Y223" i="7"/>
  <c r="X223" i="7"/>
  <c r="W223" i="7"/>
  <c r="V223" i="7"/>
  <c r="U223" i="7"/>
  <c r="T223" i="7"/>
  <c r="S223" i="7"/>
  <c r="R223" i="7"/>
  <c r="Q223" i="7"/>
  <c r="P223" i="7"/>
  <c r="O223" i="7"/>
  <c r="N223" i="7"/>
  <c r="M223" i="7"/>
  <c r="L223" i="7"/>
  <c r="K223" i="7"/>
  <c r="J223" i="7"/>
  <c r="I223" i="7"/>
  <c r="H223" i="7"/>
  <c r="G223" i="7"/>
  <c r="CA222" i="7"/>
  <c r="BV222" i="7"/>
  <c r="BT222" i="7"/>
  <c r="BS222" i="7"/>
  <c r="BR222" i="7"/>
  <c r="BQ222" i="7"/>
  <c r="BO222" i="7"/>
  <c r="BF222" i="7"/>
  <c r="BE222" i="7"/>
  <c r="BC222" i="7"/>
  <c r="BA222" i="7"/>
  <c r="AZ222" i="7"/>
  <c r="AV222" i="7"/>
  <c r="AU222" i="7"/>
  <c r="AR222" i="7"/>
  <c r="AQ222" i="7"/>
  <c r="AP222" i="7"/>
  <c r="AM222" i="7"/>
  <c r="AL222" i="7"/>
  <c r="AK222" i="7"/>
  <c r="AJ222" i="7"/>
  <c r="AG222" i="7"/>
  <c r="AF222" i="7"/>
  <c r="AE222" i="7"/>
  <c r="AD222" i="7"/>
  <c r="AC222" i="7"/>
  <c r="AB222" i="7"/>
  <c r="AA222" i="7"/>
  <c r="Z222" i="7"/>
  <c r="Y222" i="7"/>
  <c r="X222" i="7"/>
  <c r="W222" i="7"/>
  <c r="V222" i="7"/>
  <c r="U222" i="7"/>
  <c r="T222" i="7"/>
  <c r="S222" i="7"/>
  <c r="R222" i="7"/>
  <c r="Q222" i="7"/>
  <c r="P222" i="7"/>
  <c r="O222" i="7"/>
  <c r="N222" i="7"/>
  <c r="M222" i="7"/>
  <c r="L222" i="7"/>
  <c r="K222" i="7"/>
  <c r="J222" i="7"/>
  <c r="I222" i="7"/>
  <c r="H222" i="7"/>
  <c r="G222" i="7"/>
  <c r="CA221" i="7"/>
  <c r="BT221" i="7"/>
  <c r="BS221" i="7"/>
  <c r="BR221" i="7"/>
  <c r="BQ221" i="7"/>
  <c r="BO221" i="7"/>
  <c r="BE221" i="7"/>
  <c r="BC221" i="7"/>
  <c r="AZ221" i="7"/>
  <c r="AY221" i="7"/>
  <c r="AV221" i="7"/>
  <c r="AU221" i="7"/>
  <c r="AQ221" i="7"/>
  <c r="AP221" i="7"/>
  <c r="AM221" i="7"/>
  <c r="AL221" i="7"/>
  <c r="AK221" i="7"/>
  <c r="AJ221" i="7"/>
  <c r="AG221" i="7"/>
  <c r="AF221" i="7"/>
  <c r="AE221" i="7"/>
  <c r="AD221" i="7"/>
  <c r="AC221" i="7"/>
  <c r="AB221" i="7"/>
  <c r="AA221" i="7"/>
  <c r="Z221" i="7"/>
  <c r="Y221" i="7"/>
  <c r="X221" i="7"/>
  <c r="W221" i="7"/>
  <c r="V221" i="7"/>
  <c r="U221" i="7"/>
  <c r="T221" i="7"/>
  <c r="S221" i="7"/>
  <c r="R221" i="7"/>
  <c r="Q221" i="7"/>
  <c r="P221" i="7"/>
  <c r="O221" i="7"/>
  <c r="N221" i="7"/>
  <c r="M221" i="7"/>
  <c r="L221" i="7"/>
  <c r="K221" i="7"/>
  <c r="J221" i="7"/>
  <c r="I221" i="7"/>
  <c r="H221" i="7"/>
  <c r="G221" i="7"/>
  <c r="CA220" i="7"/>
  <c r="BT220" i="7"/>
  <c r="BR220" i="7"/>
  <c r="BQ220" i="7"/>
  <c r="BO220" i="7"/>
  <c r="BE220" i="7"/>
  <c r="BC220" i="7"/>
  <c r="BA220" i="7"/>
  <c r="AY220" i="7"/>
  <c r="AW220" i="7"/>
  <c r="AV220" i="7"/>
  <c r="AU220" i="7"/>
  <c r="AT220" i="7"/>
  <c r="AS220" i="7"/>
  <c r="AR220" i="7"/>
  <c r="AQ220" i="7"/>
  <c r="AP220" i="7"/>
  <c r="AO220" i="7"/>
  <c r="AN220" i="7"/>
  <c r="AM220" i="7"/>
  <c r="AL220" i="7"/>
  <c r="AK220" i="7"/>
  <c r="AJ220" i="7"/>
  <c r="AI220" i="7"/>
  <c r="AH220" i="7"/>
  <c r="AG220" i="7"/>
  <c r="AF220" i="7"/>
  <c r="AE220" i="7"/>
  <c r="AD220" i="7"/>
  <c r="AC220" i="7"/>
  <c r="AB220" i="7"/>
  <c r="AA220" i="7"/>
  <c r="Z220" i="7"/>
  <c r="Y220" i="7"/>
  <c r="X220" i="7"/>
  <c r="W220" i="7"/>
  <c r="V220" i="7"/>
  <c r="U220" i="7"/>
  <c r="T220" i="7"/>
  <c r="S220" i="7"/>
  <c r="R220" i="7"/>
  <c r="Q220" i="7"/>
  <c r="P220" i="7"/>
  <c r="O220" i="7"/>
  <c r="N220" i="7"/>
  <c r="M220" i="7"/>
  <c r="L220" i="7"/>
  <c r="K220" i="7"/>
  <c r="J220" i="7"/>
  <c r="I220" i="7"/>
  <c r="H220" i="7"/>
  <c r="G220" i="7"/>
  <c r="CA219" i="7"/>
  <c r="BY219" i="7"/>
  <c r="BT219" i="7"/>
  <c r="BR219" i="7"/>
  <c r="BQ219" i="7"/>
  <c r="BO219" i="7"/>
  <c r="BE219" i="7"/>
  <c r="BC219" i="7"/>
  <c r="AZ219" i="7"/>
  <c r="AX219" i="7"/>
  <c r="AW219" i="7"/>
  <c r="AV219" i="7"/>
  <c r="AU219" i="7"/>
  <c r="AT219" i="7"/>
  <c r="AS219" i="7"/>
  <c r="AR219" i="7"/>
  <c r="AQ219" i="7"/>
  <c r="AP219" i="7"/>
  <c r="AO219" i="7"/>
  <c r="AN219" i="7"/>
  <c r="AM219" i="7"/>
  <c r="AL219" i="7"/>
  <c r="AK219" i="7"/>
  <c r="AJ219" i="7"/>
  <c r="AI219" i="7"/>
  <c r="AH219" i="7"/>
  <c r="AG219" i="7"/>
  <c r="AF219" i="7"/>
  <c r="AE219" i="7"/>
  <c r="AD219" i="7"/>
  <c r="AC219" i="7"/>
  <c r="AB219" i="7"/>
  <c r="AA219" i="7"/>
  <c r="Z219" i="7"/>
  <c r="Y219" i="7"/>
  <c r="X219" i="7"/>
  <c r="W219" i="7"/>
  <c r="V219" i="7"/>
  <c r="U219" i="7"/>
  <c r="T219" i="7"/>
  <c r="S219" i="7"/>
  <c r="R219" i="7"/>
  <c r="Q219" i="7"/>
  <c r="P219" i="7"/>
  <c r="O219" i="7"/>
  <c r="N219" i="7"/>
  <c r="M219" i="7"/>
  <c r="L219" i="7"/>
  <c r="K219" i="7"/>
  <c r="J219" i="7"/>
  <c r="I219" i="7"/>
  <c r="H219" i="7"/>
  <c r="G219" i="7"/>
  <c r="A219" i="7"/>
  <c r="A220" i="7"/>
  <c r="A221" i="7"/>
  <c r="A222" i="7"/>
  <c r="A223" i="7"/>
  <c r="A224" i="7"/>
  <c r="A225" i="7"/>
  <c r="A226" i="7"/>
  <c r="A227" i="7"/>
  <c r="A228" i="7"/>
  <c r="CA218" i="7"/>
  <c r="BV218" i="7"/>
  <c r="BT218" i="7"/>
  <c r="BR218" i="7"/>
  <c r="BQ218" i="7"/>
  <c r="BO218" i="7"/>
  <c r="BG218" i="7"/>
  <c r="BE218" i="7"/>
  <c r="BC218" i="7"/>
  <c r="AZ218" i="7"/>
  <c r="AY218" i="7"/>
  <c r="AV218" i="7"/>
  <c r="AU218" i="7"/>
  <c r="AR218" i="7"/>
  <c r="AQ218" i="7"/>
  <c r="AP218" i="7"/>
  <c r="AO218" i="7"/>
  <c r="AN218" i="7"/>
  <c r="AM218" i="7"/>
  <c r="AL218" i="7"/>
  <c r="AK218" i="7"/>
  <c r="AJ218" i="7"/>
  <c r="AI218" i="7"/>
  <c r="AH218" i="7"/>
  <c r="AG218" i="7"/>
  <c r="AF218" i="7"/>
  <c r="AE218" i="7"/>
  <c r="AD218" i="7"/>
  <c r="AC218" i="7"/>
  <c r="AB218" i="7"/>
  <c r="AA218" i="7"/>
  <c r="Z218" i="7"/>
  <c r="Y218" i="7"/>
  <c r="X218" i="7"/>
  <c r="W218" i="7"/>
  <c r="V218" i="7"/>
  <c r="U218" i="7"/>
  <c r="T218" i="7"/>
  <c r="S218" i="7"/>
  <c r="R218" i="7"/>
  <c r="Q218" i="7"/>
  <c r="P218" i="7"/>
  <c r="O218" i="7"/>
  <c r="N218" i="7"/>
  <c r="M218" i="7"/>
  <c r="L218" i="7"/>
  <c r="K218" i="7"/>
  <c r="J218" i="7"/>
  <c r="I218" i="7"/>
  <c r="H218" i="7"/>
  <c r="CA213" i="7"/>
  <c r="BT213" i="7"/>
  <c r="BS213" i="7"/>
  <c r="BR213" i="7"/>
  <c r="BQ213" i="7"/>
  <c r="BP213" i="7"/>
  <c r="BO213" i="7"/>
  <c r="BN213" i="7"/>
  <c r="BM213" i="7"/>
  <c r="BL213" i="7"/>
  <c r="BK213" i="7"/>
  <c r="BJ213" i="7"/>
  <c r="BI213" i="7"/>
  <c r="BH213" i="7"/>
  <c r="BG213" i="7"/>
  <c r="BF213" i="7"/>
  <c r="BE213" i="7"/>
  <c r="BD213" i="7"/>
  <c r="BC213" i="7"/>
  <c r="BB213" i="7"/>
  <c r="BA213" i="7"/>
  <c r="AZ213" i="7"/>
  <c r="AY213" i="7"/>
  <c r="AX213" i="7"/>
  <c r="AW213" i="7"/>
  <c r="AV213" i="7"/>
  <c r="AU213" i="7"/>
  <c r="AT213" i="7"/>
  <c r="AS213" i="7"/>
  <c r="AR213" i="7"/>
  <c r="AQ213" i="7"/>
  <c r="AP213" i="7"/>
  <c r="AO213" i="7"/>
  <c r="AN213" i="7"/>
  <c r="AM213" i="7"/>
  <c r="AL213" i="7"/>
  <c r="AK213" i="7"/>
  <c r="AJ213" i="7"/>
  <c r="AI213" i="7"/>
  <c r="AH213" i="7"/>
  <c r="AG213" i="7"/>
  <c r="AF213" i="7"/>
  <c r="AE213" i="7"/>
  <c r="AD213" i="7"/>
  <c r="AC213" i="7"/>
  <c r="AB213" i="7"/>
  <c r="AA213" i="7"/>
  <c r="Z213" i="7"/>
  <c r="Y213" i="7"/>
  <c r="X213" i="7"/>
  <c r="W213" i="7"/>
  <c r="V213" i="7"/>
  <c r="U213" i="7"/>
  <c r="T213" i="7"/>
  <c r="S213" i="7"/>
  <c r="R213" i="7"/>
  <c r="Q213" i="7"/>
  <c r="P213" i="7"/>
  <c r="O213" i="7"/>
  <c r="N213" i="7"/>
  <c r="M213" i="7"/>
  <c r="L213" i="7"/>
  <c r="K213" i="7"/>
  <c r="J213" i="7"/>
  <c r="I213" i="7"/>
  <c r="H213" i="7"/>
  <c r="G213" i="7"/>
  <c r="CA212" i="7"/>
  <c r="BT212" i="7"/>
  <c r="BR212" i="7"/>
  <c r="BQ212" i="7"/>
  <c r="BO212" i="7"/>
  <c r="BC212" i="7"/>
  <c r="BA212" i="7"/>
  <c r="AZ212" i="7"/>
  <c r="AY212" i="7"/>
  <c r="AT212" i="7"/>
  <c r="AS212" i="7"/>
  <c r="AR212" i="7"/>
  <c r="AQ212" i="7"/>
  <c r="AP212" i="7"/>
  <c r="AO212" i="7"/>
  <c r="AN212" i="7"/>
  <c r="AM212" i="7"/>
  <c r="AL212" i="7"/>
  <c r="AK212" i="7"/>
  <c r="AJ212" i="7"/>
  <c r="AI212" i="7"/>
  <c r="AH212" i="7"/>
  <c r="AG212" i="7"/>
  <c r="AF212" i="7"/>
  <c r="AE212" i="7"/>
  <c r="AD212" i="7"/>
  <c r="AC212" i="7"/>
  <c r="AB212" i="7"/>
  <c r="AA212" i="7"/>
  <c r="Z212" i="7"/>
  <c r="Y212" i="7"/>
  <c r="X212" i="7"/>
  <c r="W212" i="7"/>
  <c r="V212" i="7"/>
  <c r="U212" i="7"/>
  <c r="T212" i="7"/>
  <c r="S212" i="7"/>
  <c r="R212" i="7"/>
  <c r="Q212" i="7"/>
  <c r="P212" i="7"/>
  <c r="O212" i="7"/>
  <c r="N212" i="7"/>
  <c r="M212" i="7"/>
  <c r="L212" i="7"/>
  <c r="K212" i="7"/>
  <c r="J212" i="7"/>
  <c r="I212" i="7"/>
  <c r="H212" i="7"/>
  <c r="G212" i="7"/>
  <c r="CC211" i="7"/>
  <c r="CA211" i="7"/>
  <c r="CB210" i="7"/>
  <c r="CA210" i="7"/>
  <c r="BZ210" i="7"/>
  <c r="BY210" i="7"/>
  <c r="BW210" i="7"/>
  <c r="BV210" i="7"/>
  <c r="BU210" i="7"/>
  <c r="BT210" i="7"/>
  <c r="BS210" i="7"/>
  <c r="BR210" i="7"/>
  <c r="BQ210" i="7"/>
  <c r="BP210" i="7"/>
  <c r="BO210" i="7"/>
  <c r="BN210" i="7"/>
  <c r="BM210" i="7"/>
  <c r="BL210" i="7"/>
  <c r="BK210" i="7"/>
  <c r="BJ210" i="7"/>
  <c r="BI210" i="7"/>
  <c r="BH210" i="7"/>
  <c r="BG210" i="7"/>
  <c r="BF210" i="7"/>
  <c r="BE210" i="7"/>
  <c r="BD210" i="7"/>
  <c r="BC210" i="7"/>
  <c r="BB210" i="7"/>
  <c r="BA210" i="7"/>
  <c r="AZ210" i="7"/>
  <c r="AY210" i="7"/>
  <c r="AX210" i="7"/>
  <c r="AW210" i="7"/>
  <c r="AV210" i="7"/>
  <c r="AU210" i="7"/>
  <c r="AT210" i="7"/>
  <c r="AS210" i="7"/>
  <c r="AR210" i="7"/>
  <c r="AQ210" i="7"/>
  <c r="AP210" i="7"/>
  <c r="AO210" i="7"/>
  <c r="AN210" i="7"/>
  <c r="AM210" i="7"/>
  <c r="AL210" i="7"/>
  <c r="AK210" i="7"/>
  <c r="AJ210" i="7"/>
  <c r="AI210" i="7"/>
  <c r="AH210" i="7"/>
  <c r="AG210" i="7"/>
  <c r="AF210" i="7"/>
  <c r="AE210" i="7"/>
  <c r="AD210" i="7"/>
  <c r="AC210" i="7"/>
  <c r="AB210" i="7"/>
  <c r="AA210" i="7"/>
  <c r="Z210" i="7"/>
  <c r="Y210" i="7"/>
  <c r="X210" i="7"/>
  <c r="W210" i="7"/>
  <c r="V210" i="7"/>
  <c r="U210" i="7"/>
  <c r="T210" i="7"/>
  <c r="S210" i="7"/>
  <c r="R210" i="7"/>
  <c r="Q210" i="7"/>
  <c r="P210" i="7"/>
  <c r="O210" i="7"/>
  <c r="N210" i="7"/>
  <c r="M210" i="7"/>
  <c r="L210" i="7"/>
  <c r="K210" i="7"/>
  <c r="J210" i="7"/>
  <c r="I210" i="7"/>
  <c r="H210" i="7"/>
  <c r="G210" i="7"/>
  <c r="CA209" i="7"/>
  <c r="BU209" i="7"/>
  <c r="BT209" i="7"/>
  <c r="BR209" i="7"/>
  <c r="BQ209" i="7"/>
  <c r="BP209" i="7"/>
  <c r="BO209" i="7"/>
  <c r="BN209" i="7"/>
  <c r="BM209" i="7"/>
  <c r="BL209" i="7"/>
  <c r="BK209" i="7"/>
  <c r="BJ209" i="7"/>
  <c r="BI209" i="7"/>
  <c r="BH209" i="7"/>
  <c r="BG209" i="7"/>
  <c r="BF209" i="7"/>
  <c r="BE209" i="7"/>
  <c r="BD209" i="7"/>
  <c r="BC209" i="7"/>
  <c r="BB209" i="7"/>
  <c r="BA209" i="7"/>
  <c r="AZ209" i="7"/>
  <c r="AY209" i="7"/>
  <c r="AX209" i="7"/>
  <c r="AW209" i="7"/>
  <c r="AV209" i="7"/>
  <c r="AU209" i="7"/>
  <c r="AT209" i="7"/>
  <c r="AS209" i="7"/>
  <c r="AR209" i="7"/>
  <c r="AQ209" i="7"/>
  <c r="AP209" i="7"/>
  <c r="AO209" i="7"/>
  <c r="AN209" i="7"/>
  <c r="AM209" i="7"/>
  <c r="AL209" i="7"/>
  <c r="AK209" i="7"/>
  <c r="AJ209" i="7"/>
  <c r="AI209" i="7"/>
  <c r="AH209" i="7"/>
  <c r="AG209" i="7"/>
  <c r="AF209" i="7"/>
  <c r="AE209" i="7"/>
  <c r="AD209" i="7"/>
  <c r="AC209" i="7"/>
  <c r="AB209" i="7"/>
  <c r="AA209" i="7"/>
  <c r="Z209" i="7"/>
  <c r="Y209" i="7"/>
  <c r="X209" i="7"/>
  <c r="W209" i="7"/>
  <c r="V209" i="7"/>
  <c r="U209" i="7"/>
  <c r="T209" i="7"/>
  <c r="S209" i="7"/>
  <c r="R209" i="7"/>
  <c r="Q209" i="7"/>
  <c r="P209" i="7"/>
  <c r="O209" i="7"/>
  <c r="N209" i="7"/>
  <c r="M209" i="7"/>
  <c r="L209" i="7"/>
  <c r="K209" i="7"/>
  <c r="J209" i="7"/>
  <c r="I209" i="7"/>
  <c r="H209" i="7"/>
  <c r="G209" i="7"/>
  <c r="CA208" i="7"/>
  <c r="BU208" i="7"/>
  <c r="BT208" i="7"/>
  <c r="BR208" i="7"/>
  <c r="BQ208" i="7"/>
  <c r="BP208" i="7"/>
  <c r="BO208" i="7"/>
  <c r="BN208" i="7"/>
  <c r="BM208" i="7"/>
  <c r="BL208" i="7"/>
  <c r="BK208" i="7"/>
  <c r="BJ208" i="7"/>
  <c r="BI208" i="7"/>
  <c r="BH208" i="7"/>
  <c r="BG208" i="7"/>
  <c r="BF208" i="7"/>
  <c r="BE208" i="7"/>
  <c r="BD208" i="7"/>
  <c r="BC208" i="7"/>
  <c r="BB208" i="7"/>
  <c r="BA208" i="7"/>
  <c r="AZ208" i="7"/>
  <c r="AY208" i="7"/>
  <c r="AX208" i="7"/>
  <c r="AW208" i="7"/>
  <c r="AV208" i="7"/>
  <c r="AU208" i="7"/>
  <c r="AT208" i="7"/>
  <c r="AS208" i="7"/>
  <c r="AR208" i="7"/>
  <c r="AQ208" i="7"/>
  <c r="AP208" i="7"/>
  <c r="AO208" i="7"/>
  <c r="AN208" i="7"/>
  <c r="AM208" i="7"/>
  <c r="AL208" i="7"/>
  <c r="AK208" i="7"/>
  <c r="AJ208" i="7"/>
  <c r="AI208" i="7"/>
  <c r="AH208" i="7"/>
  <c r="AG208" i="7"/>
  <c r="AF208" i="7"/>
  <c r="AE208" i="7"/>
  <c r="AD208" i="7"/>
  <c r="AC208" i="7"/>
  <c r="AB208" i="7"/>
  <c r="AA208" i="7"/>
  <c r="Z208" i="7"/>
  <c r="Y208" i="7"/>
  <c r="X208" i="7"/>
  <c r="W208" i="7"/>
  <c r="V208" i="7"/>
  <c r="U208" i="7"/>
  <c r="T208" i="7"/>
  <c r="S208" i="7"/>
  <c r="R208" i="7"/>
  <c r="Q208" i="7"/>
  <c r="P208" i="7"/>
  <c r="O208" i="7"/>
  <c r="N208" i="7"/>
  <c r="M208" i="7"/>
  <c r="L208" i="7"/>
  <c r="K208" i="7"/>
  <c r="J208" i="7"/>
  <c r="I208" i="7"/>
  <c r="H208" i="7"/>
  <c r="G208" i="7"/>
  <c r="CB206" i="7"/>
  <c r="CA206" i="7"/>
  <c r="BZ206" i="7"/>
  <c r="BY206" i="7"/>
  <c r="BX206" i="7"/>
  <c r="BW206" i="7"/>
  <c r="BV206" i="7"/>
  <c r="BU206" i="7"/>
  <c r="BT206" i="7"/>
  <c r="BS206" i="7"/>
  <c r="BR206" i="7"/>
  <c r="BQ206" i="7"/>
  <c r="BP206" i="7"/>
  <c r="BO206" i="7"/>
  <c r="BN206" i="7"/>
  <c r="BM206" i="7"/>
  <c r="BL206" i="7"/>
  <c r="BK206" i="7"/>
  <c r="BJ206" i="7"/>
  <c r="BI206" i="7"/>
  <c r="BH206" i="7"/>
  <c r="BG206" i="7"/>
  <c r="BF206" i="7"/>
  <c r="BE206" i="7"/>
  <c r="BD206" i="7"/>
  <c r="BC206" i="7"/>
  <c r="BB206" i="7"/>
  <c r="BA206" i="7"/>
  <c r="AZ206" i="7"/>
  <c r="AY206" i="7"/>
  <c r="AX206" i="7"/>
  <c r="AW206" i="7"/>
  <c r="AV206" i="7"/>
  <c r="AU206" i="7"/>
  <c r="AT206" i="7"/>
  <c r="AS206" i="7"/>
  <c r="AR206" i="7"/>
  <c r="AQ206" i="7"/>
  <c r="AP206" i="7"/>
  <c r="AO206" i="7"/>
  <c r="AN206" i="7"/>
  <c r="AM206" i="7"/>
  <c r="AL206" i="7"/>
  <c r="AK206" i="7"/>
  <c r="AJ206" i="7"/>
  <c r="AI206" i="7"/>
  <c r="AH206" i="7"/>
  <c r="AG206" i="7"/>
  <c r="AF206" i="7"/>
  <c r="AE206" i="7"/>
  <c r="AD206" i="7"/>
  <c r="AC206" i="7"/>
  <c r="AB206" i="7"/>
  <c r="AA206" i="7"/>
  <c r="Z206" i="7"/>
  <c r="Y206" i="7"/>
  <c r="X206" i="7"/>
  <c r="W206" i="7"/>
  <c r="V206" i="7"/>
  <c r="U206" i="7"/>
  <c r="T206" i="7"/>
  <c r="S206" i="7"/>
  <c r="R206" i="7"/>
  <c r="Q206" i="7"/>
  <c r="P206" i="7"/>
  <c r="O206" i="7"/>
  <c r="N206" i="7"/>
  <c r="M206" i="7"/>
  <c r="L206" i="7"/>
  <c r="K206" i="7"/>
  <c r="J206" i="7"/>
  <c r="I206" i="7"/>
  <c r="H206" i="7"/>
  <c r="G206" i="7"/>
  <c r="CA204" i="7"/>
  <c r="BT204" i="7"/>
  <c r="BR204" i="7"/>
  <c r="BQ204" i="7"/>
  <c r="BO204" i="7"/>
  <c r="BG204" i="7"/>
  <c r="BF204" i="7"/>
  <c r="BE204" i="7"/>
  <c r="BD204" i="7"/>
  <c r="BC204" i="7"/>
  <c r="BB204" i="7"/>
  <c r="BA204" i="7"/>
  <c r="AZ204" i="7"/>
  <c r="AY204" i="7"/>
  <c r="AX204" i="7"/>
  <c r="AW204" i="7"/>
  <c r="AV204" i="7"/>
  <c r="AU204" i="7"/>
  <c r="AT204" i="7"/>
  <c r="AS204" i="7"/>
  <c r="AR204" i="7"/>
  <c r="AQ204" i="7"/>
  <c r="AP204" i="7"/>
  <c r="AO204" i="7"/>
  <c r="AN204" i="7"/>
  <c r="AM204" i="7"/>
  <c r="AL204" i="7"/>
  <c r="AK204" i="7"/>
  <c r="AJ204" i="7"/>
  <c r="AI204" i="7"/>
  <c r="AH204" i="7"/>
  <c r="AG204" i="7"/>
  <c r="AF204" i="7"/>
  <c r="AE204" i="7"/>
  <c r="AD204" i="7"/>
  <c r="AC204" i="7"/>
  <c r="AB204" i="7"/>
  <c r="AA204" i="7"/>
  <c r="Z204" i="7"/>
  <c r="Y204" i="7"/>
  <c r="X204" i="7"/>
  <c r="W204" i="7"/>
  <c r="V204" i="7"/>
  <c r="U204" i="7"/>
  <c r="T204" i="7"/>
  <c r="S204" i="7"/>
  <c r="R204" i="7"/>
  <c r="Q204" i="7"/>
  <c r="P204" i="7"/>
  <c r="O204" i="7"/>
  <c r="N204" i="7"/>
  <c r="M204" i="7"/>
  <c r="L204" i="7"/>
  <c r="K204" i="7"/>
  <c r="J204" i="7"/>
  <c r="I204" i="7"/>
  <c r="H204" i="7"/>
  <c r="G204" i="7"/>
  <c r="CA203" i="7"/>
  <c r="BT203" i="7"/>
  <c r="BR203" i="7"/>
  <c r="BQ203" i="7"/>
  <c r="BO203" i="7"/>
  <c r="BG203" i="7"/>
  <c r="BF203" i="7"/>
  <c r="BE203" i="7"/>
  <c r="BD203" i="7"/>
  <c r="BC203" i="7"/>
  <c r="BB203" i="7"/>
  <c r="BA203" i="7"/>
  <c r="AZ203" i="7"/>
  <c r="AY203" i="7"/>
  <c r="AX203" i="7"/>
  <c r="AW203" i="7"/>
  <c r="AV203" i="7"/>
  <c r="AU203" i="7"/>
  <c r="AT203" i="7"/>
  <c r="AS203" i="7"/>
  <c r="AR203" i="7"/>
  <c r="AQ203" i="7"/>
  <c r="AP203" i="7"/>
  <c r="AO203" i="7"/>
  <c r="AN203" i="7"/>
  <c r="AM203" i="7"/>
  <c r="AL203" i="7"/>
  <c r="AK203" i="7"/>
  <c r="AJ203" i="7"/>
  <c r="AI203" i="7"/>
  <c r="AH203" i="7"/>
  <c r="AG203" i="7"/>
  <c r="AF203" i="7"/>
  <c r="AE203" i="7"/>
  <c r="AD203" i="7"/>
  <c r="AC203" i="7"/>
  <c r="AB203" i="7"/>
  <c r="AA203" i="7"/>
  <c r="Z203" i="7"/>
  <c r="Y203" i="7"/>
  <c r="X203" i="7"/>
  <c r="W203" i="7"/>
  <c r="V203" i="7"/>
  <c r="U203" i="7"/>
  <c r="T203" i="7"/>
  <c r="S203" i="7"/>
  <c r="R203" i="7"/>
  <c r="Q203" i="7"/>
  <c r="P203" i="7"/>
  <c r="O203" i="7"/>
  <c r="N203" i="7"/>
  <c r="M203" i="7"/>
  <c r="L203" i="7"/>
  <c r="K203" i="7"/>
  <c r="J203" i="7"/>
  <c r="I203" i="7"/>
  <c r="H203" i="7"/>
  <c r="G203" i="7"/>
  <c r="CA202" i="7"/>
  <c r="BT202" i="7"/>
  <c r="BR202" i="7"/>
  <c r="BQ202" i="7"/>
  <c r="BO202" i="7"/>
  <c r="BG202" i="7"/>
  <c r="BF202" i="7"/>
  <c r="BE202" i="7"/>
  <c r="BD202" i="7"/>
  <c r="BC202" i="7"/>
  <c r="BB202" i="7"/>
  <c r="BA202" i="7"/>
  <c r="AZ202" i="7"/>
  <c r="AY202" i="7"/>
  <c r="AX202" i="7"/>
  <c r="AW202" i="7"/>
  <c r="AV202" i="7"/>
  <c r="AU202" i="7"/>
  <c r="AT202" i="7"/>
  <c r="AS202" i="7"/>
  <c r="AR202" i="7"/>
  <c r="AQ202" i="7"/>
  <c r="AP202" i="7"/>
  <c r="AO202" i="7"/>
  <c r="AN202" i="7"/>
  <c r="AM202" i="7"/>
  <c r="AL202" i="7"/>
  <c r="AK202" i="7"/>
  <c r="AJ202" i="7"/>
  <c r="AI202" i="7"/>
  <c r="AH202" i="7"/>
  <c r="AG202" i="7"/>
  <c r="AF202" i="7"/>
  <c r="AE202" i="7"/>
  <c r="AD202" i="7"/>
  <c r="AC202" i="7"/>
  <c r="AB202" i="7"/>
  <c r="AA202" i="7"/>
  <c r="Z202" i="7"/>
  <c r="Y202" i="7"/>
  <c r="X202" i="7"/>
  <c r="W202" i="7"/>
  <c r="V202" i="7"/>
  <c r="U202" i="7"/>
  <c r="T202" i="7"/>
  <c r="S202" i="7"/>
  <c r="R202" i="7"/>
  <c r="Q202" i="7"/>
  <c r="P202" i="7"/>
  <c r="O202" i="7"/>
  <c r="N202" i="7"/>
  <c r="M202" i="7"/>
  <c r="L202" i="7"/>
  <c r="K202" i="7"/>
  <c r="J202" i="7"/>
  <c r="I202" i="7"/>
  <c r="H202" i="7"/>
  <c r="G202" i="7"/>
  <c r="CA201" i="7"/>
  <c r="BT201" i="7"/>
  <c r="BR201" i="7"/>
  <c r="BQ201" i="7"/>
  <c r="BO201" i="7"/>
  <c r="BC201" i="7"/>
  <c r="BA201" i="7"/>
  <c r="AZ201" i="7"/>
  <c r="AY201" i="7"/>
  <c r="AT201" i="7"/>
  <c r="AS201" i="7"/>
  <c r="AR201" i="7"/>
  <c r="AQ201" i="7"/>
  <c r="AP201" i="7"/>
  <c r="AO201" i="7"/>
  <c r="AN201" i="7"/>
  <c r="AM201" i="7"/>
  <c r="AL201" i="7"/>
  <c r="AK201" i="7"/>
  <c r="AJ201" i="7"/>
  <c r="AI201" i="7"/>
  <c r="AH201" i="7"/>
  <c r="AG201" i="7"/>
  <c r="AF201" i="7"/>
  <c r="AE201" i="7"/>
  <c r="AD201" i="7"/>
  <c r="AC201" i="7"/>
  <c r="AB201" i="7"/>
  <c r="AA201" i="7"/>
  <c r="Z201" i="7"/>
  <c r="Y201" i="7"/>
  <c r="X201" i="7"/>
  <c r="W201" i="7"/>
  <c r="V201" i="7"/>
  <c r="U201" i="7"/>
  <c r="T201" i="7"/>
  <c r="S201" i="7"/>
  <c r="R201" i="7"/>
  <c r="Q201" i="7"/>
  <c r="P201" i="7"/>
  <c r="O201" i="7"/>
  <c r="N201" i="7"/>
  <c r="M201" i="7"/>
  <c r="L201" i="7"/>
  <c r="K201" i="7"/>
  <c r="J201" i="7"/>
  <c r="I201" i="7"/>
  <c r="H201" i="7"/>
  <c r="G201" i="7"/>
  <c r="CA200" i="7"/>
  <c r="BV200" i="7"/>
  <c r="BT200" i="7"/>
  <c r="BR200" i="7"/>
  <c r="BQ200" i="7"/>
  <c r="BO200" i="7"/>
  <c r="BN200" i="7"/>
  <c r="BK200" i="7"/>
  <c r="BE200" i="7"/>
  <c r="BC200" i="7"/>
  <c r="BA200" i="7"/>
  <c r="AZ200" i="7"/>
  <c r="AY200" i="7"/>
  <c r="AR200" i="7"/>
  <c r="AQ200" i="7"/>
  <c r="AP200" i="7"/>
  <c r="AO200" i="7"/>
  <c r="AN200" i="7"/>
  <c r="AM200" i="7"/>
  <c r="AL200" i="7"/>
  <c r="AK200" i="7"/>
  <c r="AJ200" i="7"/>
  <c r="AI200" i="7"/>
  <c r="AH200" i="7"/>
  <c r="AG200" i="7"/>
  <c r="AF200" i="7"/>
  <c r="AE200" i="7"/>
  <c r="AD200" i="7"/>
  <c r="AC200" i="7"/>
  <c r="AB200" i="7"/>
  <c r="AA200" i="7"/>
  <c r="Z200" i="7"/>
  <c r="Y200" i="7"/>
  <c r="X200" i="7"/>
  <c r="W200" i="7"/>
  <c r="V200" i="7"/>
  <c r="U200" i="7"/>
  <c r="T200" i="7"/>
  <c r="S200" i="7"/>
  <c r="R200" i="7"/>
  <c r="Q200" i="7"/>
  <c r="P200" i="7"/>
  <c r="O200" i="7"/>
  <c r="N200" i="7"/>
  <c r="M200" i="7"/>
  <c r="L200" i="7"/>
  <c r="K200" i="7"/>
  <c r="J200" i="7"/>
  <c r="I200" i="7"/>
  <c r="H200" i="7"/>
  <c r="G200" i="7"/>
  <c r="CA199" i="7"/>
  <c r="BX199" i="7"/>
  <c r="BW199" i="7"/>
  <c r="BV199" i="7"/>
  <c r="BU199" i="7"/>
  <c r="BT199" i="7"/>
  <c r="BR199" i="7"/>
  <c r="BQ199" i="7"/>
  <c r="BO199" i="7"/>
  <c r="BN199" i="7"/>
  <c r="BK199" i="7"/>
  <c r="BE199" i="7"/>
  <c r="BC199" i="7"/>
  <c r="BA199" i="7"/>
  <c r="AZ199" i="7"/>
  <c r="AY199" i="7"/>
  <c r="AR199" i="7"/>
  <c r="AQ199" i="7"/>
  <c r="AP199" i="7"/>
  <c r="AO199" i="7"/>
  <c r="AN199" i="7"/>
  <c r="AM199" i="7"/>
  <c r="AL199" i="7"/>
  <c r="AK199" i="7"/>
  <c r="AJ199" i="7"/>
  <c r="AI199" i="7"/>
  <c r="AH199" i="7"/>
  <c r="AG199" i="7"/>
  <c r="AF199" i="7"/>
  <c r="AE199" i="7"/>
  <c r="AD199" i="7"/>
  <c r="AC199" i="7"/>
  <c r="AB199" i="7"/>
  <c r="AA199" i="7"/>
  <c r="Z199" i="7"/>
  <c r="Y199" i="7"/>
  <c r="X199" i="7"/>
  <c r="W199" i="7"/>
  <c r="V199" i="7"/>
  <c r="U199" i="7"/>
  <c r="T199" i="7"/>
  <c r="S199" i="7"/>
  <c r="R199" i="7"/>
  <c r="Q199" i="7"/>
  <c r="P199" i="7"/>
  <c r="O199" i="7"/>
  <c r="N199" i="7"/>
  <c r="M199" i="7"/>
  <c r="L199" i="7"/>
  <c r="K199" i="7"/>
  <c r="J199" i="7"/>
  <c r="I199" i="7"/>
  <c r="H199" i="7"/>
  <c r="G199" i="7"/>
  <c r="A199" i="7"/>
  <c r="A200" i="7"/>
  <c r="A201" i="7"/>
  <c r="A202" i="7"/>
  <c r="A203" i="7"/>
  <c r="A204" i="7"/>
  <c r="A205" i="7"/>
  <c r="CC198" i="7"/>
  <c r="CB196" i="7"/>
  <c r="CA196" i="7"/>
  <c r="BZ196" i="7"/>
  <c r="BY196" i="7"/>
  <c r="BX196" i="7"/>
  <c r="BW196" i="7"/>
  <c r="BV196" i="7"/>
  <c r="BU196" i="7"/>
  <c r="BT196" i="7"/>
  <c r="BR196" i="7"/>
  <c r="BQ196" i="7"/>
  <c r="BP196" i="7"/>
  <c r="BO196" i="7"/>
  <c r="BN196" i="7"/>
  <c r="BL196" i="7"/>
  <c r="BJ196" i="7"/>
  <c r="BI196" i="7"/>
  <c r="BH196" i="7"/>
  <c r="BG196" i="7"/>
  <c r="BF196" i="7"/>
  <c r="BE196" i="7"/>
  <c r="BD196" i="7"/>
  <c r="BC196" i="7"/>
  <c r="BB196" i="7"/>
  <c r="BA196" i="7"/>
  <c r="AZ196" i="7"/>
  <c r="AY196" i="7"/>
  <c r="AX196" i="7"/>
  <c r="AW196" i="7"/>
  <c r="AV196" i="7"/>
  <c r="AU196" i="7"/>
  <c r="AT196" i="7"/>
  <c r="AS196" i="7"/>
  <c r="AR196" i="7"/>
  <c r="AQ196" i="7"/>
  <c r="AP196" i="7"/>
  <c r="AO196" i="7"/>
  <c r="AN196" i="7"/>
  <c r="AM196" i="7"/>
  <c r="AL196" i="7"/>
  <c r="AK196" i="7"/>
  <c r="AJ196" i="7"/>
  <c r="AI196" i="7"/>
  <c r="AH196" i="7"/>
  <c r="AG196" i="7"/>
  <c r="AF196" i="7"/>
  <c r="AE196" i="7"/>
  <c r="AD196" i="7"/>
  <c r="AC196" i="7"/>
  <c r="AB196" i="7"/>
  <c r="AA196" i="7"/>
  <c r="Z196" i="7"/>
  <c r="Y196" i="7"/>
  <c r="X196" i="7"/>
  <c r="W196" i="7"/>
  <c r="V196" i="7"/>
  <c r="U196" i="7"/>
  <c r="T196" i="7"/>
  <c r="S196" i="7"/>
  <c r="R196" i="7"/>
  <c r="Q196" i="7"/>
  <c r="P196" i="7"/>
  <c r="O196" i="7"/>
  <c r="N196" i="7"/>
  <c r="M196" i="7"/>
  <c r="L196" i="7"/>
  <c r="K196" i="7"/>
  <c r="J196" i="7"/>
  <c r="I196" i="7"/>
  <c r="H196" i="7"/>
  <c r="G196" i="7"/>
  <c r="CB195" i="7"/>
  <c r="CB192" i="7"/>
  <c r="CB176" i="7"/>
  <c r="CA195" i="7"/>
  <c r="CA192" i="7"/>
  <c r="CA176" i="7"/>
  <c r="BX195" i="7"/>
  <c r="BX192" i="7"/>
  <c r="BX176" i="7"/>
  <c r="BV195" i="7"/>
  <c r="BV192" i="7"/>
  <c r="BV176" i="7"/>
  <c r="BU195" i="7"/>
  <c r="BU192" i="7"/>
  <c r="BU176" i="7"/>
  <c r="BT195" i="7"/>
  <c r="BT192" i="7"/>
  <c r="BT176" i="7"/>
  <c r="BS195" i="7"/>
  <c r="BS192" i="7"/>
  <c r="BS176" i="7"/>
  <c r="BR195" i="7"/>
  <c r="BR192" i="7"/>
  <c r="BR176" i="7"/>
  <c r="BQ195" i="7"/>
  <c r="BQ192" i="7"/>
  <c r="BQ176" i="7"/>
  <c r="BP195" i="7"/>
  <c r="BP192" i="7"/>
  <c r="BP176" i="7"/>
  <c r="BO195" i="7"/>
  <c r="BO192" i="7"/>
  <c r="BO176" i="7"/>
  <c r="BN195" i="7"/>
  <c r="BN192" i="7"/>
  <c r="BN176" i="7"/>
  <c r="BM195" i="7"/>
  <c r="BM192" i="7"/>
  <c r="BM176" i="7"/>
  <c r="BL195" i="7"/>
  <c r="BL192" i="7"/>
  <c r="BL176" i="7"/>
  <c r="BK195" i="7"/>
  <c r="BK192" i="7"/>
  <c r="BK176" i="7"/>
  <c r="BJ195" i="7"/>
  <c r="BJ192" i="7"/>
  <c r="BJ176" i="7"/>
  <c r="BI195" i="7"/>
  <c r="BI192" i="7"/>
  <c r="BI176" i="7"/>
  <c r="BH195" i="7"/>
  <c r="BH192" i="7"/>
  <c r="BH176" i="7"/>
  <c r="BG195" i="7"/>
  <c r="BG192" i="7"/>
  <c r="BG176" i="7"/>
  <c r="BF195" i="7"/>
  <c r="BF192" i="7"/>
  <c r="BF176" i="7"/>
  <c r="BE195" i="7"/>
  <c r="BE192" i="7"/>
  <c r="BE176" i="7"/>
  <c r="BD195" i="7"/>
  <c r="BD192" i="7"/>
  <c r="BD176" i="7"/>
  <c r="BC195" i="7"/>
  <c r="BC192" i="7"/>
  <c r="BC176" i="7"/>
  <c r="BB195" i="7"/>
  <c r="BB192" i="7"/>
  <c r="BB176" i="7"/>
  <c r="BA195" i="7"/>
  <c r="BA192" i="7"/>
  <c r="BA176" i="7"/>
  <c r="AZ195" i="7"/>
  <c r="AZ192" i="7"/>
  <c r="AZ176" i="7"/>
  <c r="AY195" i="7"/>
  <c r="AY192" i="7"/>
  <c r="AY176" i="7"/>
  <c r="AX195" i="7"/>
  <c r="AX192" i="7"/>
  <c r="AX176" i="7"/>
  <c r="AW195" i="7"/>
  <c r="AW192" i="7"/>
  <c r="AW176" i="7"/>
  <c r="AV195" i="7"/>
  <c r="AV192" i="7"/>
  <c r="AV176" i="7"/>
  <c r="AU195" i="7"/>
  <c r="AU192" i="7"/>
  <c r="AU176" i="7"/>
  <c r="AT195" i="7"/>
  <c r="AT192" i="7"/>
  <c r="AT176" i="7"/>
  <c r="AS195" i="7"/>
  <c r="AS192" i="7"/>
  <c r="AS176" i="7"/>
  <c r="AR195" i="7"/>
  <c r="AR192" i="7"/>
  <c r="AR176" i="7"/>
  <c r="AQ195" i="7"/>
  <c r="AQ192" i="7"/>
  <c r="AQ176" i="7"/>
  <c r="AP195" i="7"/>
  <c r="AP192" i="7"/>
  <c r="AP176" i="7"/>
  <c r="AO195" i="7"/>
  <c r="AO192" i="7"/>
  <c r="AO176" i="7"/>
  <c r="AN195" i="7"/>
  <c r="AN192" i="7"/>
  <c r="AN176" i="7"/>
  <c r="AM195" i="7"/>
  <c r="AM192" i="7"/>
  <c r="AM176" i="7"/>
  <c r="AL195" i="7"/>
  <c r="AL192" i="7"/>
  <c r="AL176" i="7"/>
  <c r="AK195" i="7"/>
  <c r="AK192" i="7"/>
  <c r="AK176" i="7"/>
  <c r="AJ195" i="7"/>
  <c r="AJ192" i="7"/>
  <c r="AJ176" i="7"/>
  <c r="AI195" i="7"/>
  <c r="AI192" i="7"/>
  <c r="AI176" i="7"/>
  <c r="AH195" i="7"/>
  <c r="AH192" i="7"/>
  <c r="AH176" i="7"/>
  <c r="AG195" i="7"/>
  <c r="AG192" i="7"/>
  <c r="AG176" i="7"/>
  <c r="AF195" i="7"/>
  <c r="AF192" i="7"/>
  <c r="AF176" i="7"/>
  <c r="AE195" i="7"/>
  <c r="AE192" i="7"/>
  <c r="AE176" i="7"/>
  <c r="AD195" i="7"/>
  <c r="AD192" i="7"/>
  <c r="AD176" i="7"/>
  <c r="AC195" i="7"/>
  <c r="AC192" i="7"/>
  <c r="AC176" i="7"/>
  <c r="AB195" i="7"/>
  <c r="AB192" i="7"/>
  <c r="AB176" i="7"/>
  <c r="AA195" i="7"/>
  <c r="AA192" i="7"/>
  <c r="AA176" i="7"/>
  <c r="Z195" i="7"/>
  <c r="Z192" i="7"/>
  <c r="Z176" i="7"/>
  <c r="Y195" i="7"/>
  <c r="Y192" i="7"/>
  <c r="Y176" i="7"/>
  <c r="X195" i="7"/>
  <c r="X192" i="7"/>
  <c r="X176" i="7"/>
  <c r="W195" i="7"/>
  <c r="W192" i="7"/>
  <c r="W176" i="7"/>
  <c r="V195" i="7"/>
  <c r="V192" i="7"/>
  <c r="V176" i="7"/>
  <c r="U195" i="7"/>
  <c r="U192" i="7"/>
  <c r="U176" i="7"/>
  <c r="T195" i="7"/>
  <c r="T192" i="7"/>
  <c r="T176" i="7"/>
  <c r="S195" i="7"/>
  <c r="S192" i="7"/>
  <c r="S176" i="7"/>
  <c r="R195" i="7"/>
  <c r="R192" i="7"/>
  <c r="R176" i="7"/>
  <c r="Q195" i="7"/>
  <c r="Q192" i="7"/>
  <c r="Q176" i="7"/>
  <c r="P195" i="7"/>
  <c r="P192" i="7"/>
  <c r="P176" i="7"/>
  <c r="O195" i="7"/>
  <c r="O192" i="7"/>
  <c r="O176" i="7"/>
  <c r="N195" i="7"/>
  <c r="N192" i="7"/>
  <c r="N176" i="7"/>
  <c r="M195" i="7"/>
  <c r="M192" i="7"/>
  <c r="M176" i="7"/>
  <c r="L195" i="7"/>
  <c r="L192" i="7"/>
  <c r="L176" i="7"/>
  <c r="K195" i="7"/>
  <c r="K192" i="7"/>
  <c r="K176" i="7"/>
  <c r="J195" i="7"/>
  <c r="J192" i="7"/>
  <c r="J176" i="7"/>
  <c r="I195" i="7"/>
  <c r="I192" i="7"/>
  <c r="I176" i="7"/>
  <c r="G195" i="7"/>
  <c r="G192" i="7"/>
  <c r="G176" i="7"/>
  <c r="CA194" i="7"/>
  <c r="BX194" i="7"/>
  <c r="BV194" i="7"/>
  <c r="BU194" i="7"/>
  <c r="BT194" i="7"/>
  <c r="BS194" i="7"/>
  <c r="BR194" i="7"/>
  <c r="BQ194" i="7"/>
  <c r="BP194" i="7"/>
  <c r="BO194" i="7"/>
  <c r="BN194" i="7"/>
  <c r="BM194" i="7"/>
  <c r="BL194" i="7"/>
  <c r="BK194" i="7"/>
  <c r="BJ194" i="7"/>
  <c r="BI194" i="7"/>
  <c r="BH194" i="7"/>
  <c r="BG194" i="7"/>
  <c r="BF194" i="7"/>
  <c r="BE194" i="7"/>
  <c r="BD194" i="7"/>
  <c r="BC194" i="7"/>
  <c r="BB194" i="7"/>
  <c r="BA194" i="7"/>
  <c r="AZ194" i="7"/>
  <c r="AY194" i="7"/>
  <c r="AX194" i="7"/>
  <c r="AW194" i="7"/>
  <c r="AV194" i="7"/>
  <c r="AU194" i="7"/>
  <c r="AT194" i="7"/>
  <c r="AS194" i="7"/>
  <c r="AR194" i="7"/>
  <c r="AQ194" i="7"/>
  <c r="AP194" i="7"/>
  <c r="AO194" i="7"/>
  <c r="AN194" i="7"/>
  <c r="AM194" i="7"/>
  <c r="AL194" i="7"/>
  <c r="AK194" i="7"/>
  <c r="AJ194" i="7"/>
  <c r="AI194" i="7"/>
  <c r="AH194" i="7"/>
  <c r="AG194" i="7"/>
  <c r="AF194" i="7"/>
  <c r="AE194" i="7"/>
  <c r="AD194" i="7"/>
  <c r="AC194" i="7"/>
  <c r="AB194" i="7"/>
  <c r="AA194" i="7"/>
  <c r="Z194" i="7"/>
  <c r="Y194" i="7"/>
  <c r="X194" i="7"/>
  <c r="W194" i="7"/>
  <c r="V194" i="7"/>
  <c r="U194" i="7"/>
  <c r="T194" i="7"/>
  <c r="S194" i="7"/>
  <c r="R194" i="7"/>
  <c r="Q194" i="7"/>
  <c r="P194" i="7"/>
  <c r="O194" i="7"/>
  <c r="N194" i="7"/>
  <c r="M194" i="7"/>
  <c r="L194" i="7"/>
  <c r="K194" i="7"/>
  <c r="J194" i="7"/>
  <c r="I194" i="7"/>
  <c r="H194" i="7"/>
  <c r="G194" i="7"/>
  <c r="A194" i="7"/>
  <c r="CA193" i="7"/>
  <c r="BX193" i="7"/>
  <c r="BV193" i="7"/>
  <c r="BT193" i="7"/>
  <c r="BS193" i="7"/>
  <c r="BR193" i="7"/>
  <c r="BQ193" i="7"/>
  <c r="BP193" i="7"/>
  <c r="BO193" i="7"/>
  <c r="BN193" i="7"/>
  <c r="BM193" i="7"/>
  <c r="BL193" i="7"/>
  <c r="BK193" i="7"/>
  <c r="BJ193" i="7"/>
  <c r="BI193" i="7"/>
  <c r="BH193" i="7"/>
  <c r="BG193" i="7"/>
  <c r="BF193" i="7"/>
  <c r="BE193" i="7"/>
  <c r="BD193" i="7"/>
  <c r="BC193" i="7"/>
  <c r="BB193" i="7"/>
  <c r="BA193" i="7"/>
  <c r="AZ193" i="7"/>
  <c r="AY193" i="7"/>
  <c r="AX193" i="7"/>
  <c r="AW193" i="7"/>
  <c r="AV193" i="7"/>
  <c r="AU193" i="7"/>
  <c r="AT193" i="7"/>
  <c r="AS193" i="7"/>
  <c r="AR193" i="7"/>
  <c r="AQ193" i="7"/>
  <c r="AP193" i="7"/>
  <c r="AO193" i="7"/>
  <c r="AN193" i="7"/>
  <c r="AM193" i="7"/>
  <c r="AL193" i="7"/>
  <c r="AK193" i="7"/>
  <c r="AJ193" i="7"/>
  <c r="AI193" i="7"/>
  <c r="AH193" i="7"/>
  <c r="AG193" i="7"/>
  <c r="AF193" i="7"/>
  <c r="AE193" i="7"/>
  <c r="AD193" i="7"/>
  <c r="AC193" i="7"/>
  <c r="AB193" i="7"/>
  <c r="AA193" i="7"/>
  <c r="Z193" i="7"/>
  <c r="Y193" i="7"/>
  <c r="X193" i="7"/>
  <c r="W193" i="7"/>
  <c r="V193" i="7"/>
  <c r="U193" i="7"/>
  <c r="T193" i="7"/>
  <c r="S193" i="7"/>
  <c r="R193" i="7"/>
  <c r="Q193" i="7"/>
  <c r="P193" i="7"/>
  <c r="O193" i="7"/>
  <c r="N193" i="7"/>
  <c r="M193" i="7"/>
  <c r="L193" i="7"/>
  <c r="K193" i="7"/>
  <c r="J193" i="7"/>
  <c r="I193" i="7"/>
  <c r="H193" i="7"/>
  <c r="G193" i="7"/>
  <c r="CB191" i="7"/>
  <c r="CA191" i="7"/>
  <c r="BZ191" i="7"/>
  <c r="BY191" i="7"/>
  <c r="BX191" i="7"/>
  <c r="BW191" i="7"/>
  <c r="BV191" i="7"/>
  <c r="BU191" i="7"/>
  <c r="BT191" i="7"/>
  <c r="BS191" i="7"/>
  <c r="BR191" i="7"/>
  <c r="BQ191" i="7"/>
  <c r="BP191" i="7"/>
  <c r="BO191" i="7"/>
  <c r="BN191" i="7"/>
  <c r="BM191" i="7"/>
  <c r="BL191" i="7"/>
  <c r="BK191" i="7"/>
  <c r="BJ191" i="7"/>
  <c r="BI191" i="7"/>
  <c r="BH191" i="7"/>
  <c r="BG191" i="7"/>
  <c r="BF191" i="7"/>
  <c r="BE191" i="7"/>
  <c r="BD191" i="7"/>
  <c r="BC191" i="7"/>
  <c r="BB191" i="7"/>
  <c r="BA191" i="7"/>
  <c r="AZ191" i="7"/>
  <c r="AY191" i="7"/>
  <c r="AX191" i="7"/>
  <c r="AW191" i="7"/>
  <c r="AV191" i="7"/>
  <c r="AU191" i="7"/>
  <c r="AT191" i="7"/>
  <c r="AS191" i="7"/>
  <c r="AR191" i="7"/>
  <c r="AQ191" i="7"/>
  <c r="AP191" i="7"/>
  <c r="AO191" i="7"/>
  <c r="AN191" i="7"/>
  <c r="AM191" i="7"/>
  <c r="AL191" i="7"/>
  <c r="AK191" i="7"/>
  <c r="AJ191" i="7"/>
  <c r="AI191" i="7"/>
  <c r="AH191" i="7"/>
  <c r="AG191" i="7"/>
  <c r="AF191" i="7"/>
  <c r="AE191" i="7"/>
  <c r="AD191" i="7"/>
  <c r="AC191" i="7"/>
  <c r="AB191" i="7"/>
  <c r="AA191" i="7"/>
  <c r="Z191" i="7"/>
  <c r="Y191" i="7"/>
  <c r="X191" i="7"/>
  <c r="W191" i="7"/>
  <c r="V191" i="7"/>
  <c r="U191" i="7"/>
  <c r="T191" i="7"/>
  <c r="S191" i="7"/>
  <c r="R191" i="7"/>
  <c r="Q191" i="7"/>
  <c r="P191" i="7"/>
  <c r="O191" i="7"/>
  <c r="N191" i="7"/>
  <c r="M191" i="7"/>
  <c r="L191" i="7"/>
  <c r="K191" i="7"/>
  <c r="J191" i="7"/>
  <c r="I191" i="7"/>
  <c r="H191" i="7"/>
  <c r="G191" i="7"/>
  <c r="CA190" i="7"/>
  <c r="BZ190" i="7"/>
  <c r="BV190" i="7"/>
  <c r="BT190" i="7"/>
  <c r="BR190" i="7"/>
  <c r="BQ190" i="7"/>
  <c r="BO190" i="7"/>
  <c r="BJ190" i="7"/>
  <c r="BI190" i="7"/>
  <c r="BG190" i="7"/>
  <c r="BF190" i="7"/>
  <c r="BE190" i="7"/>
  <c r="BD190" i="7"/>
  <c r="BC190" i="7"/>
  <c r="BB190" i="7"/>
  <c r="BA190" i="7"/>
  <c r="AZ190" i="7"/>
  <c r="AY190" i="7"/>
  <c r="AX190" i="7"/>
  <c r="AW190" i="7"/>
  <c r="AV190" i="7"/>
  <c r="AU190" i="7"/>
  <c r="AT190" i="7"/>
  <c r="AS190" i="7"/>
  <c r="AR190" i="7"/>
  <c r="AQ190" i="7"/>
  <c r="AP190" i="7"/>
  <c r="AO190" i="7"/>
  <c r="AN190" i="7"/>
  <c r="AM190" i="7"/>
  <c r="AL190" i="7"/>
  <c r="AK190" i="7"/>
  <c r="AJ190" i="7"/>
  <c r="AI190" i="7"/>
  <c r="AH190" i="7"/>
  <c r="AG190" i="7"/>
  <c r="AF190" i="7"/>
  <c r="AE190" i="7"/>
  <c r="AD190" i="7"/>
  <c r="AC190" i="7"/>
  <c r="AB190" i="7"/>
  <c r="AA190" i="7"/>
  <c r="Z190" i="7"/>
  <c r="Y190" i="7"/>
  <c r="X190" i="7"/>
  <c r="W190" i="7"/>
  <c r="V190" i="7"/>
  <c r="U190" i="7"/>
  <c r="T190" i="7"/>
  <c r="S190" i="7"/>
  <c r="R190" i="7"/>
  <c r="Q190" i="7"/>
  <c r="P190" i="7"/>
  <c r="O190" i="7"/>
  <c r="N190" i="7"/>
  <c r="M190" i="7"/>
  <c r="L190" i="7"/>
  <c r="K190" i="7"/>
  <c r="J190" i="7"/>
  <c r="I190" i="7"/>
  <c r="G190" i="7"/>
  <c r="CA189" i="7"/>
  <c r="BV189" i="7"/>
  <c r="BU189" i="7"/>
  <c r="BT189" i="7"/>
  <c r="BR189" i="7"/>
  <c r="BQ189" i="7"/>
  <c r="BO189" i="7"/>
  <c r="BG189" i="7"/>
  <c r="BE189" i="7"/>
  <c r="BC189" i="7"/>
  <c r="BB189" i="7"/>
  <c r="BA189" i="7"/>
  <c r="AZ189" i="7"/>
  <c r="AY189" i="7"/>
  <c r="AT189" i="7"/>
  <c r="AS189" i="7"/>
  <c r="AR189" i="7"/>
  <c r="AQ189" i="7"/>
  <c r="AP189" i="7"/>
  <c r="AO189" i="7"/>
  <c r="AN189" i="7"/>
  <c r="AM189" i="7"/>
  <c r="AL189" i="7"/>
  <c r="AK189" i="7"/>
  <c r="AJ189" i="7"/>
  <c r="AI189" i="7"/>
  <c r="AH189" i="7"/>
  <c r="AG189" i="7"/>
  <c r="AF189" i="7"/>
  <c r="AE189" i="7"/>
  <c r="AD189" i="7"/>
  <c r="AC189" i="7"/>
  <c r="AB189" i="7"/>
  <c r="AA189" i="7"/>
  <c r="Z189" i="7"/>
  <c r="Y189" i="7"/>
  <c r="X189" i="7"/>
  <c r="W189" i="7"/>
  <c r="V189" i="7"/>
  <c r="U189" i="7"/>
  <c r="T189" i="7"/>
  <c r="S189" i="7"/>
  <c r="R189" i="7"/>
  <c r="Q189" i="7"/>
  <c r="P189" i="7"/>
  <c r="O189" i="7"/>
  <c r="N189" i="7"/>
  <c r="M189" i="7"/>
  <c r="L189" i="7"/>
  <c r="K189" i="7"/>
  <c r="J189" i="7"/>
  <c r="I189" i="7"/>
  <c r="H189" i="7"/>
  <c r="G189" i="7"/>
  <c r="CA188" i="7"/>
  <c r="BU188" i="7"/>
  <c r="BT188" i="7"/>
  <c r="BR188" i="7"/>
  <c r="BQ188" i="7"/>
  <c r="BP188" i="7"/>
  <c r="BO188" i="7"/>
  <c r="BN188" i="7"/>
  <c r="BM188" i="7"/>
  <c r="BL188" i="7"/>
  <c r="BK188" i="7"/>
  <c r="BJ188" i="7"/>
  <c r="BI188" i="7"/>
  <c r="BH188" i="7"/>
  <c r="BG188" i="7"/>
  <c r="BF188" i="7"/>
  <c r="BE188" i="7"/>
  <c r="BD188" i="7"/>
  <c r="BC188" i="7"/>
  <c r="BB188" i="7"/>
  <c r="BA188" i="7"/>
  <c r="AZ188" i="7"/>
  <c r="AY188" i="7"/>
  <c r="AX188" i="7"/>
  <c r="AW188" i="7"/>
  <c r="AV188" i="7"/>
  <c r="AU188" i="7"/>
  <c r="AT188" i="7"/>
  <c r="AS188" i="7"/>
  <c r="AR188" i="7"/>
  <c r="AQ188" i="7"/>
  <c r="AP188" i="7"/>
  <c r="AO188" i="7"/>
  <c r="AN188" i="7"/>
  <c r="AM188" i="7"/>
  <c r="AL188" i="7"/>
  <c r="AK188" i="7"/>
  <c r="AJ188" i="7"/>
  <c r="AI188" i="7"/>
  <c r="AH188" i="7"/>
  <c r="AG188" i="7"/>
  <c r="AF188" i="7"/>
  <c r="AE188" i="7"/>
  <c r="AD188" i="7"/>
  <c r="AC188" i="7"/>
  <c r="AB188" i="7"/>
  <c r="AA188" i="7"/>
  <c r="Z188" i="7"/>
  <c r="Y188" i="7"/>
  <c r="X188" i="7"/>
  <c r="W188" i="7"/>
  <c r="V188" i="7"/>
  <c r="U188" i="7"/>
  <c r="T188" i="7"/>
  <c r="S188" i="7"/>
  <c r="R188" i="7"/>
  <c r="Q188" i="7"/>
  <c r="P188" i="7"/>
  <c r="O188" i="7"/>
  <c r="N188" i="7"/>
  <c r="M188" i="7"/>
  <c r="L188" i="7"/>
  <c r="K188" i="7"/>
  <c r="J188" i="7"/>
  <c r="I188" i="7"/>
  <c r="H188" i="7"/>
  <c r="G188" i="7"/>
  <c r="CB187" i="7"/>
  <c r="CA187" i="7"/>
  <c r="BT187" i="7"/>
  <c r="BR187" i="7"/>
  <c r="BQ187" i="7"/>
  <c r="BO187" i="7"/>
  <c r="BL187" i="7"/>
  <c r="BJ187" i="7"/>
  <c r="BI187" i="7"/>
  <c r="BC187" i="7"/>
  <c r="BA187" i="7"/>
  <c r="AY187" i="7"/>
  <c r="H187" i="7"/>
  <c r="G187" i="7"/>
  <c r="CB186" i="7"/>
  <c r="CA186" i="7"/>
  <c r="BT186" i="7"/>
  <c r="BR186" i="7"/>
  <c r="BQ186" i="7"/>
  <c r="BO186" i="7"/>
  <c r="BH186" i="7"/>
  <c r="BG186" i="7"/>
  <c r="BF186" i="7"/>
  <c r="BE186" i="7"/>
  <c r="BD186" i="7"/>
  <c r="BC186" i="7"/>
  <c r="BB186" i="7"/>
  <c r="BA186" i="7"/>
  <c r="AZ186" i="7"/>
  <c r="AY186" i="7"/>
  <c r="AX186" i="7"/>
  <c r="AW186" i="7"/>
  <c r="AV186" i="7"/>
  <c r="AU186" i="7"/>
  <c r="AT186" i="7"/>
  <c r="AS186" i="7"/>
  <c r="AR186" i="7"/>
  <c r="AQ186" i="7"/>
  <c r="AP186" i="7"/>
  <c r="AO186" i="7"/>
  <c r="AN186" i="7"/>
  <c r="AM186" i="7"/>
  <c r="AL186" i="7"/>
  <c r="AK186" i="7"/>
  <c r="AJ186" i="7"/>
  <c r="AI186" i="7"/>
  <c r="AH186" i="7"/>
  <c r="AG186" i="7"/>
  <c r="AF186" i="7"/>
  <c r="AE186" i="7"/>
  <c r="AD186" i="7"/>
  <c r="AC186" i="7"/>
  <c r="AB186" i="7"/>
  <c r="AA186" i="7"/>
  <c r="Z186" i="7"/>
  <c r="Y186" i="7"/>
  <c r="X186" i="7"/>
  <c r="W186" i="7"/>
  <c r="V186" i="7"/>
  <c r="U186" i="7"/>
  <c r="T186" i="7"/>
  <c r="S186" i="7"/>
  <c r="R186" i="7"/>
  <c r="Q186" i="7"/>
  <c r="P186" i="7"/>
  <c r="O186" i="7"/>
  <c r="N186" i="7"/>
  <c r="M186" i="7"/>
  <c r="L186" i="7"/>
  <c r="K186" i="7"/>
  <c r="J186" i="7"/>
  <c r="I186" i="7"/>
  <c r="H186" i="7"/>
  <c r="G186" i="7"/>
  <c r="CA185" i="7"/>
  <c r="BT185" i="7"/>
  <c r="BR185" i="7"/>
  <c r="BQ185" i="7"/>
  <c r="BO185" i="7"/>
  <c r="BL185" i="7"/>
  <c r="BE185" i="7"/>
  <c r="BC185" i="7"/>
  <c r="BA185" i="7"/>
  <c r="AZ185" i="7"/>
  <c r="AV185" i="7"/>
  <c r="AU185" i="7"/>
  <c r="AQ185" i="7"/>
  <c r="AP185" i="7"/>
  <c r="AM185" i="7"/>
  <c r="AL185" i="7"/>
  <c r="AK185" i="7"/>
  <c r="AJ185" i="7"/>
  <c r="AG185" i="7"/>
  <c r="AF185" i="7"/>
  <c r="AE185" i="7"/>
  <c r="AD185" i="7"/>
  <c r="AC185" i="7"/>
  <c r="AB185" i="7"/>
  <c r="AA185" i="7"/>
  <c r="Z185" i="7"/>
  <c r="Y185" i="7"/>
  <c r="X185" i="7"/>
  <c r="W185" i="7"/>
  <c r="V185" i="7"/>
  <c r="U185" i="7"/>
  <c r="T185" i="7"/>
  <c r="S185" i="7"/>
  <c r="R185" i="7"/>
  <c r="Q185" i="7"/>
  <c r="P185" i="7"/>
  <c r="O185" i="7"/>
  <c r="N185" i="7"/>
  <c r="M185" i="7"/>
  <c r="L185" i="7"/>
  <c r="K185" i="7"/>
  <c r="J185" i="7"/>
  <c r="I185" i="7"/>
  <c r="H185" i="7"/>
  <c r="G185" i="7"/>
  <c r="CA184" i="7"/>
  <c r="BT184" i="7"/>
  <c r="BR184" i="7"/>
  <c r="BQ184" i="7"/>
  <c r="BO184" i="7"/>
  <c r="BL184" i="7"/>
  <c r="BE184" i="7"/>
  <c r="BC184" i="7"/>
  <c r="BA184" i="7"/>
  <c r="AZ184" i="7"/>
  <c r="AY184" i="7"/>
  <c r="AV184" i="7"/>
  <c r="AU184" i="7"/>
  <c r="AR184" i="7"/>
  <c r="AQ184" i="7"/>
  <c r="AP184" i="7"/>
  <c r="AM184" i="7"/>
  <c r="AL184" i="7"/>
  <c r="AK184" i="7"/>
  <c r="AJ184" i="7"/>
  <c r="AI184" i="7"/>
  <c r="AG184" i="7"/>
  <c r="AF184" i="7"/>
  <c r="AE184" i="7"/>
  <c r="AD184" i="7"/>
  <c r="AC184" i="7"/>
  <c r="AB184" i="7"/>
  <c r="AA184" i="7"/>
  <c r="Z184" i="7"/>
  <c r="Y184" i="7"/>
  <c r="X184" i="7"/>
  <c r="W184" i="7"/>
  <c r="V184" i="7"/>
  <c r="U184" i="7"/>
  <c r="T184" i="7"/>
  <c r="S184" i="7"/>
  <c r="R184" i="7"/>
  <c r="Q184" i="7"/>
  <c r="P184" i="7"/>
  <c r="O184" i="7"/>
  <c r="N184" i="7"/>
  <c r="M184" i="7"/>
  <c r="L184" i="7"/>
  <c r="K184" i="7"/>
  <c r="J184" i="7"/>
  <c r="I184" i="7"/>
  <c r="H184" i="7"/>
  <c r="G184" i="7"/>
  <c r="A184" i="7"/>
  <c r="A185" i="7"/>
  <c r="A186" i="7"/>
  <c r="A187" i="7"/>
  <c r="A188" i="7"/>
  <c r="A189" i="7"/>
  <c r="A190" i="7"/>
  <c r="CA183" i="7"/>
  <c r="BT183" i="7"/>
  <c r="BR183" i="7"/>
  <c r="BQ183" i="7"/>
  <c r="BO183" i="7"/>
  <c r="BE183" i="7"/>
  <c r="BC183" i="7"/>
  <c r="BA183" i="7"/>
  <c r="AZ183" i="7"/>
  <c r="AY183" i="7"/>
  <c r="AV183" i="7"/>
  <c r="AU183" i="7"/>
  <c r="AT183" i="7"/>
  <c r="AS183" i="7"/>
  <c r="AR183" i="7"/>
  <c r="AQ183" i="7"/>
  <c r="AP183" i="7"/>
  <c r="AO183" i="7"/>
  <c r="AN183" i="7"/>
  <c r="AM183" i="7"/>
  <c r="AL183" i="7"/>
  <c r="AK183" i="7"/>
  <c r="AJ183" i="7"/>
  <c r="AI183" i="7"/>
  <c r="AH183" i="7"/>
  <c r="AG183" i="7"/>
  <c r="AF183" i="7"/>
  <c r="AE183" i="7"/>
  <c r="AD183" i="7"/>
  <c r="AC183" i="7"/>
  <c r="AB183" i="7"/>
  <c r="AA183" i="7"/>
  <c r="Z183" i="7"/>
  <c r="Y183" i="7"/>
  <c r="X183" i="7"/>
  <c r="W183" i="7"/>
  <c r="V183" i="7"/>
  <c r="U183" i="7"/>
  <c r="T183" i="7"/>
  <c r="S183" i="7"/>
  <c r="R183" i="7"/>
  <c r="Q183" i="7"/>
  <c r="P183" i="7"/>
  <c r="O183" i="7"/>
  <c r="N183" i="7"/>
  <c r="M183" i="7"/>
  <c r="L183" i="7"/>
  <c r="K183" i="7"/>
  <c r="J183" i="7"/>
  <c r="I183" i="7"/>
  <c r="H183" i="7"/>
  <c r="G183" i="7"/>
  <c r="CB181" i="7"/>
  <c r="CA181" i="7"/>
  <c r="BZ181" i="7"/>
  <c r="BY181" i="7"/>
  <c r="BX181" i="7"/>
  <c r="BW181" i="7"/>
  <c r="BV181" i="7"/>
  <c r="BU181" i="7"/>
  <c r="BT181" i="7"/>
  <c r="BS181" i="7"/>
  <c r="BR181" i="7"/>
  <c r="BQ181" i="7"/>
  <c r="BP181" i="7"/>
  <c r="BO181" i="7"/>
  <c r="BN181" i="7"/>
  <c r="BM181" i="7"/>
  <c r="BL181" i="7"/>
  <c r="BK181" i="7"/>
  <c r="BJ181" i="7"/>
  <c r="BI181" i="7"/>
  <c r="BH181" i="7"/>
  <c r="BG181" i="7"/>
  <c r="BF181" i="7"/>
  <c r="BE181" i="7"/>
  <c r="BD181" i="7"/>
  <c r="BC181" i="7"/>
  <c r="BB181" i="7"/>
  <c r="BA181" i="7"/>
  <c r="AZ181" i="7"/>
  <c r="AY181" i="7"/>
  <c r="AX181" i="7"/>
  <c r="AW181" i="7"/>
  <c r="AV181" i="7"/>
  <c r="AU181" i="7"/>
  <c r="AT181" i="7"/>
  <c r="AS181" i="7"/>
  <c r="AR181" i="7"/>
  <c r="AQ181" i="7"/>
  <c r="AP181" i="7"/>
  <c r="AO181" i="7"/>
  <c r="AN181" i="7"/>
  <c r="AM181" i="7"/>
  <c r="AL181" i="7"/>
  <c r="AK181" i="7"/>
  <c r="AJ181" i="7"/>
  <c r="AI181" i="7"/>
  <c r="AH181" i="7"/>
  <c r="AG181" i="7"/>
  <c r="AF181" i="7"/>
  <c r="AE181" i="7"/>
  <c r="AD181" i="7"/>
  <c r="AC181" i="7"/>
  <c r="AB181" i="7"/>
  <c r="AA181" i="7"/>
  <c r="Z181" i="7"/>
  <c r="Y181" i="7"/>
  <c r="X181" i="7"/>
  <c r="W181" i="7"/>
  <c r="V181" i="7"/>
  <c r="U181" i="7"/>
  <c r="T181" i="7"/>
  <c r="S181" i="7"/>
  <c r="R181" i="7"/>
  <c r="Q181" i="7"/>
  <c r="P181" i="7"/>
  <c r="O181" i="7"/>
  <c r="N181" i="7"/>
  <c r="M181" i="7"/>
  <c r="L181" i="7"/>
  <c r="K181" i="7"/>
  <c r="J181" i="7"/>
  <c r="I181" i="7"/>
  <c r="H181" i="7"/>
  <c r="G181" i="7"/>
  <c r="CB180" i="7"/>
  <c r="CA180" i="7"/>
  <c r="BZ180" i="7"/>
  <c r="BY180" i="7"/>
  <c r="BX180" i="7"/>
  <c r="BW180" i="7"/>
  <c r="BV180" i="7"/>
  <c r="BU180" i="7"/>
  <c r="BT180" i="7"/>
  <c r="BS180" i="7"/>
  <c r="BR180" i="7"/>
  <c r="BQ180" i="7"/>
  <c r="BP180" i="7"/>
  <c r="BO180" i="7"/>
  <c r="BN180" i="7"/>
  <c r="BM180" i="7"/>
  <c r="BL180" i="7"/>
  <c r="BK180" i="7"/>
  <c r="BJ180" i="7"/>
  <c r="BI180" i="7"/>
  <c r="BH180" i="7"/>
  <c r="BG180" i="7"/>
  <c r="BF180" i="7"/>
  <c r="BE180" i="7"/>
  <c r="BD180" i="7"/>
  <c r="BC180" i="7"/>
  <c r="BB180" i="7"/>
  <c r="BA180" i="7"/>
  <c r="AZ180" i="7"/>
  <c r="AY180" i="7"/>
  <c r="AX180" i="7"/>
  <c r="AW180" i="7"/>
  <c r="AV180" i="7"/>
  <c r="AU180" i="7"/>
  <c r="AT180" i="7"/>
  <c r="AS180" i="7"/>
  <c r="AR180" i="7"/>
  <c r="AQ180" i="7"/>
  <c r="AP180" i="7"/>
  <c r="AO180" i="7"/>
  <c r="AN180" i="7"/>
  <c r="AM180" i="7"/>
  <c r="AL180" i="7"/>
  <c r="AK180" i="7"/>
  <c r="AJ180" i="7"/>
  <c r="AI180" i="7"/>
  <c r="AH180" i="7"/>
  <c r="AG180" i="7"/>
  <c r="AF180" i="7"/>
  <c r="AE180" i="7"/>
  <c r="AD180" i="7"/>
  <c r="AC180" i="7"/>
  <c r="AB180" i="7"/>
  <c r="AA180" i="7"/>
  <c r="Z180" i="7"/>
  <c r="Y180" i="7"/>
  <c r="X180" i="7"/>
  <c r="W180" i="7"/>
  <c r="V180" i="7"/>
  <c r="U180" i="7"/>
  <c r="T180" i="7"/>
  <c r="S180" i="7"/>
  <c r="R180" i="7"/>
  <c r="Q180" i="7"/>
  <c r="P180" i="7"/>
  <c r="O180" i="7"/>
  <c r="N180" i="7"/>
  <c r="M180" i="7"/>
  <c r="L180" i="7"/>
  <c r="K180" i="7"/>
  <c r="J180" i="7"/>
  <c r="I180" i="7"/>
  <c r="H180" i="7"/>
  <c r="G180" i="7"/>
  <c r="CB179" i="7"/>
  <c r="CA179" i="7"/>
  <c r="BT179" i="7"/>
  <c r="BR179" i="7"/>
  <c r="BQ179" i="7"/>
  <c r="BO179" i="7"/>
  <c r="BL179" i="7"/>
  <c r="BE179" i="7"/>
  <c r="BC179" i="7"/>
  <c r="BA179" i="7"/>
  <c r="AZ179" i="7"/>
  <c r="AR179" i="7"/>
  <c r="AQ179" i="7"/>
  <c r="AP179" i="7"/>
  <c r="AO179" i="7"/>
  <c r="AN179" i="7"/>
  <c r="AM179" i="7"/>
  <c r="AL179" i="7"/>
  <c r="AK179" i="7"/>
  <c r="AJ179" i="7"/>
  <c r="AI179" i="7"/>
  <c r="AH179" i="7"/>
  <c r="AG179" i="7"/>
  <c r="AF179" i="7"/>
  <c r="AE179" i="7"/>
  <c r="AD179" i="7"/>
  <c r="AC179" i="7"/>
  <c r="AB179" i="7"/>
  <c r="AA179" i="7"/>
  <c r="Z179" i="7"/>
  <c r="Y179" i="7"/>
  <c r="X179" i="7"/>
  <c r="W179" i="7"/>
  <c r="V179" i="7"/>
  <c r="U179" i="7"/>
  <c r="T179" i="7"/>
  <c r="S179" i="7"/>
  <c r="R179" i="7"/>
  <c r="Q179" i="7"/>
  <c r="P179" i="7"/>
  <c r="O179" i="7"/>
  <c r="N179" i="7"/>
  <c r="M179" i="7"/>
  <c r="L179" i="7"/>
  <c r="K179" i="7"/>
  <c r="J179" i="7"/>
  <c r="I179" i="7"/>
  <c r="H179" i="7"/>
  <c r="G179" i="7"/>
  <c r="A179" i="7"/>
  <c r="CB178" i="7"/>
  <c r="CA178" i="7"/>
  <c r="BT178" i="7"/>
  <c r="BT177" i="7"/>
  <c r="BS178" i="7"/>
  <c r="BR178" i="7"/>
  <c r="BO178" i="7"/>
  <c r="BL178" i="7"/>
  <c r="BL177" i="7"/>
  <c r="BE178" i="7"/>
  <c r="BC178" i="7"/>
  <c r="BA178" i="7"/>
  <c r="AZ178" i="7"/>
  <c r="AZ177" i="7"/>
  <c r="AV178" i="7"/>
  <c r="AU178" i="7"/>
  <c r="AR178" i="7"/>
  <c r="AQ178" i="7"/>
  <c r="AP178" i="7"/>
  <c r="AO178" i="7"/>
  <c r="AN178" i="7"/>
  <c r="AN177" i="7"/>
  <c r="AM178" i="7"/>
  <c r="AL178" i="7"/>
  <c r="AL177" i="7"/>
  <c r="AK178" i="7"/>
  <c r="AJ178" i="7"/>
  <c r="AJ177" i="7"/>
  <c r="AI178" i="7"/>
  <c r="AH178" i="7"/>
  <c r="AH177" i="7"/>
  <c r="AG178" i="7"/>
  <c r="AF178" i="7"/>
  <c r="AF177" i="7"/>
  <c r="AE178" i="7"/>
  <c r="AD178" i="7"/>
  <c r="AD177" i="7"/>
  <c r="AC178" i="7"/>
  <c r="AB178" i="7"/>
  <c r="AB177" i="7"/>
  <c r="AA178" i="7"/>
  <c r="Z178" i="7"/>
  <c r="Z177" i="7"/>
  <c r="Y178" i="7"/>
  <c r="X178" i="7"/>
  <c r="X177" i="7"/>
  <c r="W178" i="7"/>
  <c r="V178" i="7"/>
  <c r="V177" i="7"/>
  <c r="U178" i="7"/>
  <c r="T178" i="7"/>
  <c r="T177" i="7"/>
  <c r="S178" i="7"/>
  <c r="R178" i="7"/>
  <c r="R177" i="7"/>
  <c r="Q178" i="7"/>
  <c r="P178" i="7"/>
  <c r="P177" i="7"/>
  <c r="O178" i="7"/>
  <c r="N178" i="7"/>
  <c r="N177" i="7"/>
  <c r="M178" i="7"/>
  <c r="L178" i="7"/>
  <c r="L177" i="7"/>
  <c r="K178" i="7"/>
  <c r="J178" i="7"/>
  <c r="J177" i="7"/>
  <c r="I178" i="7"/>
  <c r="H178" i="7"/>
  <c r="G178" i="7"/>
  <c r="CC177" i="7"/>
  <c r="BV175" i="7"/>
  <c r="BU175" i="7"/>
  <c r="BS175" i="7"/>
  <c r="CA174" i="7"/>
  <c r="BT174" i="7"/>
  <c r="BQ174" i="7"/>
  <c r="BO174" i="7"/>
  <c r="BE174" i="7"/>
  <c r="BC174" i="7"/>
  <c r="BA174" i="7"/>
  <c r="AZ174" i="7"/>
  <c r="AR174" i="7"/>
  <c r="AQ174" i="7"/>
  <c r="AP174" i="7"/>
  <c r="AM174" i="7"/>
  <c r="AK174" i="7"/>
  <c r="AJ174" i="7"/>
  <c r="AG174" i="7"/>
  <c r="AE174" i="7"/>
  <c r="AD174" i="7"/>
  <c r="AC174" i="7"/>
  <c r="AB174" i="7"/>
  <c r="AA174" i="7"/>
  <c r="Z174" i="7"/>
  <c r="Y174" i="7"/>
  <c r="X174" i="7"/>
  <c r="W174" i="7"/>
  <c r="V174" i="7"/>
  <c r="U174" i="7"/>
  <c r="T174" i="7"/>
  <c r="S174" i="7"/>
  <c r="R174" i="7"/>
  <c r="Q174" i="7"/>
  <c r="P174" i="7"/>
  <c r="O174" i="7"/>
  <c r="N174" i="7"/>
  <c r="M174" i="7"/>
  <c r="L174" i="7"/>
  <c r="K174" i="7"/>
  <c r="J174" i="7"/>
  <c r="I174" i="7"/>
  <c r="H174" i="7"/>
  <c r="G174" i="7"/>
  <c r="CC173" i="7"/>
  <c r="CC172" i="7"/>
  <c r="CA173" i="7"/>
  <c r="BZ173" i="7"/>
  <c r="BT173" i="7"/>
  <c r="BT172" i="7"/>
  <c r="BR173" i="7"/>
  <c r="BQ173" i="7"/>
  <c r="BO173" i="7"/>
  <c r="BE173" i="7"/>
  <c r="BC173" i="7"/>
  <c r="BA173" i="7"/>
  <c r="AZ173" i="7"/>
  <c r="AY173" i="7"/>
  <c r="AR173" i="7"/>
  <c r="AQ173" i="7"/>
  <c r="AQ172" i="7"/>
  <c r="AP173" i="7"/>
  <c r="AM173" i="7"/>
  <c r="AK173" i="7"/>
  <c r="AK172" i="7"/>
  <c r="AJ173" i="7"/>
  <c r="AG173" i="7"/>
  <c r="AG172" i="7"/>
  <c r="AE173" i="7"/>
  <c r="AE172" i="7"/>
  <c r="AD173" i="7"/>
  <c r="AB173" i="7"/>
  <c r="AA173" i="7"/>
  <c r="Z173" i="7"/>
  <c r="Y173" i="7"/>
  <c r="X173" i="7"/>
  <c r="U173" i="7"/>
  <c r="T173" i="7"/>
  <c r="S173" i="7"/>
  <c r="R173" i="7"/>
  <c r="Q173" i="7"/>
  <c r="P173" i="7"/>
  <c r="O173" i="7"/>
  <c r="N173" i="7"/>
  <c r="M173" i="7"/>
  <c r="L173" i="7"/>
  <c r="K173" i="7"/>
  <c r="J173" i="7"/>
  <c r="I173" i="7"/>
  <c r="H173" i="7"/>
  <c r="G173" i="7"/>
  <c r="A174" i="7"/>
  <c r="CA170" i="7"/>
  <c r="BZ170" i="7"/>
  <c r="BY170" i="7"/>
  <c r="BX170" i="7"/>
  <c r="BV170" i="7"/>
  <c r="BU170" i="7"/>
  <c r="BT170" i="7"/>
  <c r="BS170" i="7"/>
  <c r="BR170" i="7"/>
  <c r="BQ170" i="7"/>
  <c r="BP170" i="7"/>
  <c r="BO170" i="7"/>
  <c r="BN170" i="7"/>
  <c r="BM170" i="7"/>
  <c r="BL170" i="7"/>
  <c r="BK170" i="7"/>
  <c r="BJ170" i="7"/>
  <c r="BI170" i="7"/>
  <c r="BH170" i="7"/>
  <c r="BG170" i="7"/>
  <c r="BF170" i="7"/>
  <c r="BE170" i="7"/>
  <c r="BD170" i="7"/>
  <c r="BC170" i="7"/>
  <c r="BB170" i="7"/>
  <c r="BA170" i="7"/>
  <c r="AZ170" i="7"/>
  <c r="AY170" i="7"/>
  <c r="AX170" i="7"/>
  <c r="AW170" i="7"/>
  <c r="AV170" i="7"/>
  <c r="AU170" i="7"/>
  <c r="AT170" i="7"/>
  <c r="AS170" i="7"/>
  <c r="AR170" i="7"/>
  <c r="AQ170" i="7"/>
  <c r="AP170"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P170" i="7"/>
  <c r="O170" i="7"/>
  <c r="N170" i="7"/>
  <c r="M170" i="7"/>
  <c r="L170" i="7"/>
  <c r="K170" i="7"/>
  <c r="J170" i="7"/>
  <c r="I170" i="7"/>
  <c r="H170" i="7"/>
  <c r="G170" i="7"/>
  <c r="CA169" i="7"/>
  <c r="BX169" i="7"/>
  <c r="BV169" i="7"/>
  <c r="BT169" i="7"/>
  <c r="BS169" i="7"/>
  <c r="BR169" i="7"/>
  <c r="BQ169" i="7"/>
  <c r="BP169" i="7"/>
  <c r="BO169" i="7"/>
  <c r="BN169" i="7"/>
  <c r="BM169" i="7"/>
  <c r="BL169" i="7"/>
  <c r="BK169" i="7"/>
  <c r="BJ169" i="7"/>
  <c r="BI169" i="7"/>
  <c r="BH169" i="7"/>
  <c r="BG169" i="7"/>
  <c r="BF169" i="7"/>
  <c r="BE169" i="7"/>
  <c r="BD169" i="7"/>
  <c r="BC169" i="7"/>
  <c r="BB169" i="7"/>
  <c r="BA169" i="7"/>
  <c r="AZ169" i="7"/>
  <c r="AY169" i="7"/>
  <c r="AX169" i="7"/>
  <c r="AW169" i="7"/>
  <c r="AV169" i="7"/>
  <c r="AU169" i="7"/>
  <c r="AT169" i="7"/>
  <c r="AS169" i="7"/>
  <c r="AR169" i="7"/>
  <c r="AQ169" i="7"/>
  <c r="AP169" i="7"/>
  <c r="AO169" i="7"/>
  <c r="AN169" i="7"/>
  <c r="AM169" i="7"/>
  <c r="AL169" i="7"/>
  <c r="AK169" i="7"/>
  <c r="AJ169" i="7"/>
  <c r="AI169" i="7"/>
  <c r="AH169" i="7"/>
  <c r="AG169" i="7"/>
  <c r="AF169" i="7"/>
  <c r="AE169" i="7"/>
  <c r="AD169" i="7"/>
  <c r="AC169" i="7"/>
  <c r="AB169" i="7"/>
  <c r="AA169" i="7"/>
  <c r="Z169" i="7"/>
  <c r="Y169" i="7"/>
  <c r="X169" i="7"/>
  <c r="W169" i="7"/>
  <c r="V169" i="7"/>
  <c r="U169" i="7"/>
  <c r="T169" i="7"/>
  <c r="S169" i="7"/>
  <c r="R169" i="7"/>
  <c r="Q169" i="7"/>
  <c r="P169" i="7"/>
  <c r="O169" i="7"/>
  <c r="N169" i="7"/>
  <c r="M169" i="7"/>
  <c r="L169" i="7"/>
  <c r="K169" i="7"/>
  <c r="J169" i="7"/>
  <c r="I169" i="7"/>
  <c r="H169" i="7"/>
  <c r="G169" i="7"/>
  <c r="CC168" i="7"/>
  <c r="BV168" i="7"/>
  <c r="CA165" i="7"/>
  <c r="BY165" i="7"/>
  <c r="BX165" i="7"/>
  <c r="BW165" i="7"/>
  <c r="BV165" i="7"/>
  <c r="BU165" i="7"/>
  <c r="BT165" i="7"/>
  <c r="BS165" i="7"/>
  <c r="BR165" i="7"/>
  <c r="BQ165" i="7"/>
  <c r="BP165" i="7"/>
  <c r="BO165" i="7"/>
  <c r="BN165" i="7"/>
  <c r="BM165" i="7"/>
  <c r="BL165" i="7"/>
  <c r="BK165" i="7"/>
  <c r="BJ165" i="7"/>
  <c r="BI165" i="7"/>
  <c r="BH165" i="7"/>
  <c r="BG165" i="7"/>
  <c r="BF165" i="7"/>
  <c r="BE165" i="7"/>
  <c r="BD165" i="7"/>
  <c r="BC165" i="7"/>
  <c r="BB165" i="7"/>
  <c r="BA165" i="7"/>
  <c r="AZ165" i="7"/>
  <c r="AY165" i="7"/>
  <c r="AX165" i="7"/>
  <c r="AW165" i="7"/>
  <c r="AV165" i="7"/>
  <c r="AU165" i="7"/>
  <c r="AT165" i="7"/>
  <c r="AS165" i="7"/>
  <c r="AR165" i="7"/>
  <c r="AQ165" i="7"/>
  <c r="AP165" i="7"/>
  <c r="AO165" i="7"/>
  <c r="AN165" i="7"/>
  <c r="AM165" i="7"/>
  <c r="AL165" i="7"/>
  <c r="AK165" i="7"/>
  <c r="AJ165" i="7"/>
  <c r="AI165" i="7"/>
  <c r="AH165" i="7"/>
  <c r="AG165" i="7"/>
  <c r="AF165" i="7"/>
  <c r="AE165" i="7"/>
  <c r="AD165" i="7"/>
  <c r="AC165" i="7"/>
  <c r="AB165" i="7"/>
  <c r="AA165" i="7"/>
  <c r="Z165" i="7"/>
  <c r="Y165" i="7"/>
  <c r="X165" i="7"/>
  <c r="W165" i="7"/>
  <c r="V165" i="7"/>
  <c r="U165" i="7"/>
  <c r="T165" i="7"/>
  <c r="S165" i="7"/>
  <c r="R165" i="7"/>
  <c r="Q165" i="7"/>
  <c r="P165" i="7"/>
  <c r="O165" i="7"/>
  <c r="N165" i="7"/>
  <c r="M165" i="7"/>
  <c r="L165" i="7"/>
  <c r="K165" i="7"/>
  <c r="J165" i="7"/>
  <c r="I165" i="7"/>
  <c r="G165" i="7"/>
  <c r="CA164" i="7"/>
  <c r="BY164" i="7"/>
  <c r="BX164" i="7"/>
  <c r="BW164" i="7"/>
  <c r="BV164" i="7"/>
  <c r="BU164" i="7"/>
  <c r="BT164" i="7"/>
  <c r="BS164" i="7"/>
  <c r="BR164" i="7"/>
  <c r="BQ164" i="7"/>
  <c r="BP164" i="7"/>
  <c r="BO164" i="7"/>
  <c r="BN164" i="7"/>
  <c r="BM164" i="7"/>
  <c r="BL164" i="7"/>
  <c r="BK164" i="7"/>
  <c r="BJ164" i="7"/>
  <c r="BI164" i="7"/>
  <c r="BH164" i="7"/>
  <c r="BG164" i="7"/>
  <c r="BF164" i="7"/>
  <c r="BE164" i="7"/>
  <c r="BD164" i="7"/>
  <c r="BC164" i="7"/>
  <c r="BB164" i="7"/>
  <c r="BA164" i="7"/>
  <c r="AZ164" i="7"/>
  <c r="AY164" i="7"/>
  <c r="AX164" i="7"/>
  <c r="AW164" i="7"/>
  <c r="AV164" i="7"/>
  <c r="AU164" i="7"/>
  <c r="AT164" i="7"/>
  <c r="AS164" i="7"/>
  <c r="AR164" i="7"/>
  <c r="AQ164" i="7"/>
  <c r="AP164" i="7"/>
  <c r="AO164" i="7"/>
  <c r="AN164" i="7"/>
  <c r="AM164" i="7"/>
  <c r="AL164" i="7"/>
  <c r="AK164" i="7"/>
  <c r="AJ164" i="7"/>
  <c r="AI164" i="7"/>
  <c r="AH164" i="7"/>
  <c r="AG164" i="7"/>
  <c r="AF164" i="7"/>
  <c r="AE164" i="7"/>
  <c r="AD164" i="7"/>
  <c r="AC164" i="7"/>
  <c r="AB164" i="7"/>
  <c r="AA164" i="7"/>
  <c r="Z164" i="7"/>
  <c r="Y164" i="7"/>
  <c r="X164" i="7"/>
  <c r="W164" i="7"/>
  <c r="V164" i="7"/>
  <c r="U164" i="7"/>
  <c r="T164" i="7"/>
  <c r="S164" i="7"/>
  <c r="R164" i="7"/>
  <c r="Q164" i="7"/>
  <c r="P164" i="7"/>
  <c r="O164" i="7"/>
  <c r="N164" i="7"/>
  <c r="M164" i="7"/>
  <c r="L164" i="7"/>
  <c r="K164" i="7"/>
  <c r="J164" i="7"/>
  <c r="I164" i="7"/>
  <c r="G164" i="7"/>
  <c r="CA163" i="7"/>
  <c r="BY163" i="7"/>
  <c r="BX163" i="7"/>
  <c r="BW163" i="7"/>
  <c r="BV163" i="7"/>
  <c r="BU163" i="7"/>
  <c r="BT163" i="7"/>
  <c r="BS163" i="7"/>
  <c r="BR163" i="7"/>
  <c r="BQ163" i="7"/>
  <c r="BP163" i="7"/>
  <c r="BO163" i="7"/>
  <c r="BN163" i="7"/>
  <c r="BM163" i="7"/>
  <c r="BL163" i="7"/>
  <c r="BK163" i="7"/>
  <c r="BJ163" i="7"/>
  <c r="BI163" i="7"/>
  <c r="BH163" i="7"/>
  <c r="BG163" i="7"/>
  <c r="BF163" i="7"/>
  <c r="BE163" i="7"/>
  <c r="BD163" i="7"/>
  <c r="BC163" i="7"/>
  <c r="BB163" i="7"/>
  <c r="BA163" i="7"/>
  <c r="AZ163" i="7"/>
  <c r="AY163" i="7"/>
  <c r="AX163" i="7"/>
  <c r="AW163" i="7"/>
  <c r="AV163" i="7"/>
  <c r="AU163" i="7"/>
  <c r="AT163" i="7"/>
  <c r="AS163" i="7"/>
  <c r="AR163" i="7"/>
  <c r="AQ163" i="7"/>
  <c r="AP163" i="7"/>
  <c r="AO163" i="7"/>
  <c r="AN163" i="7"/>
  <c r="AM163" i="7"/>
  <c r="AL163" i="7"/>
  <c r="AK163" i="7"/>
  <c r="AJ163" i="7"/>
  <c r="AI163" i="7"/>
  <c r="AH163" i="7"/>
  <c r="AG163" i="7"/>
  <c r="AF163" i="7"/>
  <c r="AE163" i="7"/>
  <c r="AD163" i="7"/>
  <c r="AC163" i="7"/>
  <c r="AB163" i="7"/>
  <c r="AA163" i="7"/>
  <c r="Z163" i="7"/>
  <c r="Y163" i="7"/>
  <c r="X163" i="7"/>
  <c r="W163" i="7"/>
  <c r="V163" i="7"/>
  <c r="U163" i="7"/>
  <c r="T163" i="7"/>
  <c r="S163" i="7"/>
  <c r="R163" i="7"/>
  <c r="Q163" i="7"/>
  <c r="P163" i="7"/>
  <c r="O163" i="7"/>
  <c r="N163" i="7"/>
  <c r="M163" i="7"/>
  <c r="L163" i="7"/>
  <c r="K163" i="7"/>
  <c r="J163" i="7"/>
  <c r="I163" i="7"/>
  <c r="H163" i="7"/>
  <c r="G163" i="7"/>
  <c r="CA162" i="7"/>
  <c r="BY162" i="7"/>
  <c r="BX162" i="7"/>
  <c r="BW162" i="7"/>
  <c r="BV162" i="7"/>
  <c r="BU162" i="7"/>
  <c r="BT162" i="7"/>
  <c r="BS162" i="7"/>
  <c r="BR162" i="7"/>
  <c r="BQ162" i="7"/>
  <c r="BP162" i="7"/>
  <c r="BO162" i="7"/>
  <c r="BN162" i="7"/>
  <c r="BM162" i="7"/>
  <c r="BL162" i="7"/>
  <c r="BK162" i="7"/>
  <c r="BJ162"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W162" i="7"/>
  <c r="V162" i="7"/>
  <c r="U162" i="7"/>
  <c r="T162" i="7"/>
  <c r="S162" i="7"/>
  <c r="R162" i="7"/>
  <c r="Q162" i="7"/>
  <c r="P162" i="7"/>
  <c r="O162" i="7"/>
  <c r="N162" i="7"/>
  <c r="M162" i="7"/>
  <c r="L162" i="7"/>
  <c r="K162" i="7"/>
  <c r="J162" i="7"/>
  <c r="I162" i="7"/>
  <c r="G162" i="7"/>
  <c r="CA161" i="7"/>
  <c r="BY161" i="7"/>
  <c r="BX161" i="7"/>
  <c r="BW161" i="7"/>
  <c r="BV161" i="7"/>
  <c r="BU161" i="7"/>
  <c r="BT161" i="7"/>
  <c r="BS161" i="7"/>
  <c r="BR161" i="7"/>
  <c r="BQ161" i="7"/>
  <c r="BP161" i="7"/>
  <c r="BO161" i="7"/>
  <c r="BN161" i="7"/>
  <c r="BM161" i="7"/>
  <c r="BL161" i="7"/>
  <c r="BK161" i="7"/>
  <c r="BJ161" i="7"/>
  <c r="BI161" i="7"/>
  <c r="BH161" i="7"/>
  <c r="BG161" i="7"/>
  <c r="BF161" i="7"/>
  <c r="BE161" i="7"/>
  <c r="BD161" i="7"/>
  <c r="BC161" i="7"/>
  <c r="BB161" i="7"/>
  <c r="BA161" i="7"/>
  <c r="AZ161" i="7"/>
  <c r="AY161" i="7"/>
  <c r="AX161" i="7"/>
  <c r="AW161" i="7"/>
  <c r="AV161" i="7"/>
  <c r="AU161" i="7"/>
  <c r="AT161" i="7"/>
  <c r="AS161" i="7"/>
  <c r="AR161" i="7"/>
  <c r="AQ161" i="7"/>
  <c r="AP161" i="7"/>
  <c r="AO161" i="7"/>
  <c r="AN161" i="7"/>
  <c r="AM161" i="7"/>
  <c r="AL161" i="7"/>
  <c r="AK161" i="7"/>
  <c r="AJ161" i="7"/>
  <c r="AI161" i="7"/>
  <c r="AH161" i="7"/>
  <c r="AG161" i="7"/>
  <c r="AF161" i="7"/>
  <c r="AE161" i="7"/>
  <c r="AD161" i="7"/>
  <c r="AC161" i="7"/>
  <c r="AB161" i="7"/>
  <c r="AA161" i="7"/>
  <c r="Z161" i="7"/>
  <c r="Y161" i="7"/>
  <c r="X161" i="7"/>
  <c r="W161" i="7"/>
  <c r="V161" i="7"/>
  <c r="U161" i="7"/>
  <c r="T161" i="7"/>
  <c r="S161" i="7"/>
  <c r="R161" i="7"/>
  <c r="Q161" i="7"/>
  <c r="P161" i="7"/>
  <c r="O161" i="7"/>
  <c r="N161" i="7"/>
  <c r="M161" i="7"/>
  <c r="L161" i="7"/>
  <c r="K161" i="7"/>
  <c r="J161" i="7"/>
  <c r="I161" i="7"/>
  <c r="G161" i="7"/>
  <c r="CA160" i="7"/>
  <c r="BY160" i="7"/>
  <c r="BX160" i="7"/>
  <c r="BW160" i="7"/>
  <c r="BV160" i="7"/>
  <c r="BU160" i="7"/>
  <c r="BT160" i="7"/>
  <c r="BS160" i="7"/>
  <c r="BR160" i="7"/>
  <c r="BQ160" i="7"/>
  <c r="BP160" i="7"/>
  <c r="BO160" i="7"/>
  <c r="BN160" i="7"/>
  <c r="BM160" i="7"/>
  <c r="BL160" i="7"/>
  <c r="BK160" i="7"/>
  <c r="BJ160" i="7"/>
  <c r="BI160" i="7"/>
  <c r="BH160" i="7"/>
  <c r="BG160" i="7"/>
  <c r="BF160" i="7"/>
  <c r="BE160" i="7"/>
  <c r="BD160" i="7"/>
  <c r="BC160" i="7"/>
  <c r="BB160" i="7"/>
  <c r="BA160" i="7"/>
  <c r="AZ160" i="7"/>
  <c r="AY160" i="7"/>
  <c r="AX160" i="7"/>
  <c r="AW160" i="7"/>
  <c r="AV160" i="7"/>
  <c r="AU160" i="7"/>
  <c r="AT160" i="7"/>
  <c r="AS160" i="7"/>
  <c r="AR160" i="7"/>
  <c r="AQ160" i="7"/>
  <c r="AP160" i="7"/>
  <c r="AO160" i="7"/>
  <c r="AN160" i="7"/>
  <c r="AM160" i="7"/>
  <c r="AL160" i="7"/>
  <c r="AK160" i="7"/>
  <c r="AJ160" i="7"/>
  <c r="AI160" i="7"/>
  <c r="AH160" i="7"/>
  <c r="AG160" i="7"/>
  <c r="AF160" i="7"/>
  <c r="AE160" i="7"/>
  <c r="AD160" i="7"/>
  <c r="AC160" i="7"/>
  <c r="AB160" i="7"/>
  <c r="AA160" i="7"/>
  <c r="Z160" i="7"/>
  <c r="Y160" i="7"/>
  <c r="X160" i="7"/>
  <c r="W160" i="7"/>
  <c r="V160" i="7"/>
  <c r="U160" i="7"/>
  <c r="T160" i="7"/>
  <c r="S160" i="7"/>
  <c r="R160" i="7"/>
  <c r="Q160" i="7"/>
  <c r="P160" i="7"/>
  <c r="O160" i="7"/>
  <c r="N160" i="7"/>
  <c r="M160" i="7"/>
  <c r="L160" i="7"/>
  <c r="K160" i="7"/>
  <c r="J160" i="7"/>
  <c r="I160" i="7"/>
  <c r="G160" i="7"/>
  <c r="CA159" i="7"/>
  <c r="BY159" i="7"/>
  <c r="BX159" i="7"/>
  <c r="BW159" i="7"/>
  <c r="BV159" i="7"/>
  <c r="BU159" i="7"/>
  <c r="BT159" i="7"/>
  <c r="BS159" i="7"/>
  <c r="BR159" i="7"/>
  <c r="BQ159" i="7"/>
  <c r="BP159" i="7"/>
  <c r="BO159" i="7"/>
  <c r="BN159" i="7"/>
  <c r="BM159" i="7"/>
  <c r="BL159" i="7"/>
  <c r="BK159" i="7"/>
  <c r="BJ159" i="7"/>
  <c r="BI159" i="7"/>
  <c r="BH159" i="7"/>
  <c r="BG159" i="7"/>
  <c r="BF159" i="7"/>
  <c r="BE159" i="7"/>
  <c r="BD159" i="7"/>
  <c r="BC159" i="7"/>
  <c r="BB159" i="7"/>
  <c r="BA159" i="7"/>
  <c r="AZ159" i="7"/>
  <c r="AY159" i="7"/>
  <c r="AX159" i="7"/>
  <c r="AW159" i="7"/>
  <c r="AV159" i="7"/>
  <c r="AU159" i="7"/>
  <c r="AT159" i="7"/>
  <c r="AS159" i="7"/>
  <c r="AR159" i="7"/>
  <c r="AQ159" i="7"/>
  <c r="AP159" i="7"/>
  <c r="AO159" i="7"/>
  <c r="AN159" i="7"/>
  <c r="AM159" i="7"/>
  <c r="AL159" i="7"/>
  <c r="AK159" i="7"/>
  <c r="AJ159" i="7"/>
  <c r="AI159" i="7"/>
  <c r="AH159" i="7"/>
  <c r="AG159" i="7"/>
  <c r="AF159" i="7"/>
  <c r="AE159" i="7"/>
  <c r="AD159" i="7"/>
  <c r="AC159" i="7"/>
  <c r="AB159" i="7"/>
  <c r="AA159" i="7"/>
  <c r="Z159" i="7"/>
  <c r="Y159" i="7"/>
  <c r="X159" i="7"/>
  <c r="W159" i="7"/>
  <c r="V159" i="7"/>
  <c r="U159" i="7"/>
  <c r="T159" i="7"/>
  <c r="S159" i="7"/>
  <c r="R159" i="7"/>
  <c r="Q159" i="7"/>
  <c r="P159" i="7"/>
  <c r="O159" i="7"/>
  <c r="N159" i="7"/>
  <c r="M159" i="7"/>
  <c r="L159" i="7"/>
  <c r="K159" i="7"/>
  <c r="J159" i="7"/>
  <c r="I159" i="7"/>
  <c r="G159" i="7"/>
  <c r="CA158" i="7"/>
  <c r="BY158" i="7"/>
  <c r="BX158" i="7"/>
  <c r="BW158" i="7"/>
  <c r="BV158" i="7"/>
  <c r="BU158" i="7"/>
  <c r="BT158" i="7"/>
  <c r="BS158" i="7"/>
  <c r="BR158" i="7"/>
  <c r="BQ158" i="7"/>
  <c r="BP158" i="7"/>
  <c r="BO158" i="7"/>
  <c r="BN158" i="7"/>
  <c r="BM158" i="7"/>
  <c r="BL158" i="7"/>
  <c r="BK158" i="7"/>
  <c r="BJ158" i="7"/>
  <c r="BI158" i="7"/>
  <c r="BH158" i="7"/>
  <c r="BG158" i="7"/>
  <c r="BF158" i="7"/>
  <c r="BE158" i="7"/>
  <c r="BD158" i="7"/>
  <c r="BC158" i="7"/>
  <c r="BB158" i="7"/>
  <c r="BA158" i="7"/>
  <c r="AZ158" i="7"/>
  <c r="AY158" i="7"/>
  <c r="AX158" i="7"/>
  <c r="AW158" i="7"/>
  <c r="AV158" i="7"/>
  <c r="AU158" i="7"/>
  <c r="AT158" i="7"/>
  <c r="AS158" i="7"/>
  <c r="AR158" i="7"/>
  <c r="AQ158" i="7"/>
  <c r="AP158" i="7"/>
  <c r="AO158" i="7"/>
  <c r="AN158" i="7"/>
  <c r="AM158" i="7"/>
  <c r="AL158" i="7"/>
  <c r="AK158" i="7"/>
  <c r="AJ158" i="7"/>
  <c r="AI158" i="7"/>
  <c r="AH158" i="7"/>
  <c r="AG158" i="7"/>
  <c r="AF158" i="7"/>
  <c r="AE158" i="7"/>
  <c r="AD158" i="7"/>
  <c r="AC158" i="7"/>
  <c r="AB158" i="7"/>
  <c r="AA158" i="7"/>
  <c r="Z158" i="7"/>
  <c r="Y158" i="7"/>
  <c r="X158" i="7"/>
  <c r="W158" i="7"/>
  <c r="V158" i="7"/>
  <c r="U158" i="7"/>
  <c r="T158" i="7"/>
  <c r="S158" i="7"/>
  <c r="R158" i="7"/>
  <c r="Q158" i="7"/>
  <c r="P158" i="7"/>
  <c r="O158" i="7"/>
  <c r="N158" i="7"/>
  <c r="M158" i="7"/>
  <c r="L158" i="7"/>
  <c r="K158" i="7"/>
  <c r="J158" i="7"/>
  <c r="I158" i="7"/>
  <c r="G158" i="7"/>
  <c r="CA157" i="7"/>
  <c r="BY157" i="7"/>
  <c r="BX157" i="7"/>
  <c r="BW157" i="7"/>
  <c r="BV157" i="7"/>
  <c r="BU157" i="7"/>
  <c r="BT157" i="7"/>
  <c r="BS157" i="7"/>
  <c r="BR157" i="7"/>
  <c r="BQ157" i="7"/>
  <c r="BP157" i="7"/>
  <c r="BO157" i="7"/>
  <c r="BN157" i="7"/>
  <c r="BM157" i="7"/>
  <c r="BL157" i="7"/>
  <c r="BK157" i="7"/>
  <c r="BJ157" i="7"/>
  <c r="BI157" i="7"/>
  <c r="BH157" i="7"/>
  <c r="BG157" i="7"/>
  <c r="BF157" i="7"/>
  <c r="BE157" i="7"/>
  <c r="BD157" i="7"/>
  <c r="BC157" i="7"/>
  <c r="BB157" i="7"/>
  <c r="BA157" i="7"/>
  <c r="AZ157" i="7"/>
  <c r="AY157" i="7"/>
  <c r="AX157" i="7"/>
  <c r="AW157" i="7"/>
  <c r="AV157" i="7"/>
  <c r="AU157" i="7"/>
  <c r="AT157" i="7"/>
  <c r="AS157" i="7"/>
  <c r="AR157" i="7"/>
  <c r="AQ157" i="7"/>
  <c r="AP157" i="7"/>
  <c r="AO157" i="7"/>
  <c r="AN157" i="7"/>
  <c r="AM157" i="7"/>
  <c r="AL157" i="7"/>
  <c r="AK157" i="7"/>
  <c r="AJ157" i="7"/>
  <c r="AI157" i="7"/>
  <c r="AH157" i="7"/>
  <c r="AG157" i="7"/>
  <c r="AF157" i="7"/>
  <c r="AE157" i="7"/>
  <c r="AD157" i="7"/>
  <c r="AC157" i="7"/>
  <c r="AB157" i="7"/>
  <c r="AA157" i="7"/>
  <c r="Z157" i="7"/>
  <c r="Y157" i="7"/>
  <c r="X157" i="7"/>
  <c r="W157" i="7"/>
  <c r="V157" i="7"/>
  <c r="U157" i="7"/>
  <c r="T157" i="7"/>
  <c r="S157" i="7"/>
  <c r="R157" i="7"/>
  <c r="Q157" i="7"/>
  <c r="P157" i="7"/>
  <c r="O157" i="7"/>
  <c r="N157" i="7"/>
  <c r="M157" i="7"/>
  <c r="L157" i="7"/>
  <c r="K157" i="7"/>
  <c r="J157" i="7"/>
  <c r="I157" i="7"/>
  <c r="G157" i="7"/>
  <c r="CA156" i="7"/>
  <c r="BY156" i="7"/>
  <c r="BX156" i="7"/>
  <c r="BW156" i="7"/>
  <c r="BV156" i="7"/>
  <c r="BU156" i="7"/>
  <c r="BT156" i="7"/>
  <c r="BS156" i="7"/>
  <c r="BR156" i="7"/>
  <c r="BQ156" i="7"/>
  <c r="BP156" i="7"/>
  <c r="BO156" i="7"/>
  <c r="BN156" i="7"/>
  <c r="BM156" i="7"/>
  <c r="BL156" i="7"/>
  <c r="BK156" i="7"/>
  <c r="BJ156"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G156" i="7"/>
  <c r="CA155" i="7"/>
  <c r="BY155" i="7"/>
  <c r="BX155" i="7"/>
  <c r="BW155" i="7"/>
  <c r="BV155" i="7"/>
  <c r="BU155" i="7"/>
  <c r="BT155" i="7"/>
  <c r="BS155" i="7"/>
  <c r="BR155" i="7"/>
  <c r="BQ155" i="7"/>
  <c r="BP155" i="7"/>
  <c r="BO155" i="7"/>
  <c r="BN155" i="7"/>
  <c r="BM155" i="7"/>
  <c r="BL155" i="7"/>
  <c r="BK155" i="7"/>
  <c r="BJ155" i="7"/>
  <c r="BI155" i="7"/>
  <c r="BH155" i="7"/>
  <c r="BG155" i="7"/>
  <c r="BF155" i="7"/>
  <c r="BE155" i="7"/>
  <c r="BD155" i="7"/>
  <c r="BC155" i="7"/>
  <c r="BB155" i="7"/>
  <c r="BA155" i="7"/>
  <c r="AZ155" i="7"/>
  <c r="AY155" i="7"/>
  <c r="AX155" i="7"/>
  <c r="AW155" i="7"/>
  <c r="AV155" i="7"/>
  <c r="AU155" i="7"/>
  <c r="AT155" i="7"/>
  <c r="AS155" i="7"/>
  <c r="AR155" i="7"/>
  <c r="AQ155" i="7"/>
  <c r="AP155"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P155" i="7"/>
  <c r="O155" i="7"/>
  <c r="N155" i="7"/>
  <c r="M155" i="7"/>
  <c r="L155" i="7"/>
  <c r="K155" i="7"/>
  <c r="J155" i="7"/>
  <c r="I155" i="7"/>
  <c r="G155" i="7"/>
  <c r="CA154" i="7"/>
  <c r="BY154" i="7"/>
  <c r="BX154" i="7"/>
  <c r="BW154" i="7"/>
  <c r="BV154" i="7"/>
  <c r="BU154" i="7"/>
  <c r="BT154" i="7"/>
  <c r="BS154" i="7"/>
  <c r="BR154" i="7"/>
  <c r="BQ154" i="7"/>
  <c r="BP154" i="7"/>
  <c r="BO154" i="7"/>
  <c r="BN154" i="7"/>
  <c r="BM154" i="7"/>
  <c r="BL154" i="7"/>
  <c r="BK154" i="7"/>
  <c r="BJ154" i="7"/>
  <c r="BI154" i="7"/>
  <c r="BH154" i="7"/>
  <c r="BG154" i="7"/>
  <c r="BF154"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G154" i="7"/>
  <c r="CA153" i="7"/>
  <c r="BY153" i="7"/>
  <c r="BX153" i="7"/>
  <c r="BW153" i="7"/>
  <c r="BV153" i="7"/>
  <c r="BU153" i="7"/>
  <c r="BT153" i="7"/>
  <c r="BS153" i="7"/>
  <c r="BR153" i="7"/>
  <c r="BQ153" i="7"/>
  <c r="BP153" i="7"/>
  <c r="BO153" i="7"/>
  <c r="BN153" i="7"/>
  <c r="BM153" i="7"/>
  <c r="BL153" i="7"/>
  <c r="BK153" i="7"/>
  <c r="BJ153" i="7"/>
  <c r="BI153" i="7"/>
  <c r="BH153" i="7"/>
  <c r="BG153" i="7"/>
  <c r="BF153" i="7"/>
  <c r="BE153" i="7"/>
  <c r="BD153" i="7"/>
  <c r="BC153" i="7"/>
  <c r="BB153" i="7"/>
  <c r="BA153" i="7"/>
  <c r="AZ153" i="7"/>
  <c r="AY153" i="7"/>
  <c r="AX153" i="7"/>
  <c r="AW153" i="7"/>
  <c r="AV153" i="7"/>
  <c r="AU153" i="7"/>
  <c r="AT153" i="7"/>
  <c r="AS153" i="7"/>
  <c r="AR153" i="7"/>
  <c r="AQ153" i="7"/>
  <c r="AP153" i="7"/>
  <c r="AO153" i="7"/>
  <c r="AN153" i="7"/>
  <c r="AM153" i="7"/>
  <c r="AL153" i="7"/>
  <c r="AK153" i="7"/>
  <c r="AJ153" i="7"/>
  <c r="AI153" i="7"/>
  <c r="AH153" i="7"/>
  <c r="AG153" i="7"/>
  <c r="AF153" i="7"/>
  <c r="AE153" i="7"/>
  <c r="AD153" i="7"/>
  <c r="AC153" i="7"/>
  <c r="AB153" i="7"/>
  <c r="AA153" i="7"/>
  <c r="Z153" i="7"/>
  <c r="Y153" i="7"/>
  <c r="X153" i="7"/>
  <c r="W153" i="7"/>
  <c r="V153" i="7"/>
  <c r="U153" i="7"/>
  <c r="T153" i="7"/>
  <c r="S153" i="7"/>
  <c r="R153" i="7"/>
  <c r="Q153" i="7"/>
  <c r="P153" i="7"/>
  <c r="O153" i="7"/>
  <c r="N153" i="7"/>
  <c r="M153" i="7"/>
  <c r="L153" i="7"/>
  <c r="K153" i="7"/>
  <c r="J153" i="7"/>
  <c r="I153" i="7"/>
  <c r="G153" i="7"/>
  <c r="CA152" i="7"/>
  <c r="BY152" i="7"/>
  <c r="BX152" i="7"/>
  <c r="BW152" i="7"/>
  <c r="BV152" i="7"/>
  <c r="BU152" i="7"/>
  <c r="BT152" i="7"/>
  <c r="BS152" i="7"/>
  <c r="BR152" i="7"/>
  <c r="BQ152" i="7"/>
  <c r="BP152" i="7"/>
  <c r="BO152" i="7"/>
  <c r="BN152" i="7"/>
  <c r="BM152" i="7"/>
  <c r="BL152" i="7"/>
  <c r="BK152" i="7"/>
  <c r="BJ152" i="7"/>
  <c r="BI152" i="7"/>
  <c r="BH152" i="7"/>
  <c r="BG152" i="7"/>
  <c r="BF152" i="7"/>
  <c r="BE152" i="7"/>
  <c r="BD152" i="7"/>
  <c r="BC152" i="7"/>
  <c r="BB152" i="7"/>
  <c r="BA152" i="7"/>
  <c r="AZ152" i="7"/>
  <c r="AY152" i="7"/>
  <c r="AX152" i="7"/>
  <c r="AW152" i="7"/>
  <c r="AV152" i="7"/>
  <c r="AU152" i="7"/>
  <c r="AT152" i="7"/>
  <c r="AS152" i="7"/>
  <c r="AR152" i="7"/>
  <c r="AQ152" i="7"/>
  <c r="AP152" i="7"/>
  <c r="AO152" i="7"/>
  <c r="AN152" i="7"/>
  <c r="AM152" i="7"/>
  <c r="AL152" i="7"/>
  <c r="AK152" i="7"/>
  <c r="AJ152" i="7"/>
  <c r="AI152" i="7"/>
  <c r="AH152" i="7"/>
  <c r="AG152" i="7"/>
  <c r="AF152" i="7"/>
  <c r="AE152" i="7"/>
  <c r="AD152" i="7"/>
  <c r="AC152" i="7"/>
  <c r="AB152" i="7"/>
  <c r="AA152" i="7"/>
  <c r="Z152" i="7"/>
  <c r="Y152" i="7"/>
  <c r="X152" i="7"/>
  <c r="W152" i="7"/>
  <c r="V152" i="7"/>
  <c r="U152" i="7"/>
  <c r="T152" i="7"/>
  <c r="S152" i="7"/>
  <c r="R152" i="7"/>
  <c r="Q152" i="7"/>
  <c r="P152" i="7"/>
  <c r="O152" i="7"/>
  <c r="N152" i="7"/>
  <c r="M152" i="7"/>
  <c r="L152" i="7"/>
  <c r="K152" i="7"/>
  <c r="J152" i="7"/>
  <c r="I152" i="7"/>
  <c r="G152" i="7"/>
  <c r="CA151" i="7"/>
  <c r="BY151" i="7"/>
  <c r="BX151" i="7"/>
  <c r="BW151" i="7"/>
  <c r="BV151" i="7"/>
  <c r="BU151" i="7"/>
  <c r="BT151" i="7"/>
  <c r="BS151" i="7"/>
  <c r="BR151" i="7"/>
  <c r="BQ151" i="7"/>
  <c r="BP151" i="7"/>
  <c r="BO151" i="7"/>
  <c r="BN151" i="7"/>
  <c r="BM151" i="7"/>
  <c r="BL151" i="7"/>
  <c r="BK151" i="7"/>
  <c r="BJ151" i="7"/>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G151" i="7"/>
  <c r="CA150" i="7"/>
  <c r="BY150" i="7"/>
  <c r="BX150" i="7"/>
  <c r="BW150" i="7"/>
  <c r="BV150" i="7"/>
  <c r="BU150" i="7"/>
  <c r="BT150" i="7"/>
  <c r="BS150" i="7"/>
  <c r="BR150" i="7"/>
  <c r="BQ150" i="7"/>
  <c r="BP150" i="7"/>
  <c r="BO150" i="7"/>
  <c r="BN150" i="7"/>
  <c r="BM150" i="7"/>
  <c r="BL150" i="7"/>
  <c r="BK150" i="7"/>
  <c r="BJ150"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G150" i="7"/>
  <c r="CA149" i="7"/>
  <c r="BY149" i="7"/>
  <c r="BX149" i="7"/>
  <c r="BW149" i="7"/>
  <c r="BV149" i="7"/>
  <c r="BU149" i="7"/>
  <c r="BT149" i="7"/>
  <c r="BS149" i="7"/>
  <c r="BR149" i="7"/>
  <c r="BQ149" i="7"/>
  <c r="BP149" i="7"/>
  <c r="BO149" i="7"/>
  <c r="BN149" i="7"/>
  <c r="BM149" i="7"/>
  <c r="BL149" i="7"/>
  <c r="BK149" i="7"/>
  <c r="BJ149"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G149" i="7"/>
  <c r="BY148" i="7"/>
  <c r="BX148" i="7"/>
  <c r="BW148" i="7"/>
  <c r="BV148" i="7"/>
  <c r="BU148" i="7"/>
  <c r="BT148" i="7"/>
  <c r="BS148" i="7"/>
  <c r="BR148" i="7"/>
  <c r="BQ148" i="7"/>
  <c r="BP148" i="7"/>
  <c r="BO148" i="7"/>
  <c r="BN148" i="7"/>
  <c r="BM148" i="7"/>
  <c r="BL148" i="7"/>
  <c r="BK148" i="7"/>
  <c r="BJ148"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CA147" i="7"/>
  <c r="BY147" i="7"/>
  <c r="BX147" i="7"/>
  <c r="BW147" i="7"/>
  <c r="BV147" i="7"/>
  <c r="BU147" i="7"/>
  <c r="BT147" i="7"/>
  <c r="BS147" i="7"/>
  <c r="BR147" i="7"/>
  <c r="BQ147" i="7"/>
  <c r="BP147" i="7"/>
  <c r="BO147" i="7"/>
  <c r="BN147" i="7"/>
  <c r="BM147" i="7"/>
  <c r="BL147" i="7"/>
  <c r="BK147" i="7"/>
  <c r="BJ147"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G147" i="7"/>
  <c r="CA146" i="7"/>
  <c r="BY146" i="7"/>
  <c r="BX146" i="7"/>
  <c r="BW146" i="7"/>
  <c r="BV146" i="7"/>
  <c r="BU146" i="7"/>
  <c r="BT146" i="7"/>
  <c r="BS146" i="7"/>
  <c r="BR146" i="7"/>
  <c r="BQ146" i="7"/>
  <c r="BP146" i="7"/>
  <c r="BO146" i="7"/>
  <c r="BN146" i="7"/>
  <c r="BM146" i="7"/>
  <c r="BL146" i="7"/>
  <c r="BK146" i="7"/>
  <c r="BJ146"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G146" i="7"/>
  <c r="CA145" i="7"/>
  <c r="BY145" i="7"/>
  <c r="BX145" i="7"/>
  <c r="BW145" i="7"/>
  <c r="BV145" i="7"/>
  <c r="BU145" i="7"/>
  <c r="BT145" i="7"/>
  <c r="BS145" i="7"/>
  <c r="BR145" i="7"/>
  <c r="BQ145" i="7"/>
  <c r="BP145" i="7"/>
  <c r="BO145" i="7"/>
  <c r="BN145" i="7"/>
  <c r="BM145" i="7"/>
  <c r="BL145" i="7"/>
  <c r="BK145" i="7"/>
  <c r="BJ145"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G145" i="7"/>
  <c r="CA144" i="7"/>
  <c r="BY144" i="7"/>
  <c r="BX144" i="7"/>
  <c r="BW144" i="7"/>
  <c r="BV144" i="7"/>
  <c r="BU144" i="7"/>
  <c r="BT144" i="7"/>
  <c r="BS144" i="7"/>
  <c r="BR144" i="7"/>
  <c r="BQ144" i="7"/>
  <c r="BP144" i="7"/>
  <c r="BO144" i="7"/>
  <c r="BN144" i="7"/>
  <c r="BM144" i="7"/>
  <c r="BL144" i="7"/>
  <c r="BK144" i="7"/>
  <c r="BJ144"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CA143" i="7"/>
  <c r="BY143" i="7"/>
  <c r="BX143" i="7"/>
  <c r="BW143" i="7"/>
  <c r="BV143" i="7"/>
  <c r="BU143" i="7"/>
  <c r="BT143" i="7"/>
  <c r="BS143" i="7"/>
  <c r="BR143" i="7"/>
  <c r="BQ143" i="7"/>
  <c r="BP143" i="7"/>
  <c r="BO143" i="7"/>
  <c r="BN143" i="7"/>
  <c r="BM143" i="7"/>
  <c r="BL143" i="7"/>
  <c r="BK143" i="7"/>
  <c r="BJ143"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CA142" i="7"/>
  <c r="BY142" i="7"/>
  <c r="BX142" i="7"/>
  <c r="BW142" i="7"/>
  <c r="BV142" i="7"/>
  <c r="BU142" i="7"/>
  <c r="BT142" i="7"/>
  <c r="BS142" i="7"/>
  <c r="BR142" i="7"/>
  <c r="BQ142" i="7"/>
  <c r="BP142" i="7"/>
  <c r="BO142" i="7"/>
  <c r="BN142" i="7"/>
  <c r="BM142" i="7"/>
  <c r="BL142" i="7"/>
  <c r="BK142" i="7"/>
  <c r="BJ142" i="7"/>
  <c r="BI142" i="7"/>
  <c r="BH142" i="7"/>
  <c r="BG142" i="7"/>
  <c r="BF142" i="7"/>
  <c r="BE142" i="7"/>
  <c r="BD142" i="7"/>
  <c r="BC142" i="7"/>
  <c r="BB142" i="7"/>
  <c r="BA142" i="7"/>
  <c r="AZ142" i="7"/>
  <c r="AY142" i="7"/>
  <c r="AX142" i="7"/>
  <c r="AW142" i="7"/>
  <c r="AV142" i="7"/>
  <c r="AU142" i="7"/>
  <c r="AT142" i="7"/>
  <c r="AS142" i="7"/>
  <c r="AR142" i="7"/>
  <c r="AQ142" i="7"/>
  <c r="AP142" i="7"/>
  <c r="AO142" i="7"/>
  <c r="AN142" i="7"/>
  <c r="AM142" i="7"/>
  <c r="AL142" i="7"/>
  <c r="AK142" i="7"/>
  <c r="AJ142" i="7"/>
  <c r="AI142" i="7"/>
  <c r="AH142" i="7"/>
  <c r="AG142" i="7"/>
  <c r="AF142" i="7"/>
  <c r="AE142" i="7"/>
  <c r="AD142" i="7"/>
  <c r="AC142" i="7"/>
  <c r="AB142" i="7"/>
  <c r="AA142" i="7"/>
  <c r="Z142" i="7"/>
  <c r="Y142" i="7"/>
  <c r="X142" i="7"/>
  <c r="W142" i="7"/>
  <c r="V142" i="7"/>
  <c r="U142" i="7"/>
  <c r="T142" i="7"/>
  <c r="S142" i="7"/>
  <c r="R142" i="7"/>
  <c r="Q142" i="7"/>
  <c r="P142" i="7"/>
  <c r="O142" i="7"/>
  <c r="N142" i="7"/>
  <c r="M142" i="7"/>
  <c r="L142" i="7"/>
  <c r="K142" i="7"/>
  <c r="J142" i="7"/>
  <c r="I142" i="7"/>
  <c r="H142" i="7"/>
  <c r="G142" i="7"/>
  <c r="CA141" i="7"/>
  <c r="BY141" i="7"/>
  <c r="BX141" i="7"/>
  <c r="BW141" i="7"/>
  <c r="BV141" i="7"/>
  <c r="BU141" i="7"/>
  <c r="BT141" i="7"/>
  <c r="BS141" i="7"/>
  <c r="BR141" i="7"/>
  <c r="BQ141" i="7"/>
  <c r="BP141" i="7"/>
  <c r="BO141" i="7"/>
  <c r="BN141" i="7"/>
  <c r="BM141" i="7"/>
  <c r="BL141" i="7"/>
  <c r="BK141" i="7"/>
  <c r="BJ141" i="7"/>
  <c r="BI141" i="7"/>
  <c r="BH141" i="7"/>
  <c r="BG141" i="7"/>
  <c r="BF141" i="7"/>
  <c r="BE141" i="7"/>
  <c r="BD141" i="7"/>
  <c r="BC141" i="7"/>
  <c r="BB141" i="7"/>
  <c r="BA141" i="7"/>
  <c r="AZ141" i="7"/>
  <c r="AY141" i="7"/>
  <c r="AX141" i="7"/>
  <c r="AW141" i="7"/>
  <c r="AV141" i="7"/>
  <c r="AU141" i="7"/>
  <c r="AT141" i="7"/>
  <c r="AS141" i="7"/>
  <c r="AR141" i="7"/>
  <c r="AQ141" i="7"/>
  <c r="AP141" i="7"/>
  <c r="AO141" i="7"/>
  <c r="AN141" i="7"/>
  <c r="AM141" i="7"/>
  <c r="AL141" i="7"/>
  <c r="AK141" i="7"/>
  <c r="AJ141" i="7"/>
  <c r="AI141" i="7"/>
  <c r="AH141" i="7"/>
  <c r="AG141" i="7"/>
  <c r="AF141" i="7"/>
  <c r="AE141" i="7"/>
  <c r="AD141" i="7"/>
  <c r="AC141" i="7"/>
  <c r="AB141" i="7"/>
  <c r="AA141" i="7"/>
  <c r="Z141" i="7"/>
  <c r="Y141" i="7"/>
  <c r="X141" i="7"/>
  <c r="W141" i="7"/>
  <c r="V141" i="7"/>
  <c r="U141" i="7"/>
  <c r="T141" i="7"/>
  <c r="S141" i="7"/>
  <c r="R141" i="7"/>
  <c r="Q141" i="7"/>
  <c r="P141" i="7"/>
  <c r="O141" i="7"/>
  <c r="N141" i="7"/>
  <c r="M141" i="7"/>
  <c r="L141" i="7"/>
  <c r="K141" i="7"/>
  <c r="J141" i="7"/>
  <c r="I141" i="7"/>
  <c r="H141" i="7"/>
  <c r="G141" i="7"/>
  <c r="CA140" i="7"/>
  <c r="BY140" i="7"/>
  <c r="BX140" i="7"/>
  <c r="BW140" i="7"/>
  <c r="BV140" i="7"/>
  <c r="BU140" i="7"/>
  <c r="BT140" i="7"/>
  <c r="BS140" i="7"/>
  <c r="BR140" i="7"/>
  <c r="BQ140" i="7"/>
  <c r="BP140"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CA139" i="7"/>
  <c r="BY139" i="7"/>
  <c r="BX139" i="7"/>
  <c r="BW139" i="7"/>
  <c r="BV139" i="7"/>
  <c r="BU139" i="7"/>
  <c r="BT139" i="7"/>
  <c r="BS139" i="7"/>
  <c r="BR139" i="7"/>
  <c r="BQ139" i="7"/>
  <c r="BP139"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AI139" i="7"/>
  <c r="AH139" i="7"/>
  <c r="AG139" i="7"/>
  <c r="AF139" i="7"/>
  <c r="AE139" i="7"/>
  <c r="AD139" i="7"/>
  <c r="AC139" i="7"/>
  <c r="AB139" i="7"/>
  <c r="AA139" i="7"/>
  <c r="Z139" i="7"/>
  <c r="Y139" i="7"/>
  <c r="X139" i="7"/>
  <c r="W139" i="7"/>
  <c r="V139" i="7"/>
  <c r="U139" i="7"/>
  <c r="T139" i="7"/>
  <c r="S139" i="7"/>
  <c r="R139" i="7"/>
  <c r="Q139" i="7"/>
  <c r="P139" i="7"/>
  <c r="O139" i="7"/>
  <c r="N139" i="7"/>
  <c r="M139" i="7"/>
  <c r="L139" i="7"/>
  <c r="K139" i="7"/>
  <c r="J139" i="7"/>
  <c r="I139" i="7"/>
  <c r="G139" i="7"/>
  <c r="CA138" i="7"/>
  <c r="BY138" i="7"/>
  <c r="BX138" i="7"/>
  <c r="BW138" i="7"/>
  <c r="BV138" i="7"/>
  <c r="BU138" i="7"/>
  <c r="BT138" i="7"/>
  <c r="BS138" i="7"/>
  <c r="BR138" i="7"/>
  <c r="BQ138" i="7"/>
  <c r="BP138" i="7"/>
  <c r="BO138" i="7"/>
  <c r="BN138" i="7"/>
  <c r="BM138" i="7"/>
  <c r="BL138" i="7"/>
  <c r="BK138" i="7"/>
  <c r="BJ138" i="7"/>
  <c r="BI138" i="7"/>
  <c r="BH138" i="7"/>
  <c r="BG138" i="7"/>
  <c r="BF138" i="7"/>
  <c r="BE138" i="7"/>
  <c r="BD138" i="7"/>
  <c r="BC138" i="7"/>
  <c r="BB138" i="7"/>
  <c r="BA138" i="7"/>
  <c r="AZ138" i="7"/>
  <c r="AY138" i="7"/>
  <c r="AX138" i="7"/>
  <c r="AW138" i="7"/>
  <c r="AV138" i="7"/>
  <c r="AU138" i="7"/>
  <c r="AT138" i="7"/>
  <c r="AS138" i="7"/>
  <c r="AR138" i="7"/>
  <c r="AQ138" i="7"/>
  <c r="AP138" i="7"/>
  <c r="AO138" i="7"/>
  <c r="AN138" i="7"/>
  <c r="AM138" i="7"/>
  <c r="AL138" i="7"/>
  <c r="AK138" i="7"/>
  <c r="AJ138" i="7"/>
  <c r="AI138" i="7"/>
  <c r="AH138" i="7"/>
  <c r="AG138" i="7"/>
  <c r="AF138" i="7"/>
  <c r="AE138" i="7"/>
  <c r="AD138" i="7"/>
  <c r="AC138" i="7"/>
  <c r="AB138" i="7"/>
  <c r="AA138" i="7"/>
  <c r="Z138" i="7"/>
  <c r="Y138" i="7"/>
  <c r="X138" i="7"/>
  <c r="W138" i="7"/>
  <c r="V138" i="7"/>
  <c r="U138" i="7"/>
  <c r="T138" i="7"/>
  <c r="S138" i="7"/>
  <c r="R138" i="7"/>
  <c r="Q138" i="7"/>
  <c r="P138" i="7"/>
  <c r="O138" i="7"/>
  <c r="N138" i="7"/>
  <c r="M138" i="7"/>
  <c r="L138" i="7"/>
  <c r="K138" i="7"/>
  <c r="J138" i="7"/>
  <c r="I138" i="7"/>
  <c r="G138" i="7"/>
  <c r="CA137" i="7"/>
  <c r="BY137" i="7"/>
  <c r="BX137" i="7"/>
  <c r="BW137" i="7"/>
  <c r="BV137" i="7"/>
  <c r="BU137" i="7"/>
  <c r="BT137" i="7"/>
  <c r="BS137" i="7"/>
  <c r="BR137" i="7"/>
  <c r="BQ137" i="7"/>
  <c r="BP137" i="7"/>
  <c r="BO137" i="7"/>
  <c r="BN137" i="7"/>
  <c r="BM137" i="7"/>
  <c r="BL137" i="7"/>
  <c r="BK137" i="7"/>
  <c r="BJ137" i="7"/>
  <c r="BI137" i="7"/>
  <c r="BH137" i="7"/>
  <c r="BG137" i="7"/>
  <c r="BF137" i="7"/>
  <c r="BE137" i="7"/>
  <c r="BD137" i="7"/>
  <c r="BC137" i="7"/>
  <c r="BB137" i="7"/>
  <c r="BA137" i="7"/>
  <c r="AZ137" i="7"/>
  <c r="AY137" i="7"/>
  <c r="AX137" i="7"/>
  <c r="AW137" i="7"/>
  <c r="AV137" i="7"/>
  <c r="AU137" i="7"/>
  <c r="AT137" i="7"/>
  <c r="AS137" i="7"/>
  <c r="AR137" i="7"/>
  <c r="AQ137" i="7"/>
  <c r="AP137" i="7"/>
  <c r="AO137" i="7"/>
  <c r="AN137" i="7"/>
  <c r="AM137" i="7"/>
  <c r="AL137" i="7"/>
  <c r="AK137" i="7"/>
  <c r="AJ137" i="7"/>
  <c r="AI137" i="7"/>
  <c r="AH137" i="7"/>
  <c r="AG137" i="7"/>
  <c r="AF137" i="7"/>
  <c r="AE137" i="7"/>
  <c r="AD137" i="7"/>
  <c r="AC137" i="7"/>
  <c r="AB137" i="7"/>
  <c r="AA137" i="7"/>
  <c r="Z137" i="7"/>
  <c r="Y137" i="7"/>
  <c r="X137" i="7"/>
  <c r="W137" i="7"/>
  <c r="V137" i="7"/>
  <c r="U137" i="7"/>
  <c r="T137" i="7"/>
  <c r="S137" i="7"/>
  <c r="R137" i="7"/>
  <c r="Q137" i="7"/>
  <c r="P137" i="7"/>
  <c r="O137" i="7"/>
  <c r="N137" i="7"/>
  <c r="M137" i="7"/>
  <c r="L137" i="7"/>
  <c r="K137" i="7"/>
  <c r="J137" i="7"/>
  <c r="I137" i="7"/>
  <c r="H137" i="7"/>
  <c r="G137" i="7"/>
  <c r="CA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AI136" i="7"/>
  <c r="AH136" i="7"/>
  <c r="AG136" i="7"/>
  <c r="AF136" i="7"/>
  <c r="AE136" i="7"/>
  <c r="AD136" i="7"/>
  <c r="AC136" i="7"/>
  <c r="AB136" i="7"/>
  <c r="AA136" i="7"/>
  <c r="Z136" i="7"/>
  <c r="Y136" i="7"/>
  <c r="X136" i="7"/>
  <c r="W136" i="7"/>
  <c r="V136" i="7"/>
  <c r="U136" i="7"/>
  <c r="T136" i="7"/>
  <c r="S136" i="7"/>
  <c r="R136" i="7"/>
  <c r="Q136" i="7"/>
  <c r="P136" i="7"/>
  <c r="O136" i="7"/>
  <c r="N136" i="7"/>
  <c r="M136" i="7"/>
  <c r="L136" i="7"/>
  <c r="K136" i="7"/>
  <c r="J136" i="7"/>
  <c r="I136" i="7"/>
  <c r="G136" i="7"/>
  <c r="CA135" i="7"/>
  <c r="BY135" i="7"/>
  <c r="BX135" i="7"/>
  <c r="BW135" i="7"/>
  <c r="BV135" i="7"/>
  <c r="BU135" i="7"/>
  <c r="BT135" i="7"/>
  <c r="BS135" i="7"/>
  <c r="BR135" i="7"/>
  <c r="BQ135" i="7"/>
  <c r="BP135" i="7"/>
  <c r="BO135" i="7"/>
  <c r="BN135" i="7"/>
  <c r="BM135" i="7"/>
  <c r="BL135" i="7"/>
  <c r="BK135" i="7"/>
  <c r="BJ135" i="7"/>
  <c r="BI135" i="7"/>
  <c r="BH135" i="7"/>
  <c r="BG135" i="7"/>
  <c r="BF135" i="7"/>
  <c r="BE135" i="7"/>
  <c r="BD135" i="7"/>
  <c r="BC135" i="7"/>
  <c r="BB135" i="7"/>
  <c r="BA135" i="7"/>
  <c r="AZ135" i="7"/>
  <c r="AY135" i="7"/>
  <c r="AX135" i="7"/>
  <c r="AW135" i="7"/>
  <c r="AV135" i="7"/>
  <c r="AU135" i="7"/>
  <c r="AT135" i="7"/>
  <c r="AS135" i="7"/>
  <c r="AR135" i="7"/>
  <c r="AQ135" i="7"/>
  <c r="AP135" i="7"/>
  <c r="AO135" i="7"/>
  <c r="AN135" i="7"/>
  <c r="AM135" i="7"/>
  <c r="AL135" i="7"/>
  <c r="AK135" i="7"/>
  <c r="AJ135" i="7"/>
  <c r="AI135" i="7"/>
  <c r="AH135" i="7"/>
  <c r="AG135" i="7"/>
  <c r="AF135" i="7"/>
  <c r="AE135" i="7"/>
  <c r="AD135" i="7"/>
  <c r="AC135" i="7"/>
  <c r="AB135" i="7"/>
  <c r="AA135" i="7"/>
  <c r="Z135" i="7"/>
  <c r="Y135" i="7"/>
  <c r="X135" i="7"/>
  <c r="W135" i="7"/>
  <c r="V135" i="7"/>
  <c r="U135" i="7"/>
  <c r="T135" i="7"/>
  <c r="S135" i="7"/>
  <c r="R135" i="7"/>
  <c r="Q135" i="7"/>
  <c r="P135" i="7"/>
  <c r="O135" i="7"/>
  <c r="N135" i="7"/>
  <c r="M135" i="7"/>
  <c r="L135" i="7"/>
  <c r="K135" i="7"/>
  <c r="J135" i="7"/>
  <c r="I135" i="7"/>
  <c r="H135" i="7"/>
  <c r="G135" i="7"/>
  <c r="CA134" i="7"/>
  <c r="BY134" i="7"/>
  <c r="BX134" i="7"/>
  <c r="BW134" i="7"/>
  <c r="BV134" i="7"/>
  <c r="BU134" i="7"/>
  <c r="BT134" i="7"/>
  <c r="BS134" i="7"/>
  <c r="BR134" i="7"/>
  <c r="BQ134" i="7"/>
  <c r="BP134" i="7"/>
  <c r="BO134" i="7"/>
  <c r="BN134" i="7"/>
  <c r="BM134" i="7"/>
  <c r="BL134" i="7"/>
  <c r="BK134" i="7"/>
  <c r="BJ134" i="7"/>
  <c r="BI134" i="7"/>
  <c r="BH134" i="7"/>
  <c r="BG134" i="7"/>
  <c r="BF134" i="7"/>
  <c r="BE134" i="7"/>
  <c r="BD134" i="7"/>
  <c r="BC134" i="7"/>
  <c r="BB134" i="7"/>
  <c r="BA134" i="7"/>
  <c r="AZ134" i="7"/>
  <c r="AY134" i="7"/>
  <c r="AX134" i="7"/>
  <c r="AW134" i="7"/>
  <c r="AV134" i="7"/>
  <c r="AU134" i="7"/>
  <c r="AT134" i="7"/>
  <c r="AS134" i="7"/>
  <c r="AR134" i="7"/>
  <c r="AQ134" i="7"/>
  <c r="AP134" i="7"/>
  <c r="AO134" i="7"/>
  <c r="AN134" i="7"/>
  <c r="AM134" i="7"/>
  <c r="AL134" i="7"/>
  <c r="AK134" i="7"/>
  <c r="AJ134" i="7"/>
  <c r="AI134" i="7"/>
  <c r="AH134" i="7"/>
  <c r="AG134" i="7"/>
  <c r="AF134" i="7"/>
  <c r="AE134" i="7"/>
  <c r="AD134" i="7"/>
  <c r="AC134" i="7"/>
  <c r="AB134" i="7"/>
  <c r="AA134" i="7"/>
  <c r="Z134" i="7"/>
  <c r="Y134" i="7"/>
  <c r="X134" i="7"/>
  <c r="W134" i="7"/>
  <c r="V134" i="7"/>
  <c r="U134" i="7"/>
  <c r="T134" i="7"/>
  <c r="S134" i="7"/>
  <c r="R134" i="7"/>
  <c r="Q134" i="7"/>
  <c r="P134" i="7"/>
  <c r="O134" i="7"/>
  <c r="N134" i="7"/>
  <c r="M134" i="7"/>
  <c r="L134" i="7"/>
  <c r="K134" i="7"/>
  <c r="J134" i="7"/>
  <c r="I134" i="7"/>
  <c r="G134" i="7"/>
  <c r="CA133" i="7"/>
  <c r="BY133" i="7"/>
  <c r="BX133" i="7"/>
  <c r="BW133" i="7"/>
  <c r="BV133" i="7"/>
  <c r="BU133" i="7"/>
  <c r="BT133" i="7"/>
  <c r="BS133" i="7"/>
  <c r="BR133" i="7"/>
  <c r="BQ133" i="7"/>
  <c r="BP133" i="7"/>
  <c r="BO133" i="7"/>
  <c r="BN133" i="7"/>
  <c r="BM133" i="7"/>
  <c r="BL133" i="7"/>
  <c r="BK133" i="7"/>
  <c r="BJ133" i="7"/>
  <c r="BI133" i="7"/>
  <c r="BH133" i="7"/>
  <c r="BG133" i="7"/>
  <c r="BF133" i="7"/>
  <c r="BE133" i="7"/>
  <c r="BD133" i="7"/>
  <c r="BC133" i="7"/>
  <c r="BB133" i="7"/>
  <c r="BA133" i="7"/>
  <c r="AZ133" i="7"/>
  <c r="AY133" i="7"/>
  <c r="AX133" i="7"/>
  <c r="AW133" i="7"/>
  <c r="AV133" i="7"/>
  <c r="AU133" i="7"/>
  <c r="AT133" i="7"/>
  <c r="AS133" i="7"/>
  <c r="AR133" i="7"/>
  <c r="AQ133" i="7"/>
  <c r="AP133" i="7"/>
  <c r="AO133" i="7"/>
  <c r="AN133" i="7"/>
  <c r="AM133" i="7"/>
  <c r="AL133" i="7"/>
  <c r="AK133" i="7"/>
  <c r="AJ133" i="7"/>
  <c r="AI133" i="7"/>
  <c r="AH133" i="7"/>
  <c r="AG133" i="7"/>
  <c r="AF133" i="7"/>
  <c r="AE133" i="7"/>
  <c r="AD133" i="7"/>
  <c r="AC133" i="7"/>
  <c r="AB133" i="7"/>
  <c r="AA133" i="7"/>
  <c r="Z133" i="7"/>
  <c r="Y133" i="7"/>
  <c r="X133" i="7"/>
  <c r="W133" i="7"/>
  <c r="V133" i="7"/>
  <c r="U133" i="7"/>
  <c r="T133" i="7"/>
  <c r="S133" i="7"/>
  <c r="R133" i="7"/>
  <c r="Q133" i="7"/>
  <c r="P133" i="7"/>
  <c r="O133" i="7"/>
  <c r="N133" i="7"/>
  <c r="M133" i="7"/>
  <c r="L133" i="7"/>
  <c r="K133" i="7"/>
  <c r="J133" i="7"/>
  <c r="I133" i="7"/>
  <c r="G133" i="7"/>
  <c r="CA132" i="7"/>
  <c r="BY132" i="7"/>
  <c r="BX132" i="7"/>
  <c r="BW132" i="7"/>
  <c r="BV132" i="7"/>
  <c r="BU132" i="7"/>
  <c r="BT132" i="7"/>
  <c r="BS132" i="7"/>
  <c r="BR132" i="7"/>
  <c r="BQ132" i="7"/>
  <c r="BP132" i="7"/>
  <c r="BO132" i="7"/>
  <c r="BN132" i="7"/>
  <c r="BM132" i="7"/>
  <c r="BL132" i="7"/>
  <c r="BK132" i="7"/>
  <c r="BJ132" i="7"/>
  <c r="BI132" i="7"/>
  <c r="BH132" i="7"/>
  <c r="BG132" i="7"/>
  <c r="BF132" i="7"/>
  <c r="BE132" i="7"/>
  <c r="BD132" i="7"/>
  <c r="BC132" i="7"/>
  <c r="BB132" i="7"/>
  <c r="BA132" i="7"/>
  <c r="AZ132" i="7"/>
  <c r="AY132" i="7"/>
  <c r="AX132" i="7"/>
  <c r="AW132" i="7"/>
  <c r="AV132" i="7"/>
  <c r="AU132" i="7"/>
  <c r="AT132" i="7"/>
  <c r="AS132" i="7"/>
  <c r="AR132" i="7"/>
  <c r="AQ132" i="7"/>
  <c r="AP132" i="7"/>
  <c r="AO132" i="7"/>
  <c r="AN132" i="7"/>
  <c r="AM132" i="7"/>
  <c r="AL132" i="7"/>
  <c r="AK132" i="7"/>
  <c r="AJ132" i="7"/>
  <c r="AI132" i="7"/>
  <c r="AH132" i="7"/>
  <c r="AG132" i="7"/>
  <c r="AF132" i="7"/>
  <c r="AE132" i="7"/>
  <c r="AD132" i="7"/>
  <c r="AC132" i="7"/>
  <c r="AB132" i="7"/>
  <c r="AA132" i="7"/>
  <c r="Z132" i="7"/>
  <c r="Y132" i="7"/>
  <c r="X132" i="7"/>
  <c r="W132" i="7"/>
  <c r="V132" i="7"/>
  <c r="U132" i="7"/>
  <c r="T132" i="7"/>
  <c r="S132" i="7"/>
  <c r="R132" i="7"/>
  <c r="Q132" i="7"/>
  <c r="P132" i="7"/>
  <c r="O132" i="7"/>
  <c r="N132" i="7"/>
  <c r="M132" i="7"/>
  <c r="L132" i="7"/>
  <c r="K132" i="7"/>
  <c r="J132" i="7"/>
  <c r="I132" i="7"/>
  <c r="G132" i="7"/>
  <c r="CA131" i="7"/>
  <c r="BY131" i="7"/>
  <c r="BX131" i="7"/>
  <c r="BW131" i="7"/>
  <c r="BV131" i="7"/>
  <c r="BU131" i="7"/>
  <c r="BT131" i="7"/>
  <c r="BS131" i="7"/>
  <c r="BR131" i="7"/>
  <c r="BQ131" i="7"/>
  <c r="BP131" i="7"/>
  <c r="BO131" i="7"/>
  <c r="BN131" i="7"/>
  <c r="BM131" i="7"/>
  <c r="BL131" i="7"/>
  <c r="BK131" i="7"/>
  <c r="BJ131" i="7"/>
  <c r="BI131" i="7"/>
  <c r="BH131" i="7"/>
  <c r="BG131" i="7"/>
  <c r="BF131" i="7"/>
  <c r="BE131" i="7"/>
  <c r="BD131" i="7"/>
  <c r="BC131" i="7"/>
  <c r="BB131" i="7"/>
  <c r="BA131" i="7"/>
  <c r="AZ131" i="7"/>
  <c r="AY131" i="7"/>
  <c r="AX131" i="7"/>
  <c r="AW131" i="7"/>
  <c r="AV131" i="7"/>
  <c r="AU131" i="7"/>
  <c r="AT131" i="7"/>
  <c r="AS131" i="7"/>
  <c r="AR131" i="7"/>
  <c r="AQ131" i="7"/>
  <c r="AP131" i="7"/>
  <c r="AO131" i="7"/>
  <c r="AN131" i="7"/>
  <c r="AM131" i="7"/>
  <c r="AL131" i="7"/>
  <c r="AK131" i="7"/>
  <c r="AJ131" i="7"/>
  <c r="AI131" i="7"/>
  <c r="AH131" i="7"/>
  <c r="AG131" i="7"/>
  <c r="AF131" i="7"/>
  <c r="AE131" i="7"/>
  <c r="AD131" i="7"/>
  <c r="AC131" i="7"/>
  <c r="AB131" i="7"/>
  <c r="AA131" i="7"/>
  <c r="Z131" i="7"/>
  <c r="Y131" i="7"/>
  <c r="X131" i="7"/>
  <c r="W131" i="7"/>
  <c r="V131" i="7"/>
  <c r="U131" i="7"/>
  <c r="T131" i="7"/>
  <c r="S131" i="7"/>
  <c r="R131" i="7"/>
  <c r="Q131" i="7"/>
  <c r="P131" i="7"/>
  <c r="O131" i="7"/>
  <c r="N131" i="7"/>
  <c r="M131" i="7"/>
  <c r="L131" i="7"/>
  <c r="K131" i="7"/>
  <c r="J131" i="7"/>
  <c r="I131" i="7"/>
  <c r="G131" i="7"/>
  <c r="CA130" i="7"/>
  <c r="BY130" i="7"/>
  <c r="BX130" i="7"/>
  <c r="BW130" i="7"/>
  <c r="BV130" i="7"/>
  <c r="BU130" i="7"/>
  <c r="BT130" i="7"/>
  <c r="BS130" i="7"/>
  <c r="BR130" i="7"/>
  <c r="BQ130" i="7"/>
  <c r="BP130" i="7"/>
  <c r="BO130" i="7"/>
  <c r="BN130" i="7"/>
  <c r="BM130" i="7"/>
  <c r="BL130" i="7"/>
  <c r="BK130" i="7"/>
  <c r="BJ130" i="7"/>
  <c r="BI130" i="7"/>
  <c r="BH130" i="7"/>
  <c r="BG130" i="7"/>
  <c r="BF130" i="7"/>
  <c r="BE130" i="7"/>
  <c r="BD130" i="7"/>
  <c r="BC130" i="7"/>
  <c r="BB130" i="7"/>
  <c r="BA130" i="7"/>
  <c r="AZ130" i="7"/>
  <c r="AY130" i="7"/>
  <c r="AX130" i="7"/>
  <c r="AW130" i="7"/>
  <c r="AV130" i="7"/>
  <c r="AU130" i="7"/>
  <c r="AT130" i="7"/>
  <c r="AS130" i="7"/>
  <c r="AR130" i="7"/>
  <c r="AQ130" i="7"/>
  <c r="AP130" i="7"/>
  <c r="AO130" i="7"/>
  <c r="AN130" i="7"/>
  <c r="AM130" i="7"/>
  <c r="AL130" i="7"/>
  <c r="AK130" i="7"/>
  <c r="AJ130" i="7"/>
  <c r="AI130" i="7"/>
  <c r="AH130" i="7"/>
  <c r="AG130" i="7"/>
  <c r="AF130" i="7"/>
  <c r="AE130" i="7"/>
  <c r="AD130" i="7"/>
  <c r="AC130" i="7"/>
  <c r="AB130" i="7"/>
  <c r="AA130" i="7"/>
  <c r="Z130" i="7"/>
  <c r="Y130" i="7"/>
  <c r="X130" i="7"/>
  <c r="W130" i="7"/>
  <c r="V130" i="7"/>
  <c r="U130" i="7"/>
  <c r="T130" i="7"/>
  <c r="S130" i="7"/>
  <c r="R130" i="7"/>
  <c r="Q130" i="7"/>
  <c r="P130" i="7"/>
  <c r="O130" i="7"/>
  <c r="N130" i="7"/>
  <c r="M130" i="7"/>
  <c r="L130" i="7"/>
  <c r="K130" i="7"/>
  <c r="J130" i="7"/>
  <c r="I130" i="7"/>
  <c r="G130" i="7"/>
  <c r="CA129" i="7"/>
  <c r="BY129" i="7"/>
  <c r="BX129" i="7"/>
  <c r="BW129" i="7"/>
  <c r="BV129" i="7"/>
  <c r="BU129" i="7"/>
  <c r="BT129" i="7"/>
  <c r="BS129" i="7"/>
  <c r="BR129" i="7"/>
  <c r="BQ129" i="7"/>
  <c r="BP129" i="7"/>
  <c r="BO129" i="7"/>
  <c r="BN129" i="7"/>
  <c r="BM129" i="7"/>
  <c r="BL129" i="7"/>
  <c r="BK129" i="7"/>
  <c r="BJ129" i="7"/>
  <c r="BI129" i="7"/>
  <c r="BH129" i="7"/>
  <c r="BG129" i="7"/>
  <c r="BF129" i="7"/>
  <c r="BE129" i="7"/>
  <c r="BD129" i="7"/>
  <c r="BC129" i="7"/>
  <c r="BB129" i="7"/>
  <c r="BA129" i="7"/>
  <c r="AZ129" i="7"/>
  <c r="AY129" i="7"/>
  <c r="AX129" i="7"/>
  <c r="AW129" i="7"/>
  <c r="AV129" i="7"/>
  <c r="AU129" i="7"/>
  <c r="AT129" i="7"/>
  <c r="AS129" i="7"/>
  <c r="AR129" i="7"/>
  <c r="AQ129" i="7"/>
  <c r="AP129" i="7"/>
  <c r="AO129" i="7"/>
  <c r="AN129" i="7"/>
  <c r="AM129" i="7"/>
  <c r="AL129" i="7"/>
  <c r="AK129" i="7"/>
  <c r="AJ129" i="7"/>
  <c r="AI129" i="7"/>
  <c r="AH129" i="7"/>
  <c r="AG129" i="7"/>
  <c r="AF129" i="7"/>
  <c r="AE129" i="7"/>
  <c r="AD129" i="7"/>
  <c r="AC129" i="7"/>
  <c r="AB129" i="7"/>
  <c r="AA129" i="7"/>
  <c r="Z129" i="7"/>
  <c r="Y129" i="7"/>
  <c r="X129" i="7"/>
  <c r="W129" i="7"/>
  <c r="V129" i="7"/>
  <c r="U129" i="7"/>
  <c r="T129" i="7"/>
  <c r="S129" i="7"/>
  <c r="R129" i="7"/>
  <c r="Q129" i="7"/>
  <c r="P129" i="7"/>
  <c r="O129" i="7"/>
  <c r="N129" i="7"/>
  <c r="M129" i="7"/>
  <c r="L129" i="7"/>
  <c r="K129" i="7"/>
  <c r="J129" i="7"/>
  <c r="I129" i="7"/>
  <c r="G129" i="7"/>
  <c r="CA128" i="7"/>
  <c r="BZ128" i="7"/>
  <c r="BX128" i="7"/>
  <c r="BW128" i="7"/>
  <c r="BV128" i="7"/>
  <c r="BU128" i="7"/>
  <c r="BT128" i="7"/>
  <c r="BS128" i="7"/>
  <c r="BR128" i="7"/>
  <c r="BQ128" i="7"/>
  <c r="BP128" i="7"/>
  <c r="BO128" i="7"/>
  <c r="BN128" i="7"/>
  <c r="BM128" i="7"/>
  <c r="BL128" i="7"/>
  <c r="BK128" i="7"/>
  <c r="BJ128" i="7"/>
  <c r="BI128" i="7"/>
  <c r="BH128" i="7"/>
  <c r="BG128" i="7"/>
  <c r="BF128" i="7"/>
  <c r="BE128" i="7"/>
  <c r="BD128" i="7"/>
  <c r="BC128" i="7"/>
  <c r="BB128" i="7"/>
  <c r="BA128" i="7"/>
  <c r="AZ128" i="7"/>
  <c r="AY128" i="7"/>
  <c r="AX128" i="7"/>
  <c r="AW128" i="7"/>
  <c r="AV128" i="7"/>
  <c r="AU128" i="7"/>
  <c r="AT128" i="7"/>
  <c r="AS128" i="7"/>
  <c r="AR128" i="7"/>
  <c r="AQ128" i="7"/>
  <c r="AP128" i="7"/>
  <c r="AO128" i="7"/>
  <c r="AN128" i="7"/>
  <c r="AM128" i="7"/>
  <c r="AL128" i="7"/>
  <c r="AK128" i="7"/>
  <c r="AJ128" i="7"/>
  <c r="AI128" i="7"/>
  <c r="AH128" i="7"/>
  <c r="AG128" i="7"/>
  <c r="AF128" i="7"/>
  <c r="AE128" i="7"/>
  <c r="AD128" i="7"/>
  <c r="AC128" i="7"/>
  <c r="AB128" i="7"/>
  <c r="AA128" i="7"/>
  <c r="Z128" i="7"/>
  <c r="Y128" i="7"/>
  <c r="X128" i="7"/>
  <c r="W128" i="7"/>
  <c r="V128" i="7"/>
  <c r="U128" i="7"/>
  <c r="T128" i="7"/>
  <c r="S128" i="7"/>
  <c r="R128" i="7"/>
  <c r="Q128" i="7"/>
  <c r="P128" i="7"/>
  <c r="O128" i="7"/>
  <c r="N128" i="7"/>
  <c r="M128" i="7"/>
  <c r="L128" i="7"/>
  <c r="K128" i="7"/>
  <c r="J128" i="7"/>
  <c r="I128" i="7"/>
  <c r="H128" i="7"/>
  <c r="G128" i="7"/>
  <c r="CA127" i="7"/>
  <c r="BY127" i="7"/>
  <c r="BX127" i="7"/>
  <c r="BW127" i="7"/>
  <c r="BV127" i="7"/>
  <c r="BU127" i="7"/>
  <c r="BT127" i="7"/>
  <c r="BS127" i="7"/>
  <c r="BR127" i="7"/>
  <c r="BQ127" i="7"/>
  <c r="BP127" i="7"/>
  <c r="BO127" i="7"/>
  <c r="BN127" i="7"/>
  <c r="BM127" i="7"/>
  <c r="BL127" i="7"/>
  <c r="BK127" i="7"/>
  <c r="BJ127" i="7"/>
  <c r="BI127" i="7"/>
  <c r="BH127" i="7"/>
  <c r="BG127" i="7"/>
  <c r="BF127" i="7"/>
  <c r="BE127" i="7"/>
  <c r="BD127" i="7"/>
  <c r="BC127" i="7"/>
  <c r="BB127" i="7"/>
  <c r="BA127" i="7"/>
  <c r="AZ127" i="7"/>
  <c r="AY127" i="7"/>
  <c r="AX127" i="7"/>
  <c r="AW127" i="7"/>
  <c r="AV127" i="7"/>
  <c r="AU127" i="7"/>
  <c r="AT127" i="7"/>
  <c r="AS127" i="7"/>
  <c r="AR127" i="7"/>
  <c r="AQ127" i="7"/>
  <c r="AP127" i="7"/>
  <c r="AO127" i="7"/>
  <c r="AN127" i="7"/>
  <c r="AM127" i="7"/>
  <c r="AL127" i="7"/>
  <c r="AK127" i="7"/>
  <c r="AJ127" i="7"/>
  <c r="AI127" i="7"/>
  <c r="AH127" i="7"/>
  <c r="AG127" i="7"/>
  <c r="AF127" i="7"/>
  <c r="AE127" i="7"/>
  <c r="AD127" i="7"/>
  <c r="AC127" i="7"/>
  <c r="AB127" i="7"/>
  <c r="AA127" i="7"/>
  <c r="Z127" i="7"/>
  <c r="Y127" i="7"/>
  <c r="X127" i="7"/>
  <c r="W127" i="7"/>
  <c r="V127" i="7"/>
  <c r="U127" i="7"/>
  <c r="T127" i="7"/>
  <c r="S127" i="7"/>
  <c r="R127" i="7"/>
  <c r="Q127" i="7"/>
  <c r="P127" i="7"/>
  <c r="O127" i="7"/>
  <c r="N127" i="7"/>
  <c r="M127" i="7"/>
  <c r="L127" i="7"/>
  <c r="K127" i="7"/>
  <c r="J127" i="7"/>
  <c r="I127" i="7"/>
  <c r="G127" i="7"/>
  <c r="CA126" i="7"/>
  <c r="BY126" i="7"/>
  <c r="BX126" i="7"/>
  <c r="BW126" i="7"/>
  <c r="BV126" i="7"/>
  <c r="BU126" i="7"/>
  <c r="BT126" i="7"/>
  <c r="BS126" i="7"/>
  <c r="BR126" i="7"/>
  <c r="BQ126" i="7"/>
  <c r="BP126" i="7"/>
  <c r="BO126" i="7"/>
  <c r="BN126" i="7"/>
  <c r="BM126" i="7"/>
  <c r="BL126" i="7"/>
  <c r="BK126" i="7"/>
  <c r="BJ126" i="7"/>
  <c r="BI126" i="7"/>
  <c r="BH126" i="7"/>
  <c r="BG126" i="7"/>
  <c r="BF126" i="7"/>
  <c r="BE126" i="7"/>
  <c r="BD126" i="7"/>
  <c r="BC126" i="7"/>
  <c r="BB126" i="7"/>
  <c r="BA126" i="7"/>
  <c r="AZ126" i="7"/>
  <c r="AY126" i="7"/>
  <c r="AX126" i="7"/>
  <c r="AW126" i="7"/>
  <c r="AV126" i="7"/>
  <c r="AU126" i="7"/>
  <c r="AT126" i="7"/>
  <c r="AS126" i="7"/>
  <c r="AR126" i="7"/>
  <c r="AQ126" i="7"/>
  <c r="AP126" i="7"/>
  <c r="AO126" i="7"/>
  <c r="AN126" i="7"/>
  <c r="AM126" i="7"/>
  <c r="AL126" i="7"/>
  <c r="AK126" i="7"/>
  <c r="AJ126" i="7"/>
  <c r="AI126" i="7"/>
  <c r="AH126" i="7"/>
  <c r="AG126" i="7"/>
  <c r="AF126" i="7"/>
  <c r="AE126" i="7"/>
  <c r="AD126" i="7"/>
  <c r="AC126" i="7"/>
  <c r="AB126" i="7"/>
  <c r="AA126" i="7"/>
  <c r="Z126" i="7"/>
  <c r="Y126" i="7"/>
  <c r="X126" i="7"/>
  <c r="W126" i="7"/>
  <c r="V126" i="7"/>
  <c r="U126" i="7"/>
  <c r="T126" i="7"/>
  <c r="S126" i="7"/>
  <c r="R126" i="7"/>
  <c r="Q126" i="7"/>
  <c r="P126" i="7"/>
  <c r="O126" i="7"/>
  <c r="N126" i="7"/>
  <c r="M126" i="7"/>
  <c r="L126" i="7"/>
  <c r="K126" i="7"/>
  <c r="J126" i="7"/>
  <c r="I126" i="7"/>
  <c r="G126" i="7"/>
  <c r="CA125" i="7"/>
  <c r="BY125" i="7"/>
  <c r="BX125" i="7"/>
  <c r="BW125" i="7"/>
  <c r="BV125" i="7"/>
  <c r="BU125" i="7"/>
  <c r="BT125" i="7"/>
  <c r="BS125" i="7"/>
  <c r="BR125"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AR125" i="7"/>
  <c r="AQ125" i="7"/>
  <c r="AP125" i="7"/>
  <c r="AO125" i="7"/>
  <c r="AN125" i="7"/>
  <c r="AM125" i="7"/>
  <c r="AL125" i="7"/>
  <c r="AK125" i="7"/>
  <c r="AJ125" i="7"/>
  <c r="AI125" i="7"/>
  <c r="AH125" i="7"/>
  <c r="AG125" i="7"/>
  <c r="AF125" i="7"/>
  <c r="AE125" i="7"/>
  <c r="AD125" i="7"/>
  <c r="AC125" i="7"/>
  <c r="AB125" i="7"/>
  <c r="AA125" i="7"/>
  <c r="Z125" i="7"/>
  <c r="Y125" i="7"/>
  <c r="X125" i="7"/>
  <c r="W125" i="7"/>
  <c r="V125" i="7"/>
  <c r="U125" i="7"/>
  <c r="T125" i="7"/>
  <c r="S125" i="7"/>
  <c r="R125" i="7"/>
  <c r="Q125" i="7"/>
  <c r="P125" i="7"/>
  <c r="O125" i="7"/>
  <c r="N125" i="7"/>
  <c r="M125" i="7"/>
  <c r="L125" i="7"/>
  <c r="K125" i="7"/>
  <c r="J125" i="7"/>
  <c r="I125" i="7"/>
  <c r="G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CB124" i="7"/>
  <c r="CA124" i="7"/>
  <c r="BZ124" i="7"/>
  <c r="BY124" i="7"/>
  <c r="BX124" i="7"/>
  <c r="BW124" i="7"/>
  <c r="BV124" i="7"/>
  <c r="BU124" i="7"/>
  <c r="BT124" i="7"/>
  <c r="BS124" i="7"/>
  <c r="BR124" i="7"/>
  <c r="BQ124" i="7"/>
  <c r="BP124" i="7"/>
  <c r="BO124" i="7"/>
  <c r="BN124" i="7"/>
  <c r="BM124" i="7"/>
  <c r="BL124" i="7"/>
  <c r="BK124" i="7"/>
  <c r="BJ124" i="7"/>
  <c r="BI124" i="7"/>
  <c r="BH124" i="7"/>
  <c r="BG124" i="7"/>
  <c r="BF124" i="7"/>
  <c r="BE124" i="7"/>
  <c r="BD124" i="7"/>
  <c r="BC124" i="7"/>
  <c r="BB124" i="7"/>
  <c r="BA124" i="7"/>
  <c r="AZ124" i="7"/>
  <c r="AY124" i="7"/>
  <c r="AX124" i="7"/>
  <c r="AW124" i="7"/>
  <c r="AV124" i="7"/>
  <c r="AU124" i="7"/>
  <c r="AT124" i="7"/>
  <c r="AS124" i="7"/>
  <c r="AR124" i="7"/>
  <c r="AQ124" i="7"/>
  <c r="AP124" i="7"/>
  <c r="AO124" i="7"/>
  <c r="AN124" i="7"/>
  <c r="AM124" i="7"/>
  <c r="AL124" i="7"/>
  <c r="AK124" i="7"/>
  <c r="AJ124" i="7"/>
  <c r="AI124" i="7"/>
  <c r="AH124" i="7"/>
  <c r="AG124" i="7"/>
  <c r="AF124" i="7"/>
  <c r="AE124" i="7"/>
  <c r="AD124" i="7"/>
  <c r="AC124" i="7"/>
  <c r="AB124" i="7"/>
  <c r="AA124" i="7"/>
  <c r="Z124" i="7"/>
  <c r="Y124" i="7"/>
  <c r="X124" i="7"/>
  <c r="W124" i="7"/>
  <c r="V124" i="7"/>
  <c r="U124" i="7"/>
  <c r="T124" i="7"/>
  <c r="S124" i="7"/>
  <c r="R124" i="7"/>
  <c r="Q124" i="7"/>
  <c r="P124" i="7"/>
  <c r="O124" i="7"/>
  <c r="N124" i="7"/>
  <c r="M124" i="7"/>
  <c r="L124" i="7"/>
  <c r="K124" i="7"/>
  <c r="J124" i="7"/>
  <c r="I124" i="7"/>
  <c r="H124" i="7"/>
  <c r="G124" i="7"/>
  <c r="CB123" i="7"/>
  <c r="CA123" i="7"/>
  <c r="BZ123" i="7"/>
  <c r="BY123" i="7"/>
  <c r="BX123" i="7"/>
  <c r="BW123" i="7"/>
  <c r="BV123" i="7"/>
  <c r="BU123" i="7"/>
  <c r="BT123" i="7"/>
  <c r="BS123" i="7"/>
  <c r="BR123" i="7"/>
  <c r="BQ123" i="7"/>
  <c r="BP123" i="7"/>
  <c r="BO123" i="7"/>
  <c r="BN123" i="7"/>
  <c r="BM123" i="7"/>
  <c r="BL123" i="7"/>
  <c r="BK123" i="7"/>
  <c r="BJ123" i="7"/>
  <c r="BI123" i="7"/>
  <c r="BH123" i="7"/>
  <c r="BG123" i="7"/>
  <c r="BF123" i="7"/>
  <c r="BE123" i="7"/>
  <c r="BD123" i="7"/>
  <c r="BC123" i="7"/>
  <c r="BB123" i="7"/>
  <c r="BA123" i="7"/>
  <c r="AZ123" i="7"/>
  <c r="AY123" i="7"/>
  <c r="AX123" i="7"/>
  <c r="AW123" i="7"/>
  <c r="AV123" i="7"/>
  <c r="AU123" i="7"/>
  <c r="AT123" i="7"/>
  <c r="AS123" i="7"/>
  <c r="AR123" i="7"/>
  <c r="AQ123" i="7"/>
  <c r="AP123" i="7"/>
  <c r="AO123" i="7"/>
  <c r="AN123" i="7"/>
  <c r="AM123" i="7"/>
  <c r="AL123" i="7"/>
  <c r="AK123" i="7"/>
  <c r="AJ123" i="7"/>
  <c r="AI123" i="7"/>
  <c r="AH123" i="7"/>
  <c r="AG123" i="7"/>
  <c r="AF123" i="7"/>
  <c r="AE123" i="7"/>
  <c r="AD123" i="7"/>
  <c r="AC123" i="7"/>
  <c r="AB123" i="7"/>
  <c r="AA123" i="7"/>
  <c r="Z123" i="7"/>
  <c r="Y123" i="7"/>
  <c r="X123" i="7"/>
  <c r="W123" i="7"/>
  <c r="V123" i="7"/>
  <c r="U123" i="7"/>
  <c r="T123" i="7"/>
  <c r="S123" i="7"/>
  <c r="R123" i="7"/>
  <c r="Q123" i="7"/>
  <c r="P123" i="7"/>
  <c r="O123" i="7"/>
  <c r="N123" i="7"/>
  <c r="M123" i="7"/>
  <c r="L123" i="7"/>
  <c r="K123" i="7"/>
  <c r="J123" i="7"/>
  <c r="I123" i="7"/>
  <c r="H123" i="7"/>
  <c r="G123" i="7"/>
  <c r="CA122" i="7"/>
  <c r="BZ122" i="7"/>
  <c r="BY122" i="7"/>
  <c r="BV122" i="7"/>
  <c r="BU122" i="7"/>
  <c r="BT122" i="7"/>
  <c r="BS122" i="7"/>
  <c r="BR122" i="7"/>
  <c r="BQ122" i="7"/>
  <c r="BP122" i="7"/>
  <c r="BO122" i="7"/>
  <c r="BN122" i="7"/>
  <c r="BM122" i="7"/>
  <c r="BL122" i="7"/>
  <c r="BK122" i="7"/>
  <c r="BJ122" i="7"/>
  <c r="BI122" i="7"/>
  <c r="BH122" i="7"/>
  <c r="BG122" i="7"/>
  <c r="BF122" i="7"/>
  <c r="BE122" i="7"/>
  <c r="BD122" i="7"/>
  <c r="BC122" i="7"/>
  <c r="BB122" i="7"/>
  <c r="BA122" i="7"/>
  <c r="AZ122" i="7"/>
  <c r="AY122" i="7"/>
  <c r="AX122" i="7"/>
  <c r="AW122" i="7"/>
  <c r="AV122" i="7"/>
  <c r="AU122" i="7"/>
  <c r="AT122" i="7"/>
  <c r="AS122" i="7"/>
  <c r="AR122" i="7"/>
  <c r="AQ122" i="7"/>
  <c r="AP122" i="7"/>
  <c r="AO122" i="7"/>
  <c r="AN122" i="7"/>
  <c r="AM122" i="7"/>
  <c r="AL122" i="7"/>
  <c r="AK122" i="7"/>
  <c r="AJ122" i="7"/>
  <c r="AI122" i="7"/>
  <c r="AH122" i="7"/>
  <c r="AG122" i="7"/>
  <c r="AF122" i="7"/>
  <c r="AE122" i="7"/>
  <c r="AD122" i="7"/>
  <c r="AC122" i="7"/>
  <c r="AB122" i="7"/>
  <c r="AA122" i="7"/>
  <c r="Z122" i="7"/>
  <c r="Y122" i="7"/>
  <c r="X122" i="7"/>
  <c r="W122" i="7"/>
  <c r="V122" i="7"/>
  <c r="U122" i="7"/>
  <c r="T122" i="7"/>
  <c r="S122" i="7"/>
  <c r="R122" i="7"/>
  <c r="Q122" i="7"/>
  <c r="P122" i="7"/>
  <c r="O122" i="7"/>
  <c r="N122" i="7"/>
  <c r="M122" i="7"/>
  <c r="L122" i="7"/>
  <c r="K122" i="7"/>
  <c r="J122" i="7"/>
  <c r="I122" i="7"/>
  <c r="G122" i="7"/>
  <c r="CA121" i="7"/>
  <c r="BZ121" i="7"/>
  <c r="BY121" i="7"/>
  <c r="BV121" i="7"/>
  <c r="BU121" i="7"/>
  <c r="BT121" i="7"/>
  <c r="BS121" i="7"/>
  <c r="BR121" i="7"/>
  <c r="BQ121" i="7"/>
  <c r="BP121" i="7"/>
  <c r="BO121" i="7"/>
  <c r="BN121" i="7"/>
  <c r="BM121" i="7"/>
  <c r="BL121" i="7"/>
  <c r="BK121" i="7"/>
  <c r="BJ121" i="7"/>
  <c r="BI121" i="7"/>
  <c r="BH121" i="7"/>
  <c r="BG121" i="7"/>
  <c r="BF121" i="7"/>
  <c r="BE121" i="7"/>
  <c r="BD121" i="7"/>
  <c r="BC121" i="7"/>
  <c r="BB121" i="7"/>
  <c r="BA121" i="7"/>
  <c r="AZ121" i="7"/>
  <c r="AY121" i="7"/>
  <c r="AX121" i="7"/>
  <c r="AW121" i="7"/>
  <c r="AV121" i="7"/>
  <c r="AU121" i="7"/>
  <c r="AT121" i="7"/>
  <c r="AS121" i="7"/>
  <c r="AR121" i="7"/>
  <c r="AQ121" i="7"/>
  <c r="AP121" i="7"/>
  <c r="AO121" i="7"/>
  <c r="AN121" i="7"/>
  <c r="AM121" i="7"/>
  <c r="AL121" i="7"/>
  <c r="AK121" i="7"/>
  <c r="AJ121" i="7"/>
  <c r="AI121" i="7"/>
  <c r="AH121" i="7"/>
  <c r="AG121" i="7"/>
  <c r="AF121" i="7"/>
  <c r="AE121" i="7"/>
  <c r="AD121" i="7"/>
  <c r="AC121" i="7"/>
  <c r="AB121" i="7"/>
  <c r="AA121" i="7"/>
  <c r="Z121" i="7"/>
  <c r="Y121" i="7"/>
  <c r="X121" i="7"/>
  <c r="W121" i="7"/>
  <c r="V121" i="7"/>
  <c r="U121" i="7"/>
  <c r="T121" i="7"/>
  <c r="S121" i="7"/>
  <c r="R121" i="7"/>
  <c r="Q121" i="7"/>
  <c r="P121" i="7"/>
  <c r="O121" i="7"/>
  <c r="N121" i="7"/>
  <c r="M121" i="7"/>
  <c r="L121" i="7"/>
  <c r="K121" i="7"/>
  <c r="J121" i="7"/>
  <c r="I121" i="7"/>
  <c r="G121" i="7"/>
  <c r="CA120" i="7"/>
  <c r="BZ120" i="7"/>
  <c r="BY120" i="7"/>
  <c r="BV120" i="7"/>
  <c r="BU120" i="7"/>
  <c r="BT120" i="7"/>
  <c r="BS120" i="7"/>
  <c r="BR120" i="7"/>
  <c r="BQ120" i="7"/>
  <c r="BP120" i="7"/>
  <c r="BO120" i="7"/>
  <c r="BN120" i="7"/>
  <c r="BM120" i="7"/>
  <c r="BL120" i="7"/>
  <c r="BK120" i="7"/>
  <c r="BJ120" i="7"/>
  <c r="BI120" i="7"/>
  <c r="BH120" i="7"/>
  <c r="BG120" i="7"/>
  <c r="BF120" i="7"/>
  <c r="BE120" i="7"/>
  <c r="BD120" i="7"/>
  <c r="BC120" i="7"/>
  <c r="BB120" i="7"/>
  <c r="BA120" i="7"/>
  <c r="AZ120" i="7"/>
  <c r="AY120" i="7"/>
  <c r="AX120" i="7"/>
  <c r="AW120" i="7"/>
  <c r="AV120" i="7"/>
  <c r="AU120" i="7"/>
  <c r="AT120" i="7"/>
  <c r="AS120" i="7"/>
  <c r="AR120" i="7"/>
  <c r="AQ120" i="7"/>
  <c r="AP120" i="7"/>
  <c r="AO120" i="7"/>
  <c r="AN120" i="7"/>
  <c r="AM120" i="7"/>
  <c r="AL120" i="7"/>
  <c r="AK120" i="7"/>
  <c r="AJ120" i="7"/>
  <c r="AI120" i="7"/>
  <c r="AH120" i="7"/>
  <c r="AG120" i="7"/>
  <c r="AF120" i="7"/>
  <c r="AE120" i="7"/>
  <c r="AD120" i="7"/>
  <c r="AC120" i="7"/>
  <c r="AB120" i="7"/>
  <c r="AA120" i="7"/>
  <c r="Z120" i="7"/>
  <c r="Y120" i="7"/>
  <c r="X120" i="7"/>
  <c r="W120" i="7"/>
  <c r="V120" i="7"/>
  <c r="U120" i="7"/>
  <c r="T120" i="7"/>
  <c r="S120" i="7"/>
  <c r="R120" i="7"/>
  <c r="Q120" i="7"/>
  <c r="P120" i="7"/>
  <c r="O120" i="7"/>
  <c r="N120" i="7"/>
  <c r="M120" i="7"/>
  <c r="L120" i="7"/>
  <c r="K120" i="7"/>
  <c r="J120" i="7"/>
  <c r="I120" i="7"/>
  <c r="G120" i="7"/>
  <c r="CA119" i="7"/>
  <c r="BV119" i="7"/>
  <c r="BT119" i="7"/>
  <c r="BS119" i="7"/>
  <c r="BR119" i="7"/>
  <c r="BQ119" i="7"/>
  <c r="BP119" i="7"/>
  <c r="BO119" i="7"/>
  <c r="BN119" i="7"/>
  <c r="BM119" i="7"/>
  <c r="BL119" i="7"/>
  <c r="BK119" i="7"/>
  <c r="BJ119" i="7"/>
  <c r="BI119" i="7"/>
  <c r="BH119" i="7"/>
  <c r="BG119" i="7"/>
  <c r="BF119" i="7"/>
  <c r="BE119" i="7"/>
  <c r="BD119" i="7"/>
  <c r="BC119" i="7"/>
  <c r="BB119" i="7"/>
  <c r="BA119" i="7"/>
  <c r="AZ119" i="7"/>
  <c r="AY119" i="7"/>
  <c r="AX119" i="7"/>
  <c r="AW119" i="7"/>
  <c r="AV119" i="7"/>
  <c r="AU119" i="7"/>
  <c r="AT119" i="7"/>
  <c r="AS119" i="7"/>
  <c r="AR119" i="7"/>
  <c r="AQ119" i="7"/>
  <c r="AP119" i="7"/>
  <c r="AO119" i="7"/>
  <c r="AN119" i="7"/>
  <c r="AM119" i="7"/>
  <c r="AL119" i="7"/>
  <c r="AK119" i="7"/>
  <c r="AJ119" i="7"/>
  <c r="AI119" i="7"/>
  <c r="AH119" i="7"/>
  <c r="AG119" i="7"/>
  <c r="AF119" i="7"/>
  <c r="AE119" i="7"/>
  <c r="AD119" i="7"/>
  <c r="AC119" i="7"/>
  <c r="AB119" i="7"/>
  <c r="AA119" i="7"/>
  <c r="Z119" i="7"/>
  <c r="Y119" i="7"/>
  <c r="X119" i="7"/>
  <c r="W119" i="7"/>
  <c r="V119" i="7"/>
  <c r="U119" i="7"/>
  <c r="T119" i="7"/>
  <c r="S119" i="7"/>
  <c r="R119" i="7"/>
  <c r="Q119" i="7"/>
  <c r="P119" i="7"/>
  <c r="O119" i="7"/>
  <c r="N119" i="7"/>
  <c r="M119" i="7"/>
  <c r="L119" i="7"/>
  <c r="K119" i="7"/>
  <c r="J119" i="7"/>
  <c r="I119" i="7"/>
  <c r="BT118" i="7"/>
  <c r="BR118" i="7"/>
  <c r="BQ118" i="7"/>
  <c r="BO118" i="7"/>
  <c r="BJ118" i="7"/>
  <c r="BI118" i="7"/>
  <c r="BH118" i="7"/>
  <c r="BG118" i="7"/>
  <c r="BF118" i="7"/>
  <c r="BE118" i="7"/>
  <c r="BD118" i="7"/>
  <c r="BC118" i="7"/>
  <c r="BB118" i="7"/>
  <c r="BA118" i="7"/>
  <c r="AZ118" i="7"/>
  <c r="AY118" i="7"/>
  <c r="AX118" i="7"/>
  <c r="AW118" i="7"/>
  <c r="AV118" i="7"/>
  <c r="AU118" i="7"/>
  <c r="AT118" i="7"/>
  <c r="AS118" i="7"/>
  <c r="AR118" i="7"/>
  <c r="AQ118" i="7"/>
  <c r="AP118" i="7"/>
  <c r="AO118" i="7"/>
  <c r="AN118" i="7"/>
  <c r="AM118" i="7"/>
  <c r="AL118" i="7"/>
  <c r="AK118" i="7"/>
  <c r="AJ118" i="7"/>
  <c r="AI118" i="7"/>
  <c r="AH118" i="7"/>
  <c r="AG118" i="7"/>
  <c r="AF118" i="7"/>
  <c r="AE118" i="7"/>
  <c r="AD118" i="7"/>
  <c r="AC118" i="7"/>
  <c r="AB118" i="7"/>
  <c r="AA118" i="7"/>
  <c r="Z118" i="7"/>
  <c r="Y118" i="7"/>
  <c r="X118" i="7"/>
  <c r="W118" i="7"/>
  <c r="V118" i="7"/>
  <c r="U118" i="7"/>
  <c r="T118" i="7"/>
  <c r="S118" i="7"/>
  <c r="R118" i="7"/>
  <c r="Q118" i="7"/>
  <c r="P118" i="7"/>
  <c r="O118" i="7"/>
  <c r="N118" i="7"/>
  <c r="M118" i="7"/>
  <c r="L118" i="7"/>
  <c r="K118" i="7"/>
  <c r="J118" i="7"/>
  <c r="I118" i="7"/>
  <c r="G118" i="7"/>
  <c r="CA117" i="7"/>
  <c r="BV117" i="7"/>
  <c r="BT117" i="7"/>
  <c r="BR117" i="7"/>
  <c r="BQ117" i="7"/>
  <c r="BO117" i="7"/>
  <c r="BJ117" i="7"/>
  <c r="BI117" i="7"/>
  <c r="BH117" i="7"/>
  <c r="BG117" i="7"/>
  <c r="BF117" i="7"/>
  <c r="BE117" i="7"/>
  <c r="BD117" i="7"/>
  <c r="BC117" i="7"/>
  <c r="BB117" i="7"/>
  <c r="BA117" i="7"/>
  <c r="AZ117" i="7"/>
  <c r="AY117" i="7"/>
  <c r="AX117" i="7"/>
  <c r="AW117" i="7"/>
  <c r="AV117" i="7"/>
  <c r="AU117" i="7"/>
  <c r="AT117" i="7"/>
  <c r="AS117" i="7"/>
  <c r="AR117" i="7"/>
  <c r="AQ117" i="7"/>
  <c r="AP117" i="7"/>
  <c r="AO117" i="7"/>
  <c r="AN117" i="7"/>
  <c r="AM117" i="7"/>
  <c r="AL117" i="7"/>
  <c r="AK117" i="7"/>
  <c r="AJ117" i="7"/>
  <c r="AI117" i="7"/>
  <c r="AH117" i="7"/>
  <c r="AG117" i="7"/>
  <c r="AF117" i="7"/>
  <c r="AE117" i="7"/>
  <c r="AD117" i="7"/>
  <c r="AC117" i="7"/>
  <c r="AB117" i="7"/>
  <c r="AA117" i="7"/>
  <c r="Z117" i="7"/>
  <c r="Y117" i="7"/>
  <c r="X117" i="7"/>
  <c r="W117" i="7"/>
  <c r="V117" i="7"/>
  <c r="U117" i="7"/>
  <c r="T117" i="7"/>
  <c r="S117" i="7"/>
  <c r="R117" i="7"/>
  <c r="Q117" i="7"/>
  <c r="P117" i="7"/>
  <c r="O117" i="7"/>
  <c r="N117" i="7"/>
  <c r="M117" i="7"/>
  <c r="L117" i="7"/>
  <c r="K117" i="7"/>
  <c r="J117" i="7"/>
  <c r="I117" i="7"/>
  <c r="G117" i="7"/>
  <c r="CA116" i="7"/>
  <c r="BV116" i="7"/>
  <c r="BU116" i="7"/>
  <c r="BT116" i="7"/>
  <c r="BS116" i="7"/>
  <c r="BR116" i="7"/>
  <c r="BQ116" i="7"/>
  <c r="BP116" i="7"/>
  <c r="BO116" i="7"/>
  <c r="BN116" i="7"/>
  <c r="BM116" i="7"/>
  <c r="BL116" i="7"/>
  <c r="BK116" i="7"/>
  <c r="BJ116" i="7"/>
  <c r="BI116" i="7"/>
  <c r="BH116" i="7"/>
  <c r="BG116" i="7"/>
  <c r="BF116" i="7"/>
  <c r="BE116" i="7"/>
  <c r="BD116" i="7"/>
  <c r="BC116" i="7"/>
  <c r="BB116" i="7"/>
  <c r="BA116" i="7"/>
  <c r="AZ116" i="7"/>
  <c r="AY116" i="7"/>
  <c r="AX116" i="7"/>
  <c r="AW116" i="7"/>
  <c r="AV116" i="7"/>
  <c r="AU116" i="7"/>
  <c r="AT116" i="7"/>
  <c r="AS116" i="7"/>
  <c r="AR116" i="7"/>
  <c r="AQ116" i="7"/>
  <c r="AP116" i="7"/>
  <c r="AO116" i="7"/>
  <c r="AN116" i="7"/>
  <c r="AM116" i="7"/>
  <c r="AL116" i="7"/>
  <c r="AK116" i="7"/>
  <c r="AJ116" i="7"/>
  <c r="AI116" i="7"/>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G116" i="7"/>
  <c r="CA115" i="7"/>
  <c r="BZ115" i="7"/>
  <c r="BT115" i="7"/>
  <c r="BR115" i="7"/>
  <c r="BQ115" i="7"/>
  <c r="BO115" i="7"/>
  <c r="BI115" i="7"/>
  <c r="BH115" i="7"/>
  <c r="BG115" i="7"/>
  <c r="BF115" i="7"/>
  <c r="BE115" i="7"/>
  <c r="BD115" i="7"/>
  <c r="BC115" i="7"/>
  <c r="BB115" i="7"/>
  <c r="BA115" i="7"/>
  <c r="AZ115" i="7"/>
  <c r="AY115" i="7"/>
  <c r="AX115" i="7"/>
  <c r="AW115" i="7"/>
  <c r="AV115" i="7"/>
  <c r="AU115" i="7"/>
  <c r="AT115" i="7"/>
  <c r="AS115" i="7"/>
  <c r="AR115" i="7"/>
  <c r="AQ115" i="7"/>
  <c r="AP115" i="7"/>
  <c r="AO115" i="7"/>
  <c r="AN115" i="7"/>
  <c r="AM115" i="7"/>
  <c r="AL115" i="7"/>
  <c r="AK115" i="7"/>
  <c r="AJ115" i="7"/>
  <c r="AI115" i="7"/>
  <c r="AH115" i="7"/>
  <c r="AG115" i="7"/>
  <c r="AF115" i="7"/>
  <c r="AE115" i="7"/>
  <c r="AD115" i="7"/>
  <c r="AC115" i="7"/>
  <c r="AB115" i="7"/>
  <c r="AA115" i="7"/>
  <c r="Z115" i="7"/>
  <c r="Y115" i="7"/>
  <c r="X115" i="7"/>
  <c r="W115" i="7"/>
  <c r="V115" i="7"/>
  <c r="U115" i="7"/>
  <c r="T115" i="7"/>
  <c r="S115" i="7"/>
  <c r="R115" i="7"/>
  <c r="Q115" i="7"/>
  <c r="P115" i="7"/>
  <c r="O115" i="7"/>
  <c r="N115" i="7"/>
  <c r="M115" i="7"/>
  <c r="L115" i="7"/>
  <c r="K115" i="7"/>
  <c r="J115" i="7"/>
  <c r="I115" i="7"/>
  <c r="G115" i="7"/>
  <c r="A115" i="7"/>
  <c r="A116" i="7"/>
  <c r="A117" i="7"/>
  <c r="A118" i="7"/>
  <c r="A120" i="7"/>
  <c r="A121" i="7"/>
  <c r="A122" i="7"/>
  <c r="CA114" i="7"/>
  <c r="BZ114" i="7"/>
  <c r="BT114" i="7"/>
  <c r="BR114" i="7"/>
  <c r="BQ114" i="7"/>
  <c r="BO114" i="7"/>
  <c r="BI114" i="7"/>
  <c r="BH114" i="7"/>
  <c r="BG114" i="7"/>
  <c r="BF114" i="7"/>
  <c r="BE114" i="7"/>
  <c r="BD114" i="7"/>
  <c r="BC114" i="7"/>
  <c r="BB114" i="7"/>
  <c r="BA114" i="7"/>
  <c r="AZ114" i="7"/>
  <c r="AY114" i="7"/>
  <c r="AX114" i="7"/>
  <c r="AW114" i="7"/>
  <c r="AV114" i="7"/>
  <c r="AU114" i="7"/>
  <c r="AT114" i="7"/>
  <c r="AS114" i="7"/>
  <c r="AR114" i="7"/>
  <c r="AQ114" i="7"/>
  <c r="AP114" i="7"/>
  <c r="AO114" i="7"/>
  <c r="AN114" i="7"/>
  <c r="AM114" i="7"/>
  <c r="AL114"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G114" i="7"/>
  <c r="CA111" i="7"/>
  <c r="BV111" i="7"/>
  <c r="BT111" i="7"/>
  <c r="BS111" i="7"/>
  <c r="BR111" i="7"/>
  <c r="BQ111" i="7"/>
  <c r="BP111" i="7"/>
  <c r="BO111" i="7"/>
  <c r="BN111" i="7"/>
  <c r="BM111" i="7"/>
  <c r="BL111" i="7"/>
  <c r="BK111" i="7"/>
  <c r="BJ111" i="7"/>
  <c r="BI111" i="7"/>
  <c r="BH111" i="7"/>
  <c r="BG111" i="7"/>
  <c r="BF111" i="7"/>
  <c r="BE111" i="7"/>
  <c r="BD111" i="7"/>
  <c r="BC111" i="7"/>
  <c r="BB111" i="7"/>
  <c r="BA111" i="7"/>
  <c r="AZ111" i="7"/>
  <c r="AY111" i="7"/>
  <c r="AX111" i="7"/>
  <c r="AW111" i="7"/>
  <c r="AV111" i="7"/>
  <c r="AU111" i="7"/>
  <c r="AT111" i="7"/>
  <c r="AS111" i="7"/>
  <c r="AR111" i="7"/>
  <c r="AQ111" i="7"/>
  <c r="AP111" i="7"/>
  <c r="AO111" i="7"/>
  <c r="AN111" i="7"/>
  <c r="AM111" i="7"/>
  <c r="AL111" i="7"/>
  <c r="AK111" i="7"/>
  <c r="AJ111" i="7"/>
  <c r="AI111"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CA110" i="7"/>
  <c r="BZ110" i="7"/>
  <c r="BT110" i="7"/>
  <c r="BS110" i="7"/>
  <c r="BR110" i="7"/>
  <c r="BQ110" i="7"/>
  <c r="BP110" i="7"/>
  <c r="BO110" i="7"/>
  <c r="BN110" i="7"/>
  <c r="BM110" i="7"/>
  <c r="BL110" i="7"/>
  <c r="BK110" i="7"/>
  <c r="BJ110" i="7"/>
  <c r="BI110" i="7"/>
  <c r="BH110" i="7"/>
  <c r="BG110" i="7"/>
  <c r="BF110" i="7"/>
  <c r="BE110" i="7"/>
  <c r="BD110" i="7"/>
  <c r="BC110" i="7"/>
  <c r="BB110" i="7"/>
  <c r="BA110" i="7"/>
  <c r="AZ110" i="7"/>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N110" i="7"/>
  <c r="M110" i="7"/>
  <c r="L110" i="7"/>
  <c r="K110" i="7"/>
  <c r="J110" i="7"/>
  <c r="I110" i="7"/>
  <c r="G110" i="7"/>
  <c r="CA109" i="7"/>
  <c r="BZ109" i="7"/>
  <c r="BY109" i="7"/>
  <c r="BU109" i="7"/>
  <c r="BT109" i="7"/>
  <c r="BS109" i="7"/>
  <c r="BR109" i="7"/>
  <c r="BQ109" i="7"/>
  <c r="BP109" i="7"/>
  <c r="BO109" i="7"/>
  <c r="BN109" i="7"/>
  <c r="BM109" i="7"/>
  <c r="BL109" i="7"/>
  <c r="BK109" i="7"/>
  <c r="BJ109" i="7"/>
  <c r="BI109" i="7"/>
  <c r="BH109" i="7"/>
  <c r="BG109" i="7"/>
  <c r="BF109"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G109" i="7"/>
  <c r="CA108" i="7"/>
  <c r="BZ108" i="7"/>
  <c r="BY108" i="7"/>
  <c r="BU108" i="7"/>
  <c r="BT108" i="7"/>
  <c r="BS108"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G108" i="7"/>
  <c r="CA107" i="7"/>
  <c r="BT107" i="7"/>
  <c r="BS107" i="7"/>
  <c r="BR107" i="7"/>
  <c r="BQ107" i="7"/>
  <c r="BP107" i="7"/>
  <c r="BO107" i="7"/>
  <c r="BN107" i="7"/>
  <c r="BM107" i="7"/>
  <c r="BL107" i="7"/>
  <c r="BK107" i="7"/>
  <c r="BJ107" i="7"/>
  <c r="BI107" i="7"/>
  <c r="BH107" i="7"/>
  <c r="BG107" i="7"/>
  <c r="BF107" i="7"/>
  <c r="BE107" i="7"/>
  <c r="BD107" i="7"/>
  <c r="BC107" i="7"/>
  <c r="BB107" i="7"/>
  <c r="BA107" i="7"/>
  <c r="AZ107"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G107" i="7"/>
  <c r="CA106" i="7"/>
  <c r="BZ106" i="7"/>
  <c r="BY106" i="7"/>
  <c r="BU106" i="7"/>
  <c r="BT106" i="7"/>
  <c r="BS106" i="7"/>
  <c r="BR106" i="7"/>
  <c r="BQ106" i="7"/>
  <c r="BP106" i="7"/>
  <c r="BO106" i="7"/>
  <c r="BN106" i="7"/>
  <c r="BM106" i="7"/>
  <c r="BL106" i="7"/>
  <c r="BK106" i="7"/>
  <c r="BJ106" i="7"/>
  <c r="BI106" i="7"/>
  <c r="BH106" i="7"/>
  <c r="BG106" i="7"/>
  <c r="BF106" i="7"/>
  <c r="BE106" i="7"/>
  <c r="BD106" i="7"/>
  <c r="BC106" i="7"/>
  <c r="BB106" i="7"/>
  <c r="BA106" i="7"/>
  <c r="AZ106" i="7"/>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G106" i="7"/>
  <c r="CA105" i="7"/>
  <c r="BZ105" i="7"/>
  <c r="BU105" i="7"/>
  <c r="BT105" i="7"/>
  <c r="BS105" i="7"/>
  <c r="BR105" i="7"/>
  <c r="BQ105" i="7"/>
  <c r="BP105" i="7"/>
  <c r="BO105" i="7"/>
  <c r="BN105" i="7"/>
  <c r="BM105" i="7"/>
  <c r="BL105" i="7"/>
  <c r="BK105" i="7"/>
  <c r="BJ105" i="7"/>
  <c r="BI105" i="7"/>
  <c r="BH105" i="7"/>
  <c r="BG105" i="7"/>
  <c r="BF105" i="7"/>
  <c r="BE105" i="7"/>
  <c r="BD105" i="7"/>
  <c r="BC105" i="7"/>
  <c r="BB105" i="7"/>
  <c r="BA105" i="7"/>
  <c r="AZ105" i="7"/>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G105" i="7"/>
  <c r="CA104" i="7"/>
  <c r="BZ104" i="7"/>
  <c r="BY104" i="7"/>
  <c r="BU104" i="7"/>
  <c r="BT104" i="7"/>
  <c r="BS104" i="7"/>
  <c r="BR104" i="7"/>
  <c r="BQ104" i="7"/>
  <c r="BP104" i="7"/>
  <c r="BO104" i="7"/>
  <c r="BN104" i="7"/>
  <c r="BM104" i="7"/>
  <c r="BL104" i="7"/>
  <c r="BK104" i="7"/>
  <c r="BJ104" i="7"/>
  <c r="BI104" i="7"/>
  <c r="BH104" i="7"/>
  <c r="BG104" i="7"/>
  <c r="BF104" i="7"/>
  <c r="BE104" i="7"/>
  <c r="BD104" i="7"/>
  <c r="BC104" i="7"/>
  <c r="BB104" i="7"/>
  <c r="BA104" i="7"/>
  <c r="AZ104"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G104" i="7"/>
  <c r="CA103" i="7"/>
  <c r="BZ103" i="7"/>
  <c r="BY103" i="7"/>
  <c r="BU103" i="7"/>
  <c r="BT103" i="7"/>
  <c r="BS103" i="7"/>
  <c r="BR103" i="7"/>
  <c r="BQ103" i="7"/>
  <c r="BP103" i="7"/>
  <c r="BO103" i="7"/>
  <c r="BN103" i="7"/>
  <c r="BM103" i="7"/>
  <c r="BL103" i="7"/>
  <c r="BK103" i="7"/>
  <c r="BJ103" i="7"/>
  <c r="BI103" i="7"/>
  <c r="BH103" i="7"/>
  <c r="BG103" i="7"/>
  <c r="BF103" i="7"/>
  <c r="BE103" i="7"/>
  <c r="BD103" i="7"/>
  <c r="BC103" i="7"/>
  <c r="BB103" i="7"/>
  <c r="BA103" i="7"/>
  <c r="AZ103"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G103" i="7"/>
  <c r="CA102" i="7"/>
  <c r="BZ102" i="7"/>
  <c r="BT102" i="7"/>
  <c r="BS102" i="7"/>
  <c r="BR102"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L102" i="7"/>
  <c r="K102" i="7"/>
  <c r="J102" i="7"/>
  <c r="I102" i="7"/>
  <c r="G102" i="7"/>
  <c r="CA101" i="7"/>
  <c r="BZ101" i="7"/>
  <c r="BY101" i="7"/>
  <c r="BU101" i="7"/>
  <c r="BT101" i="7"/>
  <c r="BS101" i="7"/>
  <c r="BR101" i="7"/>
  <c r="BQ101" i="7"/>
  <c r="BP101" i="7"/>
  <c r="BO101" i="7"/>
  <c r="BN101" i="7"/>
  <c r="BM101" i="7"/>
  <c r="BL101" i="7"/>
  <c r="BK101" i="7"/>
  <c r="BJ101" i="7"/>
  <c r="BI101" i="7"/>
  <c r="BH101" i="7"/>
  <c r="BG101" i="7"/>
  <c r="BF101" i="7"/>
  <c r="BE101" i="7"/>
  <c r="BD101" i="7"/>
  <c r="BC101" i="7"/>
  <c r="BB101" i="7"/>
  <c r="BA101" i="7"/>
  <c r="AZ101" i="7"/>
  <c r="AY101" i="7"/>
  <c r="AX101" i="7"/>
  <c r="AW101"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G101" i="7"/>
  <c r="CA100" i="7"/>
  <c r="BZ100" i="7"/>
  <c r="BY100" i="7"/>
  <c r="BU100" i="7"/>
  <c r="BT100" i="7"/>
  <c r="BS100" i="7"/>
  <c r="BR100" i="7"/>
  <c r="BQ100" i="7"/>
  <c r="BP100" i="7"/>
  <c r="BO100" i="7"/>
  <c r="BN100" i="7"/>
  <c r="BM100" i="7"/>
  <c r="BL100" i="7"/>
  <c r="BK100" i="7"/>
  <c r="BJ100" i="7"/>
  <c r="BI100" i="7"/>
  <c r="BH100" i="7"/>
  <c r="BG100" i="7"/>
  <c r="BF100" i="7"/>
  <c r="BE100" i="7"/>
  <c r="BD100" i="7"/>
  <c r="BC100" i="7"/>
  <c r="BB100" i="7"/>
  <c r="BA100" i="7"/>
  <c r="AZ100" i="7"/>
  <c r="AY100" i="7"/>
  <c r="AX100" i="7"/>
  <c r="AW100"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G100" i="7"/>
  <c r="CA99" i="7"/>
  <c r="BZ99" i="7"/>
  <c r="BY99" i="7"/>
  <c r="BU99" i="7"/>
  <c r="BT99" i="7"/>
  <c r="BS99" i="7"/>
  <c r="BR99" i="7"/>
  <c r="BQ99" i="7"/>
  <c r="BP99" i="7"/>
  <c r="BO99" i="7"/>
  <c r="BN99" i="7"/>
  <c r="BM99" i="7"/>
  <c r="BL99" i="7"/>
  <c r="BK99" i="7"/>
  <c r="BJ99" i="7"/>
  <c r="BI99" i="7"/>
  <c r="BH99" i="7"/>
  <c r="BG99" i="7"/>
  <c r="BF99" i="7"/>
  <c r="BE99" i="7"/>
  <c r="BD99" i="7"/>
  <c r="BC99" i="7"/>
  <c r="BB99" i="7"/>
  <c r="BA99" i="7"/>
  <c r="AZ99"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G99" i="7"/>
  <c r="CA98" i="7"/>
  <c r="BT98" i="7"/>
  <c r="BS98" i="7"/>
  <c r="BR98" i="7"/>
  <c r="BQ98" i="7"/>
  <c r="BP98" i="7"/>
  <c r="BO98" i="7"/>
  <c r="BN98" i="7"/>
  <c r="BM98" i="7"/>
  <c r="BL98" i="7"/>
  <c r="BK98" i="7"/>
  <c r="BJ98" i="7"/>
  <c r="BI98" i="7"/>
  <c r="BH98" i="7"/>
  <c r="BG98" i="7"/>
  <c r="BF98" i="7"/>
  <c r="BE98" i="7"/>
  <c r="BD98" i="7"/>
  <c r="BC98" i="7"/>
  <c r="BB98" i="7"/>
  <c r="BA98" i="7"/>
  <c r="AZ98" i="7"/>
  <c r="AY98" i="7"/>
  <c r="AX98" i="7"/>
  <c r="AW98"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G98" i="7"/>
  <c r="CA97" i="7"/>
  <c r="BT97" i="7"/>
  <c r="BS97" i="7"/>
  <c r="BR97"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G97" i="7"/>
  <c r="CA96" i="7"/>
  <c r="BT96" i="7"/>
  <c r="BS96" i="7"/>
  <c r="BR96" i="7"/>
  <c r="BQ96" i="7"/>
  <c r="BP96" i="7"/>
  <c r="BO96" i="7"/>
  <c r="BN96" i="7"/>
  <c r="BM96" i="7"/>
  <c r="BL96" i="7"/>
  <c r="BK96" i="7"/>
  <c r="BJ96" i="7"/>
  <c r="BI96" i="7"/>
  <c r="BH96" i="7"/>
  <c r="BG96" i="7"/>
  <c r="BF96" i="7"/>
  <c r="BE96" i="7"/>
  <c r="BD96" i="7"/>
  <c r="BC96" i="7"/>
  <c r="BB96" i="7"/>
  <c r="BA96" i="7"/>
  <c r="AZ96" i="7"/>
  <c r="AY96" i="7"/>
  <c r="AX96" i="7"/>
  <c r="AW96"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G96" i="7"/>
  <c r="CA95" i="7"/>
  <c r="BZ95" i="7"/>
  <c r="BY95" i="7"/>
  <c r="BU95" i="7"/>
  <c r="BT95" i="7"/>
  <c r="BS95" i="7"/>
  <c r="BR95" i="7"/>
  <c r="BQ95" i="7"/>
  <c r="BP95" i="7"/>
  <c r="BO95" i="7"/>
  <c r="BN95" i="7"/>
  <c r="BM95" i="7"/>
  <c r="BL95" i="7"/>
  <c r="BK95" i="7"/>
  <c r="BJ95" i="7"/>
  <c r="BI95" i="7"/>
  <c r="BH95" i="7"/>
  <c r="BG95" i="7"/>
  <c r="BF95" i="7"/>
  <c r="BE95" i="7"/>
  <c r="BD95" i="7"/>
  <c r="BC95" i="7"/>
  <c r="BB95" i="7"/>
  <c r="BA95" i="7"/>
  <c r="AZ95" i="7"/>
  <c r="AY95" i="7"/>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N95" i="7"/>
  <c r="M95" i="7"/>
  <c r="L95" i="7"/>
  <c r="K95" i="7"/>
  <c r="J95" i="7"/>
  <c r="I95" i="7"/>
  <c r="G95" i="7"/>
  <c r="CA94" i="7"/>
  <c r="BZ94" i="7"/>
  <c r="BY94" i="7"/>
  <c r="BU94" i="7"/>
  <c r="BT94" i="7"/>
  <c r="BS94" i="7"/>
  <c r="BR94" i="7"/>
  <c r="BQ94" i="7"/>
  <c r="BP94" i="7"/>
  <c r="BO94" i="7"/>
  <c r="BN94" i="7"/>
  <c r="BM94" i="7"/>
  <c r="BL94" i="7"/>
  <c r="BK94" i="7"/>
  <c r="BJ94" i="7"/>
  <c r="BI94" i="7"/>
  <c r="BH94" i="7"/>
  <c r="BG94" i="7"/>
  <c r="BF94" i="7"/>
  <c r="BE94" i="7"/>
  <c r="BD94" i="7"/>
  <c r="BC94" i="7"/>
  <c r="BB94" i="7"/>
  <c r="BA94" i="7"/>
  <c r="AZ94" i="7"/>
  <c r="AY94" i="7"/>
  <c r="AX94" i="7"/>
  <c r="AW94" i="7"/>
  <c r="AV94" i="7"/>
  <c r="AU94" i="7"/>
  <c r="AT94" i="7"/>
  <c r="AS94" i="7"/>
  <c r="AR94" i="7"/>
  <c r="AQ94" i="7"/>
  <c r="AP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N94" i="7"/>
  <c r="M94" i="7"/>
  <c r="L94" i="7"/>
  <c r="K94" i="7"/>
  <c r="J94" i="7"/>
  <c r="I94" i="7"/>
  <c r="G94" i="7"/>
  <c r="CA93" i="7"/>
  <c r="BZ93" i="7"/>
  <c r="BY93" i="7"/>
  <c r="BU93" i="7"/>
  <c r="BT93" i="7"/>
  <c r="BS93" i="7"/>
  <c r="BR93" i="7"/>
  <c r="BQ93" i="7"/>
  <c r="BP93" i="7"/>
  <c r="BO93" i="7"/>
  <c r="BN93" i="7"/>
  <c r="BM93" i="7"/>
  <c r="BL93" i="7"/>
  <c r="BK93" i="7"/>
  <c r="BJ93" i="7"/>
  <c r="BI93" i="7"/>
  <c r="BH93" i="7"/>
  <c r="BG93" i="7"/>
  <c r="BF93" i="7"/>
  <c r="BE93" i="7"/>
  <c r="BD93" i="7"/>
  <c r="BC93" i="7"/>
  <c r="BB93" i="7"/>
  <c r="BA93" i="7"/>
  <c r="AZ93" i="7"/>
  <c r="AY93"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G93" i="7"/>
  <c r="A93" i="7"/>
  <c r="A94" i="7"/>
  <c r="A95" i="7"/>
  <c r="A96" i="7"/>
  <c r="A97" i="7"/>
  <c r="A98" i="7"/>
  <c r="A99" i="7"/>
  <c r="A100" i="7"/>
  <c r="A101" i="7"/>
  <c r="A102" i="7"/>
  <c r="A103" i="7"/>
  <c r="A104" i="7"/>
  <c r="A105" i="7"/>
  <c r="A106" i="7"/>
  <c r="A107" i="7"/>
  <c r="A108" i="7"/>
  <c r="A109" i="7"/>
  <c r="A110" i="7"/>
  <c r="A111" i="7"/>
  <c r="CB92" i="7"/>
  <c r="CA92" i="7"/>
  <c r="BZ92" i="7"/>
  <c r="BY92" i="7"/>
  <c r="BX92" i="7"/>
  <c r="BW92" i="7"/>
  <c r="BV92" i="7"/>
  <c r="BU92" i="7"/>
  <c r="BT92" i="7"/>
  <c r="BS92" i="7"/>
  <c r="BR92" i="7"/>
  <c r="BQ92" i="7"/>
  <c r="BP92" i="7"/>
  <c r="BO92" i="7"/>
  <c r="BN92" i="7"/>
  <c r="BM92" i="7"/>
  <c r="BL92" i="7"/>
  <c r="BK92" i="7"/>
  <c r="BJ92" i="7"/>
  <c r="BI92" i="7"/>
  <c r="BH92" i="7"/>
  <c r="BG92" i="7"/>
  <c r="BF92" i="7"/>
  <c r="BE92" i="7"/>
  <c r="BD92" i="7"/>
  <c r="BC92" i="7"/>
  <c r="BB92" i="7"/>
  <c r="BA92" i="7"/>
  <c r="AZ92" i="7"/>
  <c r="AY92" i="7"/>
  <c r="AX92" i="7"/>
  <c r="AW92"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CB91" i="7"/>
  <c r="CA91" i="7"/>
  <c r="BZ91" i="7"/>
  <c r="BY91" i="7"/>
  <c r="BX91" i="7"/>
  <c r="BW91" i="7"/>
  <c r="BU91" i="7"/>
  <c r="BT91" i="7"/>
  <c r="BS91" i="7"/>
  <c r="BR91" i="7"/>
  <c r="BQ91" i="7"/>
  <c r="BP91" i="7"/>
  <c r="BO91" i="7"/>
  <c r="BN91" i="7"/>
  <c r="BM91" i="7"/>
  <c r="BL91" i="7"/>
  <c r="BK91" i="7"/>
  <c r="BJ91" i="7"/>
  <c r="BI91" i="7"/>
  <c r="BH91" i="7"/>
  <c r="BG91" i="7"/>
  <c r="BF91" i="7"/>
  <c r="BE91" i="7"/>
  <c r="BD91" i="7"/>
  <c r="BC91" i="7"/>
  <c r="BB91" i="7"/>
  <c r="BA91" i="7"/>
  <c r="AZ91" i="7"/>
  <c r="AY91"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CB90" i="7"/>
  <c r="CA90" i="7"/>
  <c r="BV90" i="7"/>
  <c r="BT90" i="7"/>
  <c r="BS90" i="7"/>
  <c r="BR90" i="7"/>
  <c r="BQ90" i="7"/>
  <c r="BP90" i="7"/>
  <c r="BO90" i="7"/>
  <c r="BN90" i="7"/>
  <c r="BM90" i="7"/>
  <c r="BL90" i="7"/>
  <c r="BK90" i="7"/>
  <c r="BJ90" i="7"/>
  <c r="BI90" i="7"/>
  <c r="BH90" i="7"/>
  <c r="BG90" i="7"/>
  <c r="BF90" i="7"/>
  <c r="BE90" i="7"/>
  <c r="BD90" i="7"/>
  <c r="BC90" i="7"/>
  <c r="BB90" i="7"/>
  <c r="BA90" i="7"/>
  <c r="AZ90" i="7"/>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G90" i="7"/>
  <c r="CA89" i="7"/>
  <c r="BT89" i="7"/>
  <c r="BS89" i="7"/>
  <c r="BR89" i="7"/>
  <c r="BQ89" i="7"/>
  <c r="BP89" i="7"/>
  <c r="BO89" i="7"/>
  <c r="BN89" i="7"/>
  <c r="BM89" i="7"/>
  <c r="BL89" i="7"/>
  <c r="BK89" i="7"/>
  <c r="BJ89" i="7"/>
  <c r="BI89" i="7"/>
  <c r="BH89" i="7"/>
  <c r="BG89" i="7"/>
  <c r="BF89" i="7"/>
  <c r="BE89" i="7"/>
  <c r="BD89" i="7"/>
  <c r="BC89" i="7"/>
  <c r="BB89" i="7"/>
  <c r="BA89" i="7"/>
  <c r="AZ89" i="7"/>
  <c r="AY89"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G89" i="7"/>
  <c r="CA88" i="7"/>
  <c r="BT88" i="7"/>
  <c r="BR88" i="7"/>
  <c r="BQ88" i="7"/>
  <c r="BO88" i="7"/>
  <c r="BJ88" i="7"/>
  <c r="BI88" i="7"/>
  <c r="BG88" i="7"/>
  <c r="BF88" i="7"/>
  <c r="BE88" i="7"/>
  <c r="BC88" i="7"/>
  <c r="AZ88" i="7"/>
  <c r="AY88" i="7"/>
  <c r="AU88" i="7"/>
  <c r="AQ88" i="7"/>
  <c r="AP88" i="7"/>
  <c r="AM88" i="7"/>
  <c r="AK88" i="7"/>
  <c r="AJ88" i="7"/>
  <c r="AG88" i="7"/>
  <c r="AE88" i="7"/>
  <c r="AD88" i="7"/>
  <c r="AB88" i="7"/>
  <c r="AA88" i="7"/>
  <c r="Z88" i="7"/>
  <c r="W88" i="7"/>
  <c r="V88" i="7"/>
  <c r="U88" i="7"/>
  <c r="T88" i="7"/>
  <c r="S88" i="7"/>
  <c r="R88" i="7"/>
  <c r="Q88" i="7"/>
  <c r="P88" i="7"/>
  <c r="O88" i="7"/>
  <c r="N88" i="7"/>
  <c r="M88" i="7"/>
  <c r="L88" i="7"/>
  <c r="K88" i="7"/>
  <c r="J88" i="7"/>
  <c r="I88" i="7"/>
  <c r="H88" i="7"/>
  <c r="G88" i="7"/>
  <c r="CA87" i="7"/>
  <c r="BT87" i="7"/>
  <c r="BR87" i="7"/>
  <c r="BQ87" i="7"/>
  <c r="BO87" i="7"/>
  <c r="BL87" i="7"/>
  <c r="BJ87" i="7"/>
  <c r="BG87" i="7"/>
  <c r="BF87" i="7"/>
  <c r="BE87" i="7"/>
  <c r="BD87" i="7"/>
  <c r="BC87" i="7"/>
  <c r="BB87" i="7"/>
  <c r="BA87" i="7"/>
  <c r="AZ87" i="7"/>
  <c r="AY87"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CA86" i="7"/>
  <c r="BW86" i="7"/>
  <c r="BV86" i="7"/>
  <c r="BU86" i="7"/>
  <c r="BT86" i="7"/>
  <c r="BR86" i="7"/>
  <c r="BQ86" i="7"/>
  <c r="BO86" i="7"/>
  <c r="BJ86" i="7"/>
  <c r="BG86" i="7"/>
  <c r="BF86" i="7"/>
  <c r="BE86" i="7"/>
  <c r="BD86"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CA85" i="7"/>
  <c r="BU85" i="7"/>
  <c r="BT85" i="7"/>
  <c r="BR85" i="7"/>
  <c r="BQ85" i="7"/>
  <c r="BP85" i="7"/>
  <c r="BO85" i="7"/>
  <c r="BJ85" i="7"/>
  <c r="BG85" i="7"/>
  <c r="BF85" i="7"/>
  <c r="BE85" i="7"/>
  <c r="BD85" i="7"/>
  <c r="BC85" i="7"/>
  <c r="BB85" i="7"/>
  <c r="BA85" i="7"/>
  <c r="AZ85" i="7"/>
  <c r="AY85"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CA84" i="7"/>
  <c r="BT84" i="7"/>
  <c r="BR84" i="7"/>
  <c r="BQ84" i="7"/>
  <c r="BP84" i="7"/>
  <c r="BO84" i="7"/>
  <c r="BJ84" i="7"/>
  <c r="BG84" i="7"/>
  <c r="BF84" i="7"/>
  <c r="BE84" i="7"/>
  <c r="BD84"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CA83" i="7"/>
  <c r="BV83" i="7"/>
  <c r="BT83" i="7"/>
  <c r="BR83" i="7"/>
  <c r="BQ83" i="7"/>
  <c r="BO83" i="7"/>
  <c r="BE83" i="7"/>
  <c r="BC83" i="7"/>
  <c r="AZ83" i="7"/>
  <c r="AY83" i="7"/>
  <c r="AW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CA82" i="7"/>
  <c r="BT82" i="7"/>
  <c r="BR82" i="7"/>
  <c r="BQ82" i="7"/>
  <c r="BO82" i="7"/>
  <c r="BE82" i="7"/>
  <c r="BC82" i="7"/>
  <c r="AZ82" i="7"/>
  <c r="AQ82" i="7"/>
  <c r="AP82" i="7"/>
  <c r="AO82" i="7"/>
  <c r="AN82" i="7"/>
  <c r="AM82" i="7"/>
  <c r="AL82" i="7"/>
  <c r="AK82" i="7"/>
  <c r="AJ82" i="7"/>
  <c r="AI82" i="7"/>
  <c r="AH82" i="7"/>
  <c r="AG82" i="7"/>
  <c r="AF82" i="7"/>
  <c r="AE82" i="7"/>
  <c r="AD82" i="7"/>
  <c r="AC82" i="7"/>
  <c r="AB82" i="7"/>
  <c r="AA82" i="7"/>
  <c r="Z82" i="7"/>
  <c r="Y82" i="7"/>
  <c r="X82" i="7"/>
  <c r="W82" i="7"/>
  <c r="V82" i="7"/>
  <c r="U82" i="7"/>
  <c r="T82" i="7"/>
  <c r="S82" i="7"/>
  <c r="R82" i="7"/>
  <c r="Q82" i="7"/>
  <c r="P82" i="7"/>
  <c r="O82" i="7"/>
  <c r="N82" i="7"/>
  <c r="M82" i="7"/>
  <c r="L82" i="7"/>
  <c r="K82" i="7"/>
  <c r="J82" i="7"/>
  <c r="I82" i="7"/>
  <c r="H82" i="7"/>
  <c r="G82" i="7"/>
  <c r="CA81" i="7"/>
  <c r="BV81" i="7"/>
  <c r="BT81" i="7"/>
  <c r="BR81" i="7"/>
  <c r="BQ81" i="7"/>
  <c r="BO81" i="7"/>
  <c r="BJ81" i="7"/>
  <c r="BI81" i="7"/>
  <c r="BH81" i="7"/>
  <c r="BG81" i="7"/>
  <c r="BF81" i="7"/>
  <c r="BE81" i="7"/>
  <c r="BD81" i="7"/>
  <c r="BC81" i="7"/>
  <c r="BB81" i="7"/>
  <c r="BA81" i="7"/>
  <c r="AZ81" i="7"/>
  <c r="AY81"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N81" i="7"/>
  <c r="M81" i="7"/>
  <c r="L81" i="7"/>
  <c r="K81" i="7"/>
  <c r="J81" i="7"/>
  <c r="I81" i="7"/>
  <c r="H81" i="7"/>
  <c r="G81" i="7"/>
  <c r="CA80" i="7"/>
  <c r="BT80" i="7"/>
  <c r="BR80" i="7"/>
  <c r="BQ80" i="7"/>
  <c r="BO80" i="7"/>
  <c r="BJ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CA79" i="7"/>
  <c r="BT79" i="7"/>
  <c r="BR79" i="7"/>
  <c r="BQ79" i="7"/>
  <c r="BO79" i="7"/>
  <c r="BJ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CA78" i="7"/>
  <c r="BT78" i="7"/>
  <c r="BR78" i="7"/>
  <c r="BQ78" i="7"/>
  <c r="BO78" i="7"/>
  <c r="BJ78" i="7"/>
  <c r="BG78" i="7"/>
  <c r="BF78" i="7"/>
  <c r="BE78" i="7"/>
  <c r="BD78" i="7"/>
  <c r="BC78" i="7"/>
  <c r="BB78" i="7"/>
  <c r="BA78" i="7"/>
  <c r="AZ78" i="7"/>
  <c r="AY78" i="7"/>
  <c r="AX78" i="7"/>
  <c r="AW78" i="7"/>
  <c r="AV78" i="7"/>
  <c r="AU78" i="7"/>
  <c r="AT78" i="7"/>
  <c r="AS78" i="7"/>
  <c r="AR78" i="7"/>
  <c r="AQ78" i="7"/>
  <c r="AP78" i="7"/>
  <c r="AO78" i="7"/>
  <c r="AN78" i="7"/>
  <c r="AM78" i="7"/>
  <c r="AL78"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I78" i="7"/>
  <c r="H78" i="7"/>
  <c r="G78" i="7"/>
  <c r="CA77" i="7"/>
  <c r="BT77" i="7"/>
  <c r="BR77" i="7"/>
  <c r="BQ77" i="7"/>
  <c r="BO77" i="7"/>
  <c r="BJ77" i="7"/>
  <c r="BG77" i="7"/>
  <c r="BF77" i="7"/>
  <c r="BE77" i="7"/>
  <c r="BD77" i="7"/>
  <c r="BC77" i="7"/>
  <c r="BB77" i="7"/>
  <c r="BA77" i="7"/>
  <c r="AZ77" i="7"/>
  <c r="AY77"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S77" i="7"/>
  <c r="R77" i="7"/>
  <c r="Q77" i="7"/>
  <c r="P77" i="7"/>
  <c r="O77" i="7"/>
  <c r="N77" i="7"/>
  <c r="M77" i="7"/>
  <c r="L77" i="7"/>
  <c r="K77" i="7"/>
  <c r="J77" i="7"/>
  <c r="I77" i="7"/>
  <c r="H77" i="7"/>
  <c r="G77" i="7"/>
  <c r="CA76" i="7"/>
  <c r="BT76" i="7"/>
  <c r="BR76" i="7"/>
  <c r="BQ76" i="7"/>
  <c r="BO76" i="7"/>
  <c r="BJ76" i="7"/>
  <c r="BG76" i="7"/>
  <c r="BF76" i="7"/>
  <c r="BE76" i="7"/>
  <c r="BD76" i="7"/>
  <c r="BC76" i="7"/>
  <c r="BB76" i="7"/>
  <c r="BA76" i="7"/>
  <c r="AZ76" i="7"/>
  <c r="AY76" i="7"/>
  <c r="AX76" i="7"/>
  <c r="AW76" i="7"/>
  <c r="AV76" i="7"/>
  <c r="AU76" i="7"/>
  <c r="AT76" i="7"/>
  <c r="AS76" i="7"/>
  <c r="AR76" i="7"/>
  <c r="AQ76" i="7"/>
  <c r="AP76" i="7"/>
  <c r="AO76" i="7"/>
  <c r="AN76" i="7"/>
  <c r="AM76" i="7"/>
  <c r="AL76" i="7"/>
  <c r="AK76" i="7"/>
  <c r="AJ76" i="7"/>
  <c r="AI76" i="7"/>
  <c r="AH76" i="7"/>
  <c r="AG76" i="7"/>
  <c r="AF76" i="7"/>
  <c r="AE76" i="7"/>
  <c r="AD76" i="7"/>
  <c r="AC76" i="7"/>
  <c r="AB76" i="7"/>
  <c r="AA76" i="7"/>
  <c r="Z76" i="7"/>
  <c r="Y76" i="7"/>
  <c r="X76" i="7"/>
  <c r="W76" i="7"/>
  <c r="V76" i="7"/>
  <c r="U76" i="7"/>
  <c r="T76" i="7"/>
  <c r="S76" i="7"/>
  <c r="R76" i="7"/>
  <c r="Q76" i="7"/>
  <c r="P76" i="7"/>
  <c r="O76" i="7"/>
  <c r="N76" i="7"/>
  <c r="M76" i="7"/>
  <c r="L76" i="7"/>
  <c r="K76" i="7"/>
  <c r="J76" i="7"/>
  <c r="I76" i="7"/>
  <c r="H76" i="7"/>
  <c r="G76" i="7"/>
  <c r="CA75" i="7"/>
  <c r="BT75" i="7"/>
  <c r="BR75" i="7"/>
  <c r="BQ75" i="7"/>
  <c r="BO75" i="7"/>
  <c r="BJ75" i="7"/>
  <c r="BG75" i="7"/>
  <c r="BF75" i="7"/>
  <c r="BE75" i="7"/>
  <c r="BD75" i="7"/>
  <c r="BC75" i="7"/>
  <c r="BB75" i="7"/>
  <c r="BA75" i="7"/>
  <c r="AZ75" i="7"/>
  <c r="AY75" i="7"/>
  <c r="AX75" i="7"/>
  <c r="AW75" i="7"/>
  <c r="AV75" i="7"/>
  <c r="AU75" i="7"/>
  <c r="AT75" i="7"/>
  <c r="AS75" i="7"/>
  <c r="AR75" i="7"/>
  <c r="AQ75" i="7"/>
  <c r="AP75" i="7"/>
  <c r="AO75" i="7"/>
  <c r="AN75" i="7"/>
  <c r="AM75" i="7"/>
  <c r="AL75"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CA74" i="7"/>
  <c r="BV74" i="7"/>
  <c r="BT74" i="7"/>
  <c r="BR74" i="7"/>
  <c r="BQ74" i="7"/>
  <c r="BO74" i="7"/>
  <c r="BJ74" i="7"/>
  <c r="BG74" i="7"/>
  <c r="BF74" i="7"/>
  <c r="BE74" i="7"/>
  <c r="BD74" i="7"/>
  <c r="BC74" i="7"/>
  <c r="BB74" i="7"/>
  <c r="BA74" i="7"/>
  <c r="AZ74" i="7"/>
  <c r="AY74"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CA73" i="7"/>
  <c r="BT73" i="7"/>
  <c r="BR73" i="7"/>
  <c r="BQ73" i="7"/>
  <c r="BO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I73" i="7"/>
  <c r="H73" i="7"/>
  <c r="G73" i="7"/>
  <c r="CA72" i="7"/>
  <c r="BT72" i="7"/>
  <c r="BR72" i="7"/>
  <c r="BQ72" i="7"/>
  <c r="BO72" i="7"/>
  <c r="BG72" i="7"/>
  <c r="BF72" i="7"/>
  <c r="BE72" i="7"/>
  <c r="BD72" i="7"/>
  <c r="BC72" i="7"/>
  <c r="BB72" i="7"/>
  <c r="BA72" i="7"/>
  <c r="AZ72"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G72" i="7"/>
  <c r="CA71" i="7"/>
  <c r="BT71" i="7"/>
  <c r="BR71" i="7"/>
  <c r="BQ71" i="7"/>
  <c r="BO71" i="7"/>
  <c r="BJ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CA70" i="7"/>
  <c r="BT70" i="7"/>
  <c r="BR70" i="7"/>
  <c r="BQ70" i="7"/>
  <c r="BO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G70" i="7"/>
  <c r="CA69" i="7"/>
  <c r="BV69" i="7"/>
  <c r="BU69" i="7"/>
  <c r="BT69" i="7"/>
  <c r="BR69" i="7"/>
  <c r="BQ69" i="7"/>
  <c r="BO69" i="7"/>
  <c r="BE69" i="7"/>
  <c r="BC69" i="7"/>
  <c r="AZ69" i="7"/>
  <c r="AY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CA68" i="7"/>
  <c r="BV68" i="7"/>
  <c r="BU68" i="7"/>
  <c r="BT68" i="7"/>
  <c r="BR68" i="7"/>
  <c r="BQ68" i="7"/>
  <c r="BO68" i="7"/>
  <c r="BJ68" i="7"/>
  <c r="BC68" i="7"/>
  <c r="AZ68" i="7"/>
  <c r="AY68" i="7"/>
  <c r="AQ68" i="7"/>
  <c r="AP68" i="7"/>
  <c r="AM68" i="7"/>
  <c r="AK68" i="7"/>
  <c r="AJ68" i="7"/>
  <c r="AG68" i="7"/>
  <c r="AE68" i="7"/>
  <c r="AD68" i="7"/>
  <c r="AB68" i="7"/>
  <c r="AA68" i="7"/>
  <c r="Z68" i="7"/>
  <c r="W68" i="7"/>
  <c r="V68" i="7"/>
  <c r="U68" i="7"/>
  <c r="T68" i="7"/>
  <c r="S68" i="7"/>
  <c r="R68" i="7"/>
  <c r="Q68" i="7"/>
  <c r="P68" i="7"/>
  <c r="O68" i="7"/>
  <c r="N68" i="7"/>
  <c r="M68" i="7"/>
  <c r="L68" i="7"/>
  <c r="K68" i="7"/>
  <c r="J68" i="7"/>
  <c r="I68" i="7"/>
  <c r="H68" i="7"/>
  <c r="G68" i="7"/>
  <c r="CA67" i="7"/>
  <c r="BZ67" i="7"/>
  <c r="BV67" i="7"/>
  <c r="BT67" i="7"/>
  <c r="BS67" i="7"/>
  <c r="BR67" i="7"/>
  <c r="BQ67" i="7"/>
  <c r="BP67" i="7"/>
  <c r="BO67" i="7"/>
  <c r="BN67" i="7"/>
  <c r="BM67" i="7"/>
  <c r="BL67" i="7"/>
  <c r="BK67" i="7"/>
  <c r="BJ67" i="7"/>
  <c r="BI67" i="7"/>
  <c r="BH67" i="7"/>
  <c r="BG67" i="7"/>
  <c r="BF67" i="7"/>
  <c r="BE67" i="7"/>
  <c r="BD67" i="7"/>
  <c r="BC67" i="7"/>
  <c r="BB67" i="7"/>
  <c r="BA67" i="7"/>
  <c r="AZ67" i="7"/>
  <c r="AY67"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CA66" i="7"/>
  <c r="BT66" i="7"/>
  <c r="BS66" i="7"/>
  <c r="BR66" i="7"/>
  <c r="BQ66" i="7"/>
  <c r="BP66" i="7"/>
  <c r="BO66" i="7"/>
  <c r="BN66" i="7"/>
  <c r="BM66" i="7"/>
  <c r="BL66" i="7"/>
  <c r="BK66" i="7"/>
  <c r="BJ66" i="7"/>
  <c r="BI66" i="7"/>
  <c r="BH66" i="7"/>
  <c r="BG66" i="7"/>
  <c r="BF66" i="7"/>
  <c r="BE66" i="7"/>
  <c r="BD66" i="7"/>
  <c r="BC66" i="7"/>
  <c r="BB66" i="7"/>
  <c r="BA66" i="7"/>
  <c r="AZ66" i="7"/>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G66" i="7"/>
  <c r="CA65" i="7"/>
  <c r="BT65" i="7"/>
  <c r="BS65" i="7"/>
  <c r="BR65" i="7"/>
  <c r="BQ65" i="7"/>
  <c r="BP65" i="7"/>
  <c r="BO65" i="7"/>
  <c r="BN65" i="7"/>
  <c r="BM65" i="7"/>
  <c r="BL65" i="7"/>
  <c r="BK65" i="7"/>
  <c r="BJ65"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G65" i="7"/>
  <c r="CA64" i="7"/>
  <c r="BT64" i="7"/>
  <c r="BS64" i="7"/>
  <c r="BR64"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G64" i="7"/>
  <c r="CA63" i="7"/>
  <c r="BT63" i="7"/>
  <c r="BR63" i="7"/>
  <c r="BQ63" i="7"/>
  <c r="BO63" i="7"/>
  <c r="BN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G63"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CA62" i="7"/>
  <c r="BT62" i="7"/>
  <c r="BR62" i="7"/>
  <c r="BQ62" i="7"/>
  <c r="BO62" i="7"/>
  <c r="BC62" i="7"/>
  <c r="AZ62" i="7"/>
  <c r="AY62" i="7"/>
  <c r="AW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CB58" i="7"/>
  <c r="CA58" i="7"/>
  <c r="BT58" i="7"/>
  <c r="BR58" i="7"/>
  <c r="BQ58" i="7"/>
  <c r="BP58" i="7"/>
  <c r="BO58" i="7"/>
  <c r="BG58" i="7"/>
  <c r="BE58" i="7"/>
  <c r="BC58" i="7"/>
  <c r="AZ58" i="7"/>
  <c r="AW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CB57" i="7"/>
  <c r="CA57" i="7"/>
  <c r="BV57" i="7"/>
  <c r="BU57" i="7"/>
  <c r="BT57" i="7"/>
  <c r="BR57" i="7"/>
  <c r="BQ57" i="7"/>
  <c r="BO57" i="7"/>
  <c r="BE57" i="7"/>
  <c r="BC57" i="7"/>
  <c r="AZ57" i="7"/>
  <c r="AW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CA56" i="7"/>
  <c r="BV56" i="7"/>
  <c r="BT56" i="7"/>
  <c r="BR56" i="7"/>
  <c r="BQ56" i="7"/>
  <c r="BO56" i="7"/>
  <c r="BJ56" i="7"/>
  <c r="BG56" i="7"/>
  <c r="BE56" i="7"/>
  <c r="BC56" i="7"/>
  <c r="AZ56" i="7"/>
  <c r="AW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CB55" i="7"/>
  <c r="CA55" i="7"/>
  <c r="BV55" i="7"/>
  <c r="BT55" i="7"/>
  <c r="BR55" i="7"/>
  <c r="BQ55" i="7"/>
  <c r="BO55" i="7"/>
  <c r="BE55" i="7"/>
  <c r="BC55" i="7"/>
  <c r="AZ55" i="7"/>
  <c r="AY55" i="7"/>
  <c r="AW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CA54" i="7"/>
  <c r="BU54" i="7"/>
  <c r="BT54" i="7"/>
  <c r="BR54" i="7"/>
  <c r="BQ54" i="7"/>
  <c r="BO54" i="7"/>
  <c r="BG54" i="7"/>
  <c r="BE54" i="7"/>
  <c r="BC54" i="7"/>
  <c r="AZ54" i="7"/>
  <c r="AW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CA53" i="7"/>
  <c r="BV53" i="7"/>
  <c r="BU53" i="7"/>
  <c r="BT53" i="7"/>
  <c r="BR53" i="7"/>
  <c r="BQ53" i="7"/>
  <c r="BO53" i="7"/>
  <c r="BG53" i="7"/>
  <c r="BE53" i="7"/>
  <c r="BC53" i="7"/>
  <c r="AZ53" i="7"/>
  <c r="AY53" i="7"/>
  <c r="AW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CA52" i="7"/>
  <c r="BT52" i="7"/>
  <c r="BR52" i="7"/>
  <c r="BQ52" i="7"/>
  <c r="BO52" i="7"/>
  <c r="BG52" i="7"/>
  <c r="BE52" i="7"/>
  <c r="BC52" i="7"/>
  <c r="AZ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CA51" i="7"/>
  <c r="BV51" i="7"/>
  <c r="BT51" i="7"/>
  <c r="BS51" i="7"/>
  <c r="BR51" i="7"/>
  <c r="BQ51" i="7"/>
  <c r="BO51" i="7"/>
  <c r="BE51" i="7"/>
  <c r="BC51" i="7"/>
  <c r="AZ51" i="7"/>
  <c r="AY51" i="7"/>
  <c r="AU51" i="7"/>
  <c r="AQ51" i="7"/>
  <c r="AP51" i="7"/>
  <c r="AM51" i="7"/>
  <c r="AK51" i="7"/>
  <c r="AJ51" i="7"/>
  <c r="AG51" i="7"/>
  <c r="AE51" i="7"/>
  <c r="AD51" i="7"/>
  <c r="AB51" i="7"/>
  <c r="AA51" i="7"/>
  <c r="Z51" i="7"/>
  <c r="W51" i="7"/>
  <c r="V51" i="7"/>
  <c r="U51" i="7"/>
  <c r="T51" i="7"/>
  <c r="S51" i="7"/>
  <c r="R51" i="7"/>
  <c r="Q51" i="7"/>
  <c r="P51" i="7"/>
  <c r="O51" i="7"/>
  <c r="N51" i="7"/>
  <c r="M51" i="7"/>
  <c r="L51" i="7"/>
  <c r="K51" i="7"/>
  <c r="J51" i="7"/>
  <c r="I51" i="7"/>
  <c r="H51" i="7"/>
  <c r="G51" i="7"/>
  <c r="CA50" i="7"/>
  <c r="BV50" i="7"/>
  <c r="BT50" i="7"/>
  <c r="BR50" i="7"/>
  <c r="BQ50" i="7"/>
  <c r="BO50" i="7"/>
  <c r="BJ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CA49" i="7"/>
  <c r="BV49" i="7"/>
  <c r="BT49" i="7"/>
  <c r="BR49" i="7"/>
  <c r="BQ49" i="7"/>
  <c r="BO49" i="7"/>
  <c r="BJ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CA48" i="7"/>
  <c r="BV48" i="7"/>
  <c r="BT48" i="7"/>
  <c r="BR48" i="7"/>
  <c r="BQ48" i="7"/>
  <c r="BO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CA47" i="7"/>
  <c r="BV47" i="7"/>
  <c r="BT47" i="7"/>
  <c r="BR47" i="7"/>
  <c r="BQ47" i="7"/>
  <c r="BO47" i="7"/>
  <c r="BJ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CA46" i="7"/>
  <c r="BV46" i="7"/>
  <c r="BT46" i="7"/>
  <c r="BS46" i="7"/>
  <c r="BR46" i="7"/>
  <c r="BQ46" i="7"/>
  <c r="BO46" i="7"/>
  <c r="BE46" i="7"/>
  <c r="BC46" i="7"/>
  <c r="AZ46" i="7"/>
  <c r="AY46" i="7"/>
  <c r="AW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CA45" i="7"/>
  <c r="BV45" i="7"/>
  <c r="BT45" i="7"/>
  <c r="BR45" i="7"/>
  <c r="BQ45" i="7"/>
  <c r="BO45" i="7"/>
  <c r="BE45" i="7"/>
  <c r="BC45" i="7"/>
  <c r="AZ45" i="7"/>
  <c r="AY45" i="7"/>
  <c r="AW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CA44" i="7"/>
  <c r="BV44" i="7"/>
  <c r="BT44" i="7"/>
  <c r="BR44" i="7"/>
  <c r="BQ44" i="7"/>
  <c r="BO44" i="7"/>
  <c r="BE44" i="7"/>
  <c r="BC44" i="7"/>
  <c r="AZ44" i="7"/>
  <c r="AW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CA43" i="7"/>
  <c r="BT43" i="7"/>
  <c r="BR43" i="7"/>
  <c r="BQ43" i="7"/>
  <c r="BO43" i="7"/>
  <c r="BE43" i="7"/>
  <c r="BC43" i="7"/>
  <c r="AZ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CA42" i="7"/>
  <c r="BV42" i="7"/>
  <c r="BU42" i="7"/>
  <c r="BT42" i="7"/>
  <c r="BR42" i="7"/>
  <c r="BQ42" i="7"/>
  <c r="BO42" i="7"/>
  <c r="BE42" i="7"/>
  <c r="BC42" i="7"/>
  <c r="AZ42" i="7"/>
  <c r="AW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CA41" i="7"/>
  <c r="BT41" i="7"/>
  <c r="BR41" i="7"/>
  <c r="BQ41" i="7"/>
  <c r="BO41" i="7"/>
  <c r="BE41" i="7"/>
  <c r="BC41" i="7"/>
  <c r="AZ41" i="7"/>
  <c r="AY41" i="7"/>
  <c r="AW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CA40" i="7"/>
  <c r="BT40" i="7"/>
  <c r="BR40" i="7"/>
  <c r="BQ40" i="7"/>
  <c r="BO40" i="7"/>
  <c r="BJ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CA39" i="7"/>
  <c r="BV39" i="7"/>
  <c r="BT39" i="7"/>
  <c r="BR39" i="7"/>
  <c r="BQ39" i="7"/>
  <c r="BO39" i="7"/>
  <c r="BE39" i="7"/>
  <c r="BC39" i="7"/>
  <c r="AZ39" i="7"/>
  <c r="AY39" i="7"/>
  <c r="AW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CA38" i="7"/>
  <c r="BT38" i="7"/>
  <c r="BR38" i="7"/>
  <c r="BQ38" i="7"/>
  <c r="BO38" i="7"/>
  <c r="BE38" i="7"/>
  <c r="BC38" i="7"/>
  <c r="AZ38" i="7"/>
  <c r="AY38" i="7"/>
  <c r="AW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CA37" i="7"/>
  <c r="BV37" i="7"/>
  <c r="BT37" i="7"/>
  <c r="BS37" i="7"/>
  <c r="BR37" i="7"/>
  <c r="BQ37" i="7"/>
  <c r="BO37" i="7"/>
  <c r="BE37" i="7"/>
  <c r="BC37" i="7"/>
  <c r="AZ37" i="7"/>
  <c r="AY37" i="7"/>
  <c r="AU37" i="7"/>
  <c r="AQ37" i="7"/>
  <c r="AP37" i="7"/>
  <c r="AM37" i="7"/>
  <c r="AK37" i="7"/>
  <c r="AJ37" i="7"/>
  <c r="AG37" i="7"/>
  <c r="AE37" i="7"/>
  <c r="AD37" i="7"/>
  <c r="AB37" i="7"/>
  <c r="AA37" i="7"/>
  <c r="Z37" i="7"/>
  <c r="W37" i="7"/>
  <c r="V37" i="7"/>
  <c r="U37" i="7"/>
  <c r="T37" i="7"/>
  <c r="S37" i="7"/>
  <c r="R37" i="7"/>
  <c r="Q37" i="7"/>
  <c r="P37" i="7"/>
  <c r="O37" i="7"/>
  <c r="N37" i="7"/>
  <c r="M37" i="7"/>
  <c r="L37" i="7"/>
  <c r="K37" i="7"/>
  <c r="J37" i="7"/>
  <c r="I37" i="7"/>
  <c r="H37" i="7"/>
  <c r="G37" i="7"/>
  <c r="CA36" i="7"/>
  <c r="BV36" i="7"/>
  <c r="BT36" i="7"/>
  <c r="BS36" i="7"/>
  <c r="BR36" i="7"/>
  <c r="BQ36" i="7"/>
  <c r="BO36" i="7"/>
  <c r="BC36" i="7"/>
  <c r="BA36" i="7"/>
  <c r="AZ36" i="7"/>
  <c r="AU36" i="7"/>
  <c r="AR36" i="7"/>
  <c r="AQ36" i="7"/>
  <c r="AP36" i="7"/>
  <c r="AM36" i="7"/>
  <c r="AK36" i="7"/>
  <c r="AJ36" i="7"/>
  <c r="AG36" i="7"/>
  <c r="AE36" i="7"/>
  <c r="AD36" i="7"/>
  <c r="AC36" i="7"/>
  <c r="AB36" i="7"/>
  <c r="AA36" i="7"/>
  <c r="Z36" i="7"/>
  <c r="X36" i="7"/>
  <c r="U36" i="7"/>
  <c r="T36" i="7"/>
  <c r="S36" i="7"/>
  <c r="R36" i="7"/>
  <c r="Q36" i="7"/>
  <c r="P36" i="7"/>
  <c r="O36" i="7"/>
  <c r="N36" i="7"/>
  <c r="M36" i="7"/>
  <c r="L36" i="7"/>
  <c r="K36" i="7"/>
  <c r="J36" i="7"/>
  <c r="I36" i="7"/>
  <c r="H36" i="7"/>
  <c r="G36" i="7"/>
  <c r="CA35" i="7"/>
  <c r="BT35" i="7"/>
  <c r="BS35" i="7"/>
  <c r="BR35" i="7"/>
  <c r="BQ35" i="7"/>
  <c r="BO35" i="7"/>
  <c r="BC35" i="7"/>
  <c r="BA35" i="7"/>
  <c r="AZ35" i="7"/>
  <c r="AU35" i="7"/>
  <c r="AR35" i="7"/>
  <c r="AQ35" i="7"/>
  <c r="AP35" i="7"/>
  <c r="AM35" i="7"/>
  <c r="AK35" i="7"/>
  <c r="AJ35" i="7"/>
  <c r="AG35" i="7"/>
  <c r="AE35" i="7"/>
  <c r="AD35" i="7"/>
  <c r="AC35" i="7"/>
  <c r="AB35" i="7"/>
  <c r="AA35" i="7"/>
  <c r="Z35" i="7"/>
  <c r="X35" i="7"/>
  <c r="U35" i="7"/>
  <c r="T35" i="7"/>
  <c r="S35" i="7"/>
  <c r="R35" i="7"/>
  <c r="Q35" i="7"/>
  <c r="P35" i="7"/>
  <c r="O35" i="7"/>
  <c r="N35" i="7"/>
  <c r="M35" i="7"/>
  <c r="L35" i="7"/>
  <c r="K35" i="7"/>
  <c r="J35" i="7"/>
  <c r="I35" i="7"/>
  <c r="H35" i="7"/>
  <c r="G35" i="7"/>
  <c r="CA34" i="7"/>
  <c r="BT34" i="7"/>
  <c r="BS34" i="7"/>
  <c r="BR34" i="7"/>
  <c r="BQ34" i="7"/>
  <c r="BO34" i="7"/>
  <c r="BC34" i="7"/>
  <c r="BA34" i="7"/>
  <c r="AZ34" i="7"/>
  <c r="AU34" i="7"/>
  <c r="AR34" i="7"/>
  <c r="AQ34" i="7"/>
  <c r="AP34" i="7"/>
  <c r="AM34" i="7"/>
  <c r="AK34" i="7"/>
  <c r="AJ34" i="7"/>
  <c r="AG34" i="7"/>
  <c r="AE34" i="7"/>
  <c r="AD34" i="7"/>
  <c r="AC34" i="7"/>
  <c r="AB34" i="7"/>
  <c r="AA34" i="7"/>
  <c r="Z34" i="7"/>
  <c r="X34" i="7"/>
  <c r="U34" i="7"/>
  <c r="T34" i="7"/>
  <c r="S34" i="7"/>
  <c r="R34" i="7"/>
  <c r="Q34" i="7"/>
  <c r="P34" i="7"/>
  <c r="O34" i="7"/>
  <c r="N34" i="7"/>
  <c r="M34" i="7"/>
  <c r="L34" i="7"/>
  <c r="K34" i="7"/>
  <c r="J34" i="7"/>
  <c r="I34" i="7"/>
  <c r="H34" i="7"/>
  <c r="G34" i="7"/>
  <c r="CA33" i="7"/>
  <c r="BT33" i="7"/>
  <c r="BS33" i="7"/>
  <c r="BR33" i="7"/>
  <c r="BQ33" i="7"/>
  <c r="BO33" i="7"/>
  <c r="BC33" i="7"/>
  <c r="BA33" i="7"/>
  <c r="AZ33" i="7"/>
  <c r="AU33" i="7"/>
  <c r="AR33" i="7"/>
  <c r="AQ33" i="7"/>
  <c r="AP33" i="7"/>
  <c r="AM33" i="7"/>
  <c r="AK33" i="7"/>
  <c r="AJ33" i="7"/>
  <c r="AG33" i="7"/>
  <c r="AE33" i="7"/>
  <c r="AD33" i="7"/>
  <c r="AC33" i="7"/>
  <c r="AB33" i="7"/>
  <c r="AA33" i="7"/>
  <c r="Z33" i="7"/>
  <c r="X33" i="7"/>
  <c r="U33" i="7"/>
  <c r="T33" i="7"/>
  <c r="S33" i="7"/>
  <c r="R33" i="7"/>
  <c r="Q33" i="7"/>
  <c r="P33" i="7"/>
  <c r="O33" i="7"/>
  <c r="N33" i="7"/>
  <c r="M33" i="7"/>
  <c r="L33" i="7"/>
  <c r="K33" i="7"/>
  <c r="J33" i="7"/>
  <c r="I33" i="7"/>
  <c r="H33" i="7"/>
  <c r="G33" i="7"/>
  <c r="CA32" i="7"/>
  <c r="BV32" i="7"/>
  <c r="BT32" i="7"/>
  <c r="BS32" i="7"/>
  <c r="BR32" i="7"/>
  <c r="BQ32" i="7"/>
  <c r="BP32" i="7"/>
  <c r="BO32" i="7"/>
  <c r="BN32" i="7"/>
  <c r="BM32" i="7"/>
  <c r="BL32" i="7"/>
  <c r="BK32" i="7"/>
  <c r="BJ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CA31" i="7"/>
  <c r="BZ31" i="7"/>
  <c r="BY31" i="7"/>
  <c r="BV31" i="7"/>
  <c r="BU31" i="7"/>
  <c r="BT31" i="7"/>
  <c r="BS31" i="7"/>
  <c r="BR31" i="7"/>
  <c r="BQ31" i="7"/>
  <c r="BO31" i="7"/>
  <c r="BE31" i="7"/>
  <c r="BC31" i="7"/>
  <c r="AZ31" i="7"/>
  <c r="AY31" i="7"/>
  <c r="AW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CB30" i="7"/>
  <c r="CA30" i="7"/>
  <c r="BT30" i="7"/>
  <c r="BS30" i="7"/>
  <c r="BR30" i="7"/>
  <c r="BQ30" i="7"/>
  <c r="BO30" i="7"/>
  <c r="BJ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G30" i="7"/>
  <c r="CA29" i="7"/>
  <c r="BT29" i="7"/>
  <c r="BR29" i="7"/>
  <c r="BQ29" i="7"/>
  <c r="BO29" i="7"/>
  <c r="BG29" i="7"/>
  <c r="BE29" i="7"/>
  <c r="BC29" i="7"/>
  <c r="AZ29" i="7"/>
  <c r="AW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CA28" i="7"/>
  <c r="BT28" i="7"/>
  <c r="BR28" i="7"/>
  <c r="BQ28" i="7"/>
  <c r="BO28" i="7"/>
  <c r="BG28" i="7"/>
  <c r="BE28" i="7"/>
  <c r="BC28" i="7"/>
  <c r="AZ28" i="7"/>
  <c r="AW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CA27" i="7"/>
  <c r="BV27" i="7"/>
  <c r="BT27" i="7"/>
  <c r="BR27" i="7"/>
  <c r="BQ27" i="7"/>
  <c r="BO27" i="7"/>
  <c r="BG27" i="7"/>
  <c r="BE27" i="7"/>
  <c r="BC27" i="7"/>
  <c r="AZ27" i="7"/>
  <c r="AY27" i="7"/>
  <c r="AW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CA26" i="7"/>
  <c r="BT26" i="7"/>
  <c r="BS26" i="7"/>
  <c r="BQ26" i="7"/>
  <c r="BO26" i="7"/>
  <c r="BE26" i="7"/>
  <c r="BC26" i="7"/>
  <c r="AZ26" i="7"/>
  <c r="AU26" i="7"/>
  <c r="AQ26" i="7"/>
  <c r="AP26" i="7"/>
  <c r="AM26" i="7"/>
  <c r="AK26" i="7"/>
  <c r="AJ26" i="7"/>
  <c r="AG26" i="7"/>
  <c r="AE26" i="7"/>
  <c r="AD26" i="7"/>
  <c r="AB26" i="7"/>
  <c r="AA26" i="7"/>
  <c r="Z26" i="7"/>
  <c r="W26" i="7"/>
  <c r="V26" i="7"/>
  <c r="U26" i="7"/>
  <c r="T26" i="7"/>
  <c r="S26" i="7"/>
  <c r="R26" i="7"/>
  <c r="Q26" i="7"/>
  <c r="P26" i="7"/>
  <c r="O26" i="7"/>
  <c r="N26" i="7"/>
  <c r="M26" i="7"/>
  <c r="L26" i="7"/>
  <c r="K26" i="7"/>
  <c r="J26" i="7"/>
  <c r="I26" i="7"/>
  <c r="H26" i="7"/>
  <c r="G26" i="7"/>
  <c r="CA25" i="7"/>
  <c r="BT25" i="7"/>
  <c r="BS25" i="7"/>
  <c r="BR25" i="7"/>
  <c r="BQ25" i="7"/>
  <c r="BO25" i="7"/>
  <c r="BC25" i="7"/>
  <c r="BA25" i="7"/>
  <c r="AZ25" i="7"/>
  <c r="AU25" i="7"/>
  <c r="AR25" i="7"/>
  <c r="AQ25" i="7"/>
  <c r="AP25" i="7"/>
  <c r="AM25" i="7"/>
  <c r="AK25" i="7"/>
  <c r="AJ25" i="7"/>
  <c r="AG25" i="7"/>
  <c r="AE25" i="7"/>
  <c r="AD25" i="7"/>
  <c r="AC25" i="7"/>
  <c r="AB25" i="7"/>
  <c r="AA25" i="7"/>
  <c r="Z25" i="7"/>
  <c r="X25" i="7"/>
  <c r="U25" i="7"/>
  <c r="T25" i="7"/>
  <c r="S25" i="7"/>
  <c r="R25" i="7"/>
  <c r="Q25" i="7"/>
  <c r="P25" i="7"/>
  <c r="O25" i="7"/>
  <c r="N25" i="7"/>
  <c r="M25" i="7"/>
  <c r="L25" i="7"/>
  <c r="K25" i="7"/>
  <c r="J25" i="7"/>
  <c r="I25" i="7"/>
  <c r="H25" i="7"/>
  <c r="G25" i="7"/>
  <c r="CA24" i="7"/>
  <c r="BT24" i="7"/>
  <c r="BS24" i="7"/>
  <c r="BR24" i="7"/>
  <c r="BQ24" i="7"/>
  <c r="BO24" i="7"/>
  <c r="BC24" i="7"/>
  <c r="BA24" i="7"/>
  <c r="AZ24" i="7"/>
  <c r="AU24" i="7"/>
  <c r="AR24" i="7"/>
  <c r="AQ24" i="7"/>
  <c r="AP24" i="7"/>
  <c r="AM24" i="7"/>
  <c r="AK24" i="7"/>
  <c r="AJ24" i="7"/>
  <c r="AG24" i="7"/>
  <c r="AE24" i="7"/>
  <c r="AD24" i="7"/>
  <c r="AC24" i="7"/>
  <c r="AB24" i="7"/>
  <c r="AA24" i="7"/>
  <c r="Z24" i="7"/>
  <c r="X24" i="7"/>
  <c r="U24" i="7"/>
  <c r="T24" i="7"/>
  <c r="S24" i="7"/>
  <c r="R24" i="7"/>
  <c r="Q24" i="7"/>
  <c r="P24" i="7"/>
  <c r="O24" i="7"/>
  <c r="N24" i="7"/>
  <c r="M24" i="7"/>
  <c r="L24" i="7"/>
  <c r="K24" i="7"/>
  <c r="J24" i="7"/>
  <c r="I24" i="7"/>
  <c r="H24" i="7"/>
  <c r="G24" i="7"/>
  <c r="CA23" i="7"/>
  <c r="BT23" i="7"/>
  <c r="BS23" i="7"/>
  <c r="BR23" i="7"/>
  <c r="BQ23" i="7"/>
  <c r="BO23" i="7"/>
  <c r="BE23" i="7"/>
  <c r="BC23" i="7"/>
  <c r="BA23" i="7"/>
  <c r="AZ23" i="7"/>
  <c r="AV23" i="7"/>
  <c r="AU23" i="7"/>
  <c r="AR23" i="7"/>
  <c r="AQ23" i="7"/>
  <c r="AP23" i="7"/>
  <c r="AM23" i="7"/>
  <c r="AK23" i="7"/>
  <c r="AJ23" i="7"/>
  <c r="AG23" i="7"/>
  <c r="AE23" i="7"/>
  <c r="AD23" i="7"/>
  <c r="AB23" i="7"/>
  <c r="AA23" i="7"/>
  <c r="Z23" i="7"/>
  <c r="Y23" i="7"/>
  <c r="X23" i="7"/>
  <c r="U23" i="7"/>
  <c r="T23" i="7"/>
  <c r="S23" i="7"/>
  <c r="R23" i="7"/>
  <c r="O23" i="7"/>
  <c r="N23" i="7"/>
  <c r="L23" i="7"/>
  <c r="K23" i="7"/>
  <c r="J23" i="7"/>
  <c r="I23" i="7"/>
  <c r="H23" i="7"/>
  <c r="G23" i="7"/>
  <c r="CA22" i="7"/>
  <c r="BT22" i="7"/>
  <c r="BQ22" i="7"/>
  <c r="BO22" i="7"/>
  <c r="BE22" i="7"/>
  <c r="BC22" i="7"/>
  <c r="AZ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CA21" i="7"/>
  <c r="BT21" i="7"/>
  <c r="BS21" i="7"/>
  <c r="BQ21" i="7"/>
  <c r="BO21" i="7"/>
  <c r="BC21" i="7"/>
  <c r="BA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CA20" i="7"/>
  <c r="BT20" i="7"/>
  <c r="BR20" i="7"/>
  <c r="BQ20" i="7"/>
  <c r="BO20" i="7"/>
  <c r="BE20" i="7"/>
  <c r="BC20" i="7"/>
  <c r="AZ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CA19" i="7"/>
  <c r="BV19" i="7"/>
  <c r="BU19" i="7"/>
  <c r="BT19" i="7"/>
  <c r="BR19" i="7"/>
  <c r="BQ19" i="7"/>
  <c r="BO19" i="7"/>
  <c r="BG19" i="7"/>
  <c r="BE19" i="7"/>
  <c r="BC19" i="7"/>
  <c r="AZ19" i="7"/>
  <c r="AY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CA18" i="7"/>
  <c r="BU18" i="7"/>
  <c r="BT18" i="7"/>
  <c r="BS18" i="7"/>
  <c r="BR18" i="7"/>
  <c r="BQ18" i="7"/>
  <c r="BP18" i="7"/>
  <c r="BO18" i="7"/>
  <c r="BC18" i="7"/>
  <c r="BA18" i="7"/>
  <c r="AY18" i="7"/>
  <c r="AU18" i="7"/>
  <c r="AQ18" i="7"/>
  <c r="AP18" i="7"/>
  <c r="AM18" i="7"/>
  <c r="AG18" i="7"/>
  <c r="AE18" i="7"/>
  <c r="AD18" i="7"/>
  <c r="AC18" i="7"/>
  <c r="AB18" i="7"/>
  <c r="AA18" i="7"/>
  <c r="Z18" i="7"/>
  <c r="Y18" i="7"/>
  <c r="X18" i="7"/>
  <c r="U18" i="7"/>
  <c r="T18" i="7"/>
  <c r="S18" i="7"/>
  <c r="R18" i="7"/>
  <c r="Q18" i="7"/>
  <c r="P18" i="7"/>
  <c r="O18" i="7"/>
  <c r="N18" i="7"/>
  <c r="M18" i="7"/>
  <c r="L18" i="7"/>
  <c r="K18" i="7"/>
  <c r="J18" i="7"/>
  <c r="I18" i="7"/>
  <c r="H18" i="7"/>
  <c r="G18" i="7"/>
  <c r="CA17" i="7"/>
  <c r="BV17" i="7"/>
  <c r="BT17" i="7"/>
  <c r="BS17" i="7"/>
  <c r="BQ17" i="7"/>
  <c r="BP17" i="7"/>
  <c r="BO17" i="7"/>
  <c r="BC17" i="7"/>
  <c r="AZ17" i="7"/>
  <c r="AU17" i="7"/>
  <c r="AQ17" i="7"/>
  <c r="AP17" i="7"/>
  <c r="AM17" i="7"/>
  <c r="AK17" i="7"/>
  <c r="AJ17" i="7"/>
  <c r="AG17" i="7"/>
  <c r="AE17" i="7"/>
  <c r="AD17" i="7"/>
  <c r="AB17" i="7"/>
  <c r="AA17" i="7"/>
  <c r="Z17" i="7"/>
  <c r="Y17" i="7"/>
  <c r="X17" i="7"/>
  <c r="U17" i="7"/>
  <c r="T17" i="7"/>
  <c r="S17" i="7"/>
  <c r="R17" i="7"/>
  <c r="Q17" i="7"/>
  <c r="P17" i="7"/>
  <c r="O17" i="7"/>
  <c r="N17" i="7"/>
  <c r="L17" i="7"/>
  <c r="K17" i="7"/>
  <c r="J17" i="7"/>
  <c r="I17" i="7"/>
  <c r="H17" i="7"/>
  <c r="G17" i="7"/>
  <c r="CA16" i="7"/>
  <c r="BV16" i="7"/>
  <c r="BU16" i="7"/>
  <c r="BT16" i="7"/>
  <c r="BS16" i="7"/>
  <c r="BR16" i="7"/>
  <c r="BQ16" i="7"/>
  <c r="BO16" i="7"/>
  <c r="BC16" i="7"/>
  <c r="BA16" i="7"/>
  <c r="AY16" i="7"/>
  <c r="AV16" i="7"/>
  <c r="AU16" i="7"/>
  <c r="AR16" i="7"/>
  <c r="AQ16" i="7"/>
  <c r="AP16" i="7"/>
  <c r="AM16" i="7"/>
  <c r="AK16" i="7"/>
  <c r="AJ16" i="7"/>
  <c r="AG16" i="7"/>
  <c r="AE16" i="7"/>
  <c r="AD16" i="7"/>
  <c r="AB16" i="7"/>
  <c r="AA16" i="7"/>
  <c r="Z16" i="7"/>
  <c r="Y16" i="7"/>
  <c r="X16" i="7"/>
  <c r="U16" i="7"/>
  <c r="T16" i="7"/>
  <c r="S16" i="7"/>
  <c r="R16" i="7"/>
  <c r="Q16" i="7"/>
  <c r="P16" i="7"/>
  <c r="O16" i="7"/>
  <c r="N16" i="7"/>
  <c r="L16" i="7"/>
  <c r="K16" i="7"/>
  <c r="J16" i="7"/>
  <c r="I16" i="7"/>
  <c r="H16" i="7"/>
  <c r="G16" i="7"/>
  <c r="CA15" i="7"/>
  <c r="BV15" i="7"/>
  <c r="BU15" i="7"/>
  <c r="BT15" i="7"/>
  <c r="BS15" i="7"/>
  <c r="BR15" i="7"/>
  <c r="BQ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CA14" i="7"/>
  <c r="BV14" i="7"/>
  <c r="BU14" i="7"/>
  <c r="BT14" i="7"/>
  <c r="BS14" i="7"/>
  <c r="BQ14" i="7"/>
  <c r="BO14" i="7"/>
  <c r="BC14" i="7"/>
  <c r="BA14" i="7"/>
  <c r="AZ14" i="7"/>
  <c r="AR14" i="7"/>
  <c r="AQ14" i="7"/>
  <c r="AP14" i="7"/>
  <c r="AM14" i="7"/>
  <c r="AK14" i="7"/>
  <c r="AJ14" i="7"/>
  <c r="AG14" i="7"/>
  <c r="AE14" i="7"/>
  <c r="AD14" i="7"/>
  <c r="AC14" i="7"/>
  <c r="AB14" i="7"/>
  <c r="AA14" i="7"/>
  <c r="Z14" i="7"/>
  <c r="Y14" i="7"/>
  <c r="X14" i="7"/>
  <c r="V14" i="7"/>
  <c r="U14" i="7"/>
  <c r="T14" i="7"/>
  <c r="S14" i="7"/>
  <c r="R14" i="7"/>
  <c r="Q14" i="7"/>
  <c r="P14" i="7"/>
  <c r="O14" i="7"/>
  <c r="N14" i="7"/>
  <c r="M14" i="7"/>
  <c r="L14" i="7"/>
  <c r="K14" i="7"/>
  <c r="J14" i="7"/>
  <c r="I14" i="7"/>
  <c r="H14" i="7"/>
  <c r="G14"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CA13" i="7"/>
  <c r="BV13" i="7"/>
  <c r="BU13" i="7"/>
  <c r="BT13" i="7"/>
  <c r="BS13" i="7"/>
  <c r="BQ13" i="7"/>
  <c r="BO13" i="7"/>
  <c r="BK13" i="7"/>
  <c r="BC13" i="7"/>
  <c r="BA13" i="7"/>
  <c r="AZ13" i="7"/>
  <c r="AR13" i="7"/>
  <c r="AQ13" i="7"/>
  <c r="AP13" i="7"/>
  <c r="AM13" i="7"/>
  <c r="AK13" i="7"/>
  <c r="AJ13" i="7"/>
  <c r="AG13" i="7"/>
  <c r="AE13" i="7"/>
  <c r="AD13" i="7"/>
  <c r="AC13" i="7"/>
  <c r="AB13" i="7"/>
  <c r="AA13" i="7"/>
  <c r="Z13" i="7"/>
  <c r="Y13" i="7"/>
  <c r="X13" i="7"/>
  <c r="V13" i="7"/>
  <c r="U13" i="7"/>
  <c r="T13" i="7"/>
  <c r="S13" i="7"/>
  <c r="R13" i="7"/>
  <c r="Q13" i="7"/>
  <c r="P13" i="7"/>
  <c r="O13" i="7"/>
  <c r="N13" i="7"/>
  <c r="M13" i="7"/>
  <c r="L13" i="7"/>
  <c r="K13" i="7"/>
  <c r="J13" i="7"/>
  <c r="I13" i="7"/>
  <c r="H13" i="7"/>
  <c r="G13" i="7"/>
  <c r="G272" i="5"/>
  <c r="H272" i="5"/>
  <c r="I272" i="5"/>
  <c r="J272" i="5"/>
  <c r="K272" i="5"/>
  <c r="L272" i="5"/>
  <c r="M272" i="5"/>
  <c r="N272" i="5"/>
  <c r="O272" i="5"/>
  <c r="P272" i="5"/>
  <c r="Q272" i="5"/>
  <c r="R272" i="5"/>
  <c r="S272" i="5"/>
  <c r="T272" i="5"/>
  <c r="U272" i="5"/>
  <c r="V272" i="5"/>
  <c r="W272" i="5"/>
  <c r="X272" i="5"/>
  <c r="Y272" i="5"/>
  <c r="Z272" i="5"/>
  <c r="AA272" i="5"/>
  <c r="AB272" i="5"/>
  <c r="AC272" i="5"/>
  <c r="AD272" i="5"/>
  <c r="AE272" i="5"/>
  <c r="AF272" i="5"/>
  <c r="AG272" i="5"/>
  <c r="AH272" i="5"/>
  <c r="AI272" i="5"/>
  <c r="AJ272" i="5"/>
  <c r="AK272" i="5"/>
  <c r="AL272" i="5"/>
  <c r="AM272" i="5"/>
  <c r="AN272" i="5"/>
  <c r="AO272" i="5"/>
  <c r="AP272" i="5"/>
  <c r="AQ272" i="5"/>
  <c r="AR272" i="5"/>
  <c r="AS272" i="5"/>
  <c r="AT272" i="5"/>
  <c r="AU272" i="5"/>
  <c r="AV272" i="5"/>
  <c r="AW272" i="5"/>
  <c r="AX272" i="5"/>
  <c r="AY272" i="5"/>
  <c r="AZ272" i="5"/>
  <c r="BA272" i="5"/>
  <c r="BB272" i="5"/>
  <c r="BC272" i="5"/>
  <c r="BD272" i="5"/>
  <c r="BE272" i="5"/>
  <c r="BF272" i="5"/>
  <c r="BG272" i="5"/>
  <c r="BH272" i="5"/>
  <c r="BI272" i="5"/>
  <c r="BJ272" i="5"/>
  <c r="BK272" i="5"/>
  <c r="BL272" i="5"/>
  <c r="BM272" i="5"/>
  <c r="BN272" i="5"/>
  <c r="BO272" i="5"/>
  <c r="BP272" i="5"/>
  <c r="BQ272" i="5"/>
  <c r="BR272" i="5"/>
  <c r="BS272" i="5"/>
  <c r="BT272" i="5"/>
  <c r="BU272" i="5"/>
  <c r="BV272" i="5"/>
  <c r="BW272" i="5"/>
  <c r="BX272" i="5"/>
  <c r="BY272" i="5"/>
  <c r="BZ272" i="5"/>
  <c r="CA272" i="5"/>
  <c r="G219" i="5"/>
  <c r="G217" i="5"/>
  <c r="H219" i="5"/>
  <c r="H217" i="5"/>
  <c r="I219" i="5"/>
  <c r="I217" i="5"/>
  <c r="J219" i="5"/>
  <c r="J217" i="5"/>
  <c r="K219" i="5"/>
  <c r="K217" i="5"/>
  <c r="L219" i="5"/>
  <c r="L217" i="5"/>
  <c r="M219" i="5"/>
  <c r="M217" i="5"/>
  <c r="N219" i="5"/>
  <c r="N217" i="5"/>
  <c r="O219" i="5"/>
  <c r="O217" i="5"/>
  <c r="P219" i="5"/>
  <c r="P217" i="5"/>
  <c r="Q219" i="5"/>
  <c r="Q217" i="5"/>
  <c r="R219" i="5"/>
  <c r="R217" i="5"/>
  <c r="S219" i="5"/>
  <c r="S217" i="5"/>
  <c r="T219" i="5"/>
  <c r="T217" i="5"/>
  <c r="U219" i="5"/>
  <c r="U217" i="5"/>
  <c r="V219" i="5"/>
  <c r="V217" i="5"/>
  <c r="W219" i="5"/>
  <c r="W217" i="5"/>
  <c r="X219" i="5"/>
  <c r="X217" i="5"/>
  <c r="Y219" i="5"/>
  <c r="Y217" i="5"/>
  <c r="Z219" i="5"/>
  <c r="Z217" i="5"/>
  <c r="AA219" i="5"/>
  <c r="AA217" i="5"/>
  <c r="AB219" i="5"/>
  <c r="AB217" i="5"/>
  <c r="AC219" i="5"/>
  <c r="AC217" i="5"/>
  <c r="AD219" i="5"/>
  <c r="AD217" i="5"/>
  <c r="AE219" i="5"/>
  <c r="AE217" i="5"/>
  <c r="AF219" i="5"/>
  <c r="AF217" i="5"/>
  <c r="AG219" i="5"/>
  <c r="AG217" i="5"/>
  <c r="AH219" i="5"/>
  <c r="AH217" i="5"/>
  <c r="AI219" i="5"/>
  <c r="AI217" i="5"/>
  <c r="AJ219" i="5"/>
  <c r="AJ217" i="5"/>
  <c r="AK219" i="5"/>
  <c r="AK217" i="5"/>
  <c r="AL219" i="5"/>
  <c r="AL217" i="5"/>
  <c r="AM219" i="5"/>
  <c r="AM217" i="5"/>
  <c r="AN219" i="5"/>
  <c r="AN217" i="5"/>
  <c r="AO219" i="5"/>
  <c r="AO217" i="5"/>
  <c r="AP219" i="5"/>
  <c r="AP217" i="5"/>
  <c r="AQ219" i="5"/>
  <c r="AQ217" i="5"/>
  <c r="AR219" i="5"/>
  <c r="AR217" i="5"/>
  <c r="AS219" i="5"/>
  <c r="AS217" i="5"/>
  <c r="AT219" i="5"/>
  <c r="AT217" i="5"/>
  <c r="AU219" i="5"/>
  <c r="AU217" i="5"/>
  <c r="AV219" i="5"/>
  <c r="AV217" i="5"/>
  <c r="AW219" i="5"/>
  <c r="AW217" i="5"/>
  <c r="AX219" i="5"/>
  <c r="AX217" i="5"/>
  <c r="AZ219" i="5"/>
  <c r="AZ217" i="5"/>
  <c r="BC219" i="5"/>
  <c r="BC217" i="5"/>
  <c r="BE219" i="5"/>
  <c r="BE217" i="5"/>
  <c r="BO219" i="5"/>
  <c r="BO217" i="5"/>
  <c r="BQ219" i="5"/>
  <c r="BQ217" i="5"/>
  <c r="BR219" i="5"/>
  <c r="BR217" i="5"/>
  <c r="BT219" i="5"/>
  <c r="BT217" i="5"/>
  <c r="BY219" i="5"/>
  <c r="BY217" i="5"/>
  <c r="CA219" i="5"/>
  <c r="CA217" i="5"/>
  <c r="G220" i="5"/>
  <c r="H220" i="5"/>
  <c r="I220" i="5"/>
  <c r="J220" i="5"/>
  <c r="K220" i="5"/>
  <c r="L220" i="5"/>
  <c r="M220" i="5"/>
  <c r="N220" i="5"/>
  <c r="O220" i="5"/>
  <c r="P220" i="5"/>
  <c r="Q220" i="5"/>
  <c r="R220" i="5"/>
  <c r="S220" i="5"/>
  <c r="T220" i="5"/>
  <c r="U220" i="5"/>
  <c r="V220" i="5"/>
  <c r="W220" i="5"/>
  <c r="X220" i="5"/>
  <c r="Y220" i="5"/>
  <c r="Z220" i="5"/>
  <c r="AA220" i="5"/>
  <c r="AB220" i="5"/>
  <c r="AC220" i="5"/>
  <c r="AD220" i="5"/>
  <c r="AE220" i="5"/>
  <c r="AF220" i="5"/>
  <c r="AG220" i="5"/>
  <c r="AH220" i="5"/>
  <c r="AI220" i="5"/>
  <c r="AJ220" i="5"/>
  <c r="AK220" i="5"/>
  <c r="AL220" i="5"/>
  <c r="AM220" i="5"/>
  <c r="AN220" i="5"/>
  <c r="AO220" i="5"/>
  <c r="AP220" i="5"/>
  <c r="AQ220" i="5"/>
  <c r="AR220" i="5"/>
  <c r="AS220" i="5"/>
  <c r="AT220" i="5"/>
  <c r="AU220" i="5"/>
  <c r="AV220" i="5"/>
  <c r="AW220" i="5"/>
  <c r="AY220" i="5"/>
  <c r="BA220" i="5"/>
  <c r="BC220" i="5"/>
  <c r="BE220" i="5"/>
  <c r="BO220" i="5"/>
  <c r="BQ220" i="5"/>
  <c r="BR220" i="5"/>
  <c r="BT220" i="5"/>
  <c r="CA220" i="5"/>
  <c r="G221" i="5"/>
  <c r="H221" i="5"/>
  <c r="I221" i="5"/>
  <c r="J221" i="5"/>
  <c r="K221" i="5"/>
  <c r="L221" i="5"/>
  <c r="M221" i="5"/>
  <c r="N221" i="5"/>
  <c r="O221" i="5"/>
  <c r="P221" i="5"/>
  <c r="Q221" i="5"/>
  <c r="R221" i="5"/>
  <c r="S221" i="5"/>
  <c r="T221" i="5"/>
  <c r="U221" i="5"/>
  <c r="V221" i="5"/>
  <c r="W221" i="5"/>
  <c r="X221" i="5"/>
  <c r="Y221" i="5"/>
  <c r="Z221" i="5"/>
  <c r="AA221" i="5"/>
  <c r="AB221" i="5"/>
  <c r="AC221" i="5"/>
  <c r="AD221" i="5"/>
  <c r="AE221" i="5"/>
  <c r="AF221" i="5"/>
  <c r="AG221" i="5"/>
  <c r="AJ221" i="5"/>
  <c r="AK221" i="5"/>
  <c r="AL221" i="5"/>
  <c r="AM221" i="5"/>
  <c r="AP221" i="5"/>
  <c r="AQ221" i="5"/>
  <c r="AU221" i="5"/>
  <c r="AV221" i="5"/>
  <c r="AY221" i="5"/>
  <c r="AZ221" i="5"/>
  <c r="BC221" i="5"/>
  <c r="BE221" i="5"/>
  <c r="BO221" i="5"/>
  <c r="BQ221" i="5"/>
  <c r="BR221" i="5"/>
  <c r="BS221" i="5"/>
  <c r="BT221" i="5"/>
  <c r="CA221" i="5"/>
  <c r="G222" i="5"/>
  <c r="H222" i="5"/>
  <c r="I222" i="5"/>
  <c r="J222" i="5"/>
  <c r="K222" i="5"/>
  <c r="L222" i="5"/>
  <c r="M222" i="5"/>
  <c r="N222" i="5"/>
  <c r="O222" i="5"/>
  <c r="P222" i="5"/>
  <c r="Q222" i="5"/>
  <c r="R222" i="5"/>
  <c r="S222" i="5"/>
  <c r="T222" i="5"/>
  <c r="U222" i="5"/>
  <c r="V222" i="5"/>
  <c r="W222" i="5"/>
  <c r="X222" i="5"/>
  <c r="Y222" i="5"/>
  <c r="Z222" i="5"/>
  <c r="AA222" i="5"/>
  <c r="AB222" i="5"/>
  <c r="AC222" i="5"/>
  <c r="AD222" i="5"/>
  <c r="AE222" i="5"/>
  <c r="AF222" i="5"/>
  <c r="AG222" i="5"/>
  <c r="AJ222" i="5"/>
  <c r="AK222" i="5"/>
  <c r="AL222" i="5"/>
  <c r="AM222" i="5"/>
  <c r="AP222" i="5"/>
  <c r="AQ222" i="5"/>
  <c r="AR222" i="5"/>
  <c r="AU222" i="5"/>
  <c r="AV222" i="5"/>
  <c r="AZ222" i="5"/>
  <c r="BA222" i="5"/>
  <c r="BC222" i="5"/>
  <c r="BE222" i="5"/>
  <c r="BF222" i="5"/>
  <c r="BO222" i="5"/>
  <c r="BQ222" i="5"/>
  <c r="BR222" i="5"/>
  <c r="BS222" i="5"/>
  <c r="BT222" i="5"/>
  <c r="BV222" i="5"/>
  <c r="CA222" i="5"/>
  <c r="G223" i="5"/>
  <c r="H223" i="5"/>
  <c r="I223" i="5"/>
  <c r="J223" i="5"/>
  <c r="K223" i="5"/>
  <c r="L223" i="5"/>
  <c r="M223" i="5"/>
  <c r="N223" i="5"/>
  <c r="O223" i="5"/>
  <c r="P223" i="5"/>
  <c r="Q223" i="5"/>
  <c r="R223" i="5"/>
  <c r="S223" i="5"/>
  <c r="T223" i="5"/>
  <c r="U223" i="5"/>
  <c r="V223" i="5"/>
  <c r="W223" i="5"/>
  <c r="X223" i="5"/>
  <c r="Y223" i="5"/>
  <c r="Z223" i="5"/>
  <c r="AA223" i="5"/>
  <c r="AB223" i="5"/>
  <c r="AC223" i="5"/>
  <c r="AD223" i="5"/>
  <c r="AE223" i="5"/>
  <c r="AF223" i="5"/>
  <c r="AG223" i="5"/>
  <c r="AH223" i="5"/>
  <c r="AI223" i="5"/>
  <c r="AJ223" i="5"/>
  <c r="AK223" i="5"/>
  <c r="AL223" i="5"/>
  <c r="AM223" i="5"/>
  <c r="AN223" i="5"/>
  <c r="AO223" i="5"/>
  <c r="AP223" i="5"/>
  <c r="AQ223" i="5"/>
  <c r="AR223" i="5"/>
  <c r="AS223" i="5"/>
  <c r="AT223" i="5"/>
  <c r="AU223" i="5"/>
  <c r="AV223" i="5"/>
  <c r="AW223" i="5"/>
  <c r="AX223" i="5"/>
  <c r="AY223" i="5"/>
  <c r="AZ223" i="5"/>
  <c r="BA223" i="5"/>
  <c r="BB223" i="5"/>
  <c r="BC223" i="5"/>
  <c r="BD223" i="5"/>
  <c r="BE223" i="5"/>
  <c r="BF223" i="5"/>
  <c r="BG223" i="5"/>
  <c r="BH223" i="5"/>
  <c r="BI223" i="5"/>
  <c r="BJ223" i="5"/>
  <c r="BL223" i="5"/>
  <c r="BN223" i="5"/>
  <c r="BO223" i="5"/>
  <c r="BP223" i="5"/>
  <c r="BQ223" i="5"/>
  <c r="BR223" i="5"/>
  <c r="BS223" i="5"/>
  <c r="BT223" i="5"/>
  <c r="BV223" i="5"/>
  <c r="CA223" i="5"/>
  <c r="G224" i="5"/>
  <c r="H224" i="5"/>
  <c r="I224" i="5"/>
  <c r="J224" i="5"/>
  <c r="K224" i="5"/>
  <c r="L224" i="5"/>
  <c r="M224" i="5"/>
  <c r="N224" i="5"/>
  <c r="O224" i="5"/>
  <c r="P224" i="5"/>
  <c r="Q224" i="5"/>
  <c r="R224" i="5"/>
  <c r="S224" i="5"/>
  <c r="T224" i="5"/>
  <c r="U224" i="5"/>
  <c r="V224" i="5"/>
  <c r="W224" i="5"/>
  <c r="X224" i="5"/>
  <c r="Y224" i="5"/>
  <c r="Z224" i="5"/>
  <c r="AA224" i="5"/>
  <c r="AB224" i="5"/>
  <c r="AC224" i="5"/>
  <c r="AD224" i="5"/>
  <c r="AE224" i="5"/>
  <c r="AF224" i="5"/>
  <c r="AG224" i="5"/>
  <c r="AH224" i="5"/>
  <c r="AI224" i="5"/>
  <c r="AJ224" i="5"/>
  <c r="AK224" i="5"/>
  <c r="AL224" i="5"/>
  <c r="AM224" i="5"/>
  <c r="AN224" i="5"/>
  <c r="AO224" i="5"/>
  <c r="AP224" i="5"/>
  <c r="AQ224" i="5"/>
  <c r="AR224" i="5"/>
  <c r="AS224" i="5"/>
  <c r="AT224" i="5"/>
  <c r="AU224" i="5"/>
  <c r="AV224" i="5"/>
  <c r="AZ224" i="5"/>
  <c r="BA224" i="5"/>
  <c r="BC224" i="5"/>
  <c r="BE224" i="5"/>
  <c r="BO224" i="5"/>
  <c r="BQ224" i="5"/>
  <c r="BR224" i="5"/>
  <c r="BS224" i="5"/>
  <c r="BT224" i="5"/>
  <c r="BV224" i="5"/>
  <c r="CA224" i="5"/>
  <c r="G225" i="5"/>
  <c r="H225" i="5"/>
  <c r="I225" i="5"/>
  <c r="J225" i="5"/>
  <c r="K225" i="5"/>
  <c r="L225" i="5"/>
  <c r="M225" i="5"/>
  <c r="N225" i="5"/>
  <c r="O225" i="5"/>
  <c r="P225" i="5"/>
  <c r="Q225" i="5"/>
  <c r="R225" i="5"/>
  <c r="S225" i="5"/>
  <c r="T225" i="5"/>
  <c r="U225" i="5"/>
  <c r="V225" i="5"/>
  <c r="W225" i="5"/>
  <c r="X225" i="5"/>
  <c r="Y225" i="5"/>
  <c r="Z225" i="5"/>
  <c r="AA225" i="5"/>
  <c r="AB225" i="5"/>
  <c r="AC225" i="5"/>
  <c r="AD225" i="5"/>
  <c r="AE225" i="5"/>
  <c r="AF225" i="5"/>
  <c r="AG225" i="5"/>
  <c r="AH225" i="5"/>
  <c r="AI225" i="5"/>
  <c r="AJ225" i="5"/>
  <c r="AK225" i="5"/>
  <c r="AL225" i="5"/>
  <c r="AM225" i="5"/>
  <c r="AN225" i="5"/>
  <c r="AO225" i="5"/>
  <c r="AP225" i="5"/>
  <c r="AQ225" i="5"/>
  <c r="AR225" i="5"/>
  <c r="AS225" i="5"/>
  <c r="AT225" i="5"/>
  <c r="AU225" i="5"/>
  <c r="AV225" i="5"/>
  <c r="AZ225" i="5"/>
  <c r="BA225" i="5"/>
  <c r="BC225" i="5"/>
  <c r="BE225" i="5"/>
  <c r="BO225" i="5"/>
  <c r="BQ225" i="5"/>
  <c r="BR225" i="5"/>
  <c r="BS225" i="5"/>
  <c r="BT225" i="5"/>
  <c r="BV225" i="5"/>
  <c r="CA225" i="5"/>
  <c r="G226" i="5"/>
  <c r="I226" i="5"/>
  <c r="J226" i="5"/>
  <c r="K226" i="5"/>
  <c r="L226" i="5"/>
  <c r="M226" i="5"/>
  <c r="N226" i="5"/>
  <c r="O226" i="5"/>
  <c r="P226" i="5"/>
  <c r="Q226" i="5"/>
  <c r="R226" i="5"/>
  <c r="S226" i="5"/>
  <c r="T226" i="5"/>
  <c r="U226" i="5"/>
  <c r="V226" i="5"/>
  <c r="W226" i="5"/>
  <c r="X226" i="5"/>
  <c r="Y226" i="5"/>
  <c r="Z226" i="5"/>
  <c r="AA226" i="5"/>
  <c r="AB226" i="5"/>
  <c r="AC226" i="5"/>
  <c r="AD226" i="5"/>
  <c r="AE226" i="5"/>
  <c r="AF226" i="5"/>
  <c r="AG226" i="5"/>
  <c r="AH226" i="5"/>
  <c r="AI226" i="5"/>
  <c r="AJ226" i="5"/>
  <c r="AK226" i="5"/>
  <c r="AL226" i="5"/>
  <c r="AM226" i="5"/>
  <c r="AN226" i="5"/>
  <c r="AO226" i="5"/>
  <c r="AP226" i="5"/>
  <c r="AQ226" i="5"/>
  <c r="AR226" i="5"/>
  <c r="AS226" i="5"/>
  <c r="AT226" i="5"/>
  <c r="AU226" i="5"/>
  <c r="AV226" i="5"/>
  <c r="AW226" i="5"/>
  <c r="AX226" i="5"/>
  <c r="AY226" i="5"/>
  <c r="AZ226" i="5"/>
  <c r="BA226" i="5"/>
  <c r="BB226" i="5"/>
  <c r="BC226" i="5"/>
  <c r="BD226" i="5"/>
  <c r="BE226" i="5"/>
  <c r="BF226" i="5"/>
  <c r="BG226" i="5"/>
  <c r="BH226" i="5"/>
  <c r="BI226" i="5"/>
  <c r="BJ226" i="5"/>
  <c r="BK226" i="5"/>
  <c r="BL226" i="5"/>
  <c r="BM226" i="5"/>
  <c r="BN226" i="5"/>
  <c r="BO226" i="5"/>
  <c r="BP226" i="5"/>
  <c r="BQ226" i="5"/>
  <c r="BR226" i="5"/>
  <c r="BS226" i="5"/>
  <c r="BT226" i="5"/>
  <c r="BU226" i="5"/>
  <c r="BV226" i="5"/>
  <c r="CA226" i="5"/>
  <c r="G227" i="5"/>
  <c r="H227" i="5"/>
  <c r="I227" i="5"/>
  <c r="J227" i="5"/>
  <c r="K227" i="5"/>
  <c r="L227" i="5"/>
  <c r="M227" i="5"/>
  <c r="N227" i="5"/>
  <c r="O227" i="5"/>
  <c r="P227" i="5"/>
  <c r="Q227" i="5"/>
  <c r="R227" i="5"/>
  <c r="S227" i="5"/>
  <c r="T227" i="5"/>
  <c r="U227" i="5"/>
  <c r="V227" i="5"/>
  <c r="W227" i="5"/>
  <c r="X227" i="5"/>
  <c r="Y227" i="5"/>
  <c r="Z227" i="5"/>
  <c r="AA227" i="5"/>
  <c r="AB227" i="5"/>
  <c r="AC227" i="5"/>
  <c r="AD227" i="5"/>
  <c r="AE227" i="5"/>
  <c r="AF227" i="5"/>
  <c r="AG227" i="5"/>
  <c r="AH227" i="5"/>
  <c r="AI227" i="5"/>
  <c r="AJ227" i="5"/>
  <c r="AK227" i="5"/>
  <c r="AL227" i="5"/>
  <c r="AM227" i="5"/>
  <c r="AN227" i="5"/>
  <c r="AO227" i="5"/>
  <c r="AP227" i="5"/>
  <c r="AQ227" i="5"/>
  <c r="AR227" i="5"/>
  <c r="AS227" i="5"/>
  <c r="AT227" i="5"/>
  <c r="AU227" i="5"/>
  <c r="AV227" i="5"/>
  <c r="AW227" i="5"/>
  <c r="AX227" i="5"/>
  <c r="AY227" i="5"/>
  <c r="AZ227" i="5"/>
  <c r="BA227" i="5"/>
  <c r="BB227" i="5"/>
  <c r="BC227" i="5"/>
  <c r="BD227" i="5"/>
  <c r="BE227" i="5"/>
  <c r="BF227" i="5"/>
  <c r="BG227" i="5"/>
  <c r="BH227" i="5"/>
  <c r="BI227" i="5"/>
  <c r="BJ227" i="5"/>
  <c r="BK227" i="5"/>
  <c r="BL227" i="5"/>
  <c r="BM227" i="5"/>
  <c r="BN227" i="5"/>
  <c r="BO227" i="5"/>
  <c r="BP227" i="5"/>
  <c r="BQ227" i="5"/>
  <c r="BR227" i="5"/>
  <c r="BS227" i="5"/>
  <c r="BT227" i="5"/>
  <c r="BU227" i="5"/>
  <c r="BV227" i="5"/>
  <c r="CA227" i="5"/>
  <c r="G228" i="5"/>
  <c r="H228" i="5"/>
  <c r="I228" i="5"/>
  <c r="J228" i="5"/>
  <c r="K228" i="5"/>
  <c r="L228" i="5"/>
  <c r="M228" i="5"/>
  <c r="N228" i="5"/>
  <c r="O228" i="5"/>
  <c r="P228" i="5"/>
  <c r="Q228" i="5"/>
  <c r="R228" i="5"/>
  <c r="S228" i="5"/>
  <c r="T228" i="5"/>
  <c r="U228" i="5"/>
  <c r="V228" i="5"/>
  <c r="W228" i="5"/>
  <c r="X228" i="5"/>
  <c r="Y228" i="5"/>
  <c r="Z228" i="5"/>
  <c r="AA228" i="5"/>
  <c r="AB228" i="5"/>
  <c r="AC228" i="5"/>
  <c r="AD228" i="5"/>
  <c r="AE228" i="5"/>
  <c r="AF228" i="5"/>
  <c r="AG228" i="5"/>
  <c r="AJ228" i="5"/>
  <c r="AK228" i="5"/>
  <c r="AL228" i="5"/>
  <c r="AM228" i="5"/>
  <c r="AP228" i="5"/>
  <c r="AQ228" i="5"/>
  <c r="AR228" i="5"/>
  <c r="AU228" i="5"/>
  <c r="AV228" i="5"/>
  <c r="AY228" i="5"/>
  <c r="AZ228" i="5"/>
  <c r="BC228" i="5"/>
  <c r="BE228" i="5"/>
  <c r="BO228" i="5"/>
  <c r="BQ228" i="5"/>
  <c r="BR228" i="5"/>
  <c r="BS228" i="5"/>
  <c r="BT228" i="5"/>
  <c r="BU228" i="5"/>
  <c r="BV228" i="5"/>
  <c r="CA228" i="5"/>
  <c r="G229" i="5"/>
  <c r="H229" i="5"/>
  <c r="I229" i="5"/>
  <c r="J229" i="5"/>
  <c r="K229" i="5"/>
  <c r="L229" i="5"/>
  <c r="M229" i="5"/>
  <c r="N229" i="5"/>
  <c r="O229" i="5"/>
  <c r="P229" i="5"/>
  <c r="Q229" i="5"/>
  <c r="R229" i="5"/>
  <c r="S229" i="5"/>
  <c r="T229" i="5"/>
  <c r="U229" i="5"/>
  <c r="V229" i="5"/>
  <c r="W229" i="5"/>
  <c r="X229" i="5"/>
  <c r="Y229" i="5"/>
  <c r="Z229" i="5"/>
  <c r="AA229" i="5"/>
  <c r="AB229" i="5"/>
  <c r="AC229" i="5"/>
  <c r="AD229" i="5"/>
  <c r="AE229" i="5"/>
  <c r="AF229" i="5"/>
  <c r="AG229" i="5"/>
  <c r="AH229" i="5"/>
  <c r="AI229" i="5"/>
  <c r="AJ229" i="5"/>
  <c r="AK229" i="5"/>
  <c r="AL229" i="5"/>
  <c r="AM229" i="5"/>
  <c r="AN229" i="5"/>
  <c r="AO229" i="5"/>
  <c r="AP229" i="5"/>
  <c r="AQ229" i="5"/>
  <c r="AR229" i="5"/>
  <c r="AS229" i="5"/>
  <c r="AT229" i="5"/>
  <c r="AU229" i="5"/>
  <c r="AV229" i="5"/>
  <c r="AW229" i="5"/>
  <c r="AX229" i="5"/>
  <c r="AY229" i="5"/>
  <c r="AZ229" i="5"/>
  <c r="BA229" i="5"/>
  <c r="BB229" i="5"/>
  <c r="BC229" i="5"/>
  <c r="BD229" i="5"/>
  <c r="BE229" i="5"/>
  <c r="BF229" i="5"/>
  <c r="BG229" i="5"/>
  <c r="BH229" i="5"/>
  <c r="BI229" i="5"/>
  <c r="BJ229" i="5"/>
  <c r="BK229" i="5"/>
  <c r="BL229" i="5"/>
  <c r="BM229" i="5"/>
  <c r="BN229" i="5"/>
  <c r="BO229" i="5"/>
  <c r="BP229" i="5"/>
  <c r="BQ229" i="5"/>
  <c r="BR229" i="5"/>
  <c r="BS229" i="5"/>
  <c r="BT229" i="5"/>
  <c r="BU229" i="5"/>
  <c r="BV229" i="5"/>
  <c r="BW229" i="5"/>
  <c r="BX229" i="5"/>
  <c r="BY229" i="5"/>
  <c r="BZ229" i="5"/>
  <c r="CA229" i="5"/>
  <c r="CB229" i="5"/>
  <c r="G236" i="5"/>
  <c r="I236" i="5"/>
  <c r="J236" i="5"/>
  <c r="K236" i="5"/>
  <c r="L236" i="5"/>
  <c r="M236" i="5"/>
  <c r="N236" i="5"/>
  <c r="O236" i="5"/>
  <c r="P236" i="5"/>
  <c r="Q236" i="5"/>
  <c r="R236" i="5"/>
  <c r="S236" i="5"/>
  <c r="T236" i="5"/>
  <c r="U236" i="5"/>
  <c r="V236" i="5"/>
  <c r="W236" i="5"/>
  <c r="X236" i="5"/>
  <c r="Y236" i="5"/>
  <c r="Z236" i="5"/>
  <c r="AA236" i="5"/>
  <c r="AB236" i="5"/>
  <c r="AC236" i="5"/>
  <c r="AD236" i="5"/>
  <c r="AE236" i="5"/>
  <c r="AF236" i="5"/>
  <c r="AG236" i="5"/>
  <c r="AH236" i="5"/>
  <c r="AI236" i="5"/>
  <c r="AJ236" i="5"/>
  <c r="AK236" i="5"/>
  <c r="AL236" i="5"/>
  <c r="AM236" i="5"/>
  <c r="AN236" i="5"/>
  <c r="AO236" i="5"/>
  <c r="AP236" i="5"/>
  <c r="AQ236" i="5"/>
  <c r="AR236" i="5"/>
  <c r="AS236" i="5"/>
  <c r="AT236" i="5"/>
  <c r="AU236" i="5"/>
  <c r="AV236" i="5"/>
  <c r="AW236" i="5"/>
  <c r="AX236" i="5"/>
  <c r="AY236" i="5"/>
  <c r="AZ236" i="5"/>
  <c r="BA236" i="5"/>
  <c r="BB236" i="5"/>
  <c r="BC236" i="5"/>
  <c r="BD236" i="5"/>
  <c r="BE236" i="5"/>
  <c r="BF236" i="5"/>
  <c r="BG236" i="5"/>
  <c r="BH236" i="5"/>
  <c r="BI236" i="5"/>
  <c r="BJ236" i="5"/>
  <c r="BK236" i="5"/>
  <c r="BL236" i="5"/>
  <c r="BM236" i="5"/>
  <c r="BN236" i="5"/>
  <c r="BO236" i="5"/>
  <c r="BP236" i="5"/>
  <c r="BQ236" i="5"/>
  <c r="BR236" i="5"/>
  <c r="BS236" i="5"/>
  <c r="BT236" i="5"/>
  <c r="BU236" i="5"/>
  <c r="BV236" i="5"/>
  <c r="CA236" i="5"/>
  <c r="G237" i="5"/>
  <c r="H237" i="5"/>
  <c r="I237" i="5"/>
  <c r="J237" i="5"/>
  <c r="K237" i="5"/>
  <c r="L237" i="5"/>
  <c r="M237" i="5"/>
  <c r="N237" i="5"/>
  <c r="O237" i="5"/>
  <c r="P237" i="5"/>
  <c r="Q237" i="5"/>
  <c r="R237" i="5"/>
  <c r="S237" i="5"/>
  <c r="T237" i="5"/>
  <c r="U237" i="5"/>
  <c r="V237" i="5"/>
  <c r="W237" i="5"/>
  <c r="X237" i="5"/>
  <c r="Y237" i="5"/>
  <c r="Z237" i="5"/>
  <c r="AA237" i="5"/>
  <c r="AB237" i="5"/>
  <c r="AC237" i="5"/>
  <c r="AD237" i="5"/>
  <c r="AE237" i="5"/>
  <c r="AF237" i="5"/>
  <c r="AG237" i="5"/>
  <c r="AH237" i="5"/>
  <c r="AI237" i="5"/>
  <c r="AJ237" i="5"/>
  <c r="AK237" i="5"/>
  <c r="AL237" i="5"/>
  <c r="AM237" i="5"/>
  <c r="AN237" i="5"/>
  <c r="AO237" i="5"/>
  <c r="AP237" i="5"/>
  <c r="AQ237" i="5"/>
  <c r="AR237" i="5"/>
  <c r="AS237" i="5"/>
  <c r="AT237" i="5"/>
  <c r="AU237" i="5"/>
  <c r="AV237" i="5"/>
  <c r="AW237" i="5"/>
  <c r="AX237" i="5"/>
  <c r="AY237" i="5"/>
  <c r="AZ237" i="5"/>
  <c r="BA237" i="5"/>
  <c r="BB237" i="5"/>
  <c r="BC237" i="5"/>
  <c r="BD237" i="5"/>
  <c r="BE237" i="5"/>
  <c r="BG237" i="5"/>
  <c r="BI237" i="5"/>
  <c r="BJ237" i="5"/>
  <c r="BO237" i="5"/>
  <c r="BQ237" i="5"/>
  <c r="BR237" i="5"/>
  <c r="BS237" i="5"/>
  <c r="BT237" i="5"/>
  <c r="BU237" i="5"/>
  <c r="BV237" i="5"/>
  <c r="CA237" i="5"/>
  <c r="G238" i="5"/>
  <c r="H238" i="5"/>
  <c r="I238" i="5"/>
  <c r="J238" i="5"/>
  <c r="K238" i="5"/>
  <c r="L238" i="5"/>
  <c r="M238" i="5"/>
  <c r="N238" i="5"/>
  <c r="O238" i="5"/>
  <c r="P238" i="5"/>
  <c r="Q238" i="5"/>
  <c r="R238" i="5"/>
  <c r="S238" i="5"/>
  <c r="T238" i="5"/>
  <c r="U238" i="5"/>
  <c r="V238" i="5"/>
  <c r="W238" i="5"/>
  <c r="X238" i="5"/>
  <c r="Y238" i="5"/>
  <c r="Z238" i="5"/>
  <c r="AA238" i="5"/>
  <c r="AB238" i="5"/>
  <c r="AC238" i="5"/>
  <c r="AD238" i="5"/>
  <c r="AE238" i="5"/>
  <c r="AF238" i="5"/>
  <c r="AG238" i="5"/>
  <c r="AH238" i="5"/>
  <c r="AI238" i="5"/>
  <c r="AJ238" i="5"/>
  <c r="AK238" i="5"/>
  <c r="AL238" i="5"/>
  <c r="AM238" i="5"/>
  <c r="AN238" i="5"/>
  <c r="AO238" i="5"/>
  <c r="AP238" i="5"/>
  <c r="AQ238" i="5"/>
  <c r="AR238" i="5"/>
  <c r="AS238" i="5"/>
  <c r="AT238" i="5"/>
  <c r="AU238" i="5"/>
  <c r="AV238" i="5"/>
  <c r="AY238" i="5"/>
  <c r="AZ238" i="5"/>
  <c r="BA238" i="5"/>
  <c r="BC238" i="5"/>
  <c r="BE238" i="5"/>
  <c r="BO238" i="5"/>
  <c r="BQ238" i="5"/>
  <c r="BR238" i="5"/>
  <c r="BS238" i="5"/>
  <c r="BT238" i="5"/>
  <c r="BV238" i="5"/>
  <c r="CA238" i="5"/>
  <c r="G239" i="5"/>
  <c r="H239" i="5"/>
  <c r="I239" i="5"/>
  <c r="J239" i="5"/>
  <c r="K239" i="5"/>
  <c r="L239" i="5"/>
  <c r="M239" i="5"/>
  <c r="N239" i="5"/>
  <c r="O239" i="5"/>
  <c r="P239" i="5"/>
  <c r="Q239" i="5"/>
  <c r="R239" i="5"/>
  <c r="S239" i="5"/>
  <c r="T239" i="5"/>
  <c r="U239" i="5"/>
  <c r="V239" i="5"/>
  <c r="W239" i="5"/>
  <c r="X239" i="5"/>
  <c r="Y239" i="5"/>
  <c r="Z239" i="5"/>
  <c r="AA239" i="5"/>
  <c r="AB239" i="5"/>
  <c r="AC239" i="5"/>
  <c r="AD239" i="5"/>
  <c r="AE239" i="5"/>
  <c r="AF239" i="5"/>
  <c r="AG239" i="5"/>
  <c r="AH239" i="5"/>
  <c r="AI239" i="5"/>
  <c r="AJ239" i="5"/>
  <c r="AK239" i="5"/>
  <c r="AL239" i="5"/>
  <c r="AM239" i="5"/>
  <c r="AN239" i="5"/>
  <c r="AO239" i="5"/>
  <c r="AP239" i="5"/>
  <c r="AQ239" i="5"/>
  <c r="AR239" i="5"/>
  <c r="AS239" i="5"/>
  <c r="AT239" i="5"/>
  <c r="AU239" i="5"/>
  <c r="AV239" i="5"/>
  <c r="AW239" i="5"/>
  <c r="AX239" i="5"/>
  <c r="AY239" i="5"/>
  <c r="AZ239" i="5"/>
  <c r="BA239" i="5"/>
  <c r="BB239" i="5"/>
  <c r="BC239" i="5"/>
  <c r="BD239" i="5"/>
  <c r="BE239" i="5"/>
  <c r="BF239" i="5"/>
  <c r="BG239" i="5"/>
  <c r="BI239" i="5"/>
  <c r="BJ239" i="5"/>
  <c r="BN239" i="5"/>
  <c r="BO239" i="5"/>
  <c r="BQ239" i="5"/>
  <c r="BR239" i="5"/>
  <c r="BS239" i="5"/>
  <c r="BT239" i="5"/>
  <c r="BV239" i="5"/>
  <c r="CA239" i="5"/>
  <c r="G240" i="5"/>
  <c r="H240" i="5"/>
  <c r="I240" i="5"/>
  <c r="J240" i="5"/>
  <c r="K240" i="5"/>
  <c r="L240" i="5"/>
  <c r="M240" i="5"/>
  <c r="N240" i="5"/>
  <c r="O240" i="5"/>
  <c r="P240" i="5"/>
  <c r="Q240" i="5"/>
  <c r="R240" i="5"/>
  <c r="S240" i="5"/>
  <c r="T240" i="5"/>
  <c r="U240" i="5"/>
  <c r="V240" i="5"/>
  <c r="W240" i="5"/>
  <c r="X240" i="5"/>
  <c r="Y240" i="5"/>
  <c r="Z240" i="5"/>
  <c r="AA240" i="5"/>
  <c r="AB240" i="5"/>
  <c r="AC240" i="5"/>
  <c r="AD240" i="5"/>
  <c r="AE240" i="5"/>
  <c r="AF240" i="5"/>
  <c r="AG240" i="5"/>
  <c r="AH240" i="5"/>
  <c r="AI240" i="5"/>
  <c r="AJ240" i="5"/>
  <c r="AK240" i="5"/>
  <c r="AL240" i="5"/>
  <c r="AM240" i="5"/>
  <c r="AN240" i="5"/>
  <c r="AO240" i="5"/>
  <c r="AP240" i="5"/>
  <c r="AQ240" i="5"/>
  <c r="AR240" i="5"/>
  <c r="AS240" i="5"/>
  <c r="AT240" i="5"/>
  <c r="AY240" i="5"/>
  <c r="BA240" i="5"/>
  <c r="BC240" i="5"/>
  <c r="BE240" i="5"/>
  <c r="BO240" i="5"/>
  <c r="BQ240" i="5"/>
  <c r="BR240" i="5"/>
  <c r="BS240" i="5"/>
  <c r="BT240" i="5"/>
  <c r="BV240" i="5"/>
  <c r="CA240" i="5"/>
  <c r="G241" i="5"/>
  <c r="H241" i="5"/>
  <c r="I241" i="5"/>
  <c r="J241" i="5"/>
  <c r="K241" i="5"/>
  <c r="L241" i="5"/>
  <c r="M241" i="5"/>
  <c r="N241" i="5"/>
  <c r="O241" i="5"/>
  <c r="P241" i="5"/>
  <c r="Q241" i="5"/>
  <c r="R241" i="5"/>
  <c r="S241" i="5"/>
  <c r="T241" i="5"/>
  <c r="U241" i="5"/>
  <c r="V241" i="5"/>
  <c r="W241" i="5"/>
  <c r="X241" i="5"/>
  <c r="Y241" i="5"/>
  <c r="Z241" i="5"/>
  <c r="AA241" i="5"/>
  <c r="AB241" i="5"/>
  <c r="AC241" i="5"/>
  <c r="AD241" i="5"/>
  <c r="AE241" i="5"/>
  <c r="AF241" i="5"/>
  <c r="AG241" i="5"/>
  <c r="AH241" i="5"/>
  <c r="AI241" i="5"/>
  <c r="AJ241" i="5"/>
  <c r="AK241" i="5"/>
  <c r="AL241" i="5"/>
  <c r="AM241" i="5"/>
  <c r="AN241" i="5"/>
  <c r="AO241" i="5"/>
  <c r="AP241" i="5"/>
  <c r="AQ241" i="5"/>
  <c r="AR241" i="5"/>
  <c r="AS241" i="5"/>
  <c r="AT241" i="5"/>
  <c r="AU241" i="5"/>
  <c r="AV241" i="5"/>
  <c r="AW241" i="5"/>
  <c r="AX241" i="5"/>
  <c r="AY241" i="5"/>
  <c r="AZ241" i="5"/>
  <c r="BA241" i="5"/>
  <c r="BB241" i="5"/>
  <c r="BC241" i="5"/>
  <c r="BD241" i="5"/>
  <c r="BE241" i="5"/>
  <c r="BF241" i="5"/>
  <c r="BG241" i="5"/>
  <c r="BI241" i="5"/>
  <c r="BJ241" i="5"/>
  <c r="BN241" i="5"/>
  <c r="BO241" i="5"/>
  <c r="BQ241" i="5"/>
  <c r="BR241" i="5"/>
  <c r="BS241" i="5"/>
  <c r="BT241" i="5"/>
  <c r="BU241" i="5"/>
  <c r="BV241" i="5"/>
  <c r="CA241" i="5"/>
  <c r="G242" i="5"/>
  <c r="I242" i="5"/>
  <c r="J242" i="5"/>
  <c r="K242" i="5"/>
  <c r="L242" i="5"/>
  <c r="M242" i="5"/>
  <c r="N242" i="5"/>
  <c r="O242" i="5"/>
  <c r="P242" i="5"/>
  <c r="Q242" i="5"/>
  <c r="R242" i="5"/>
  <c r="S242" i="5"/>
  <c r="T242" i="5"/>
  <c r="U242" i="5"/>
  <c r="V242" i="5"/>
  <c r="W242" i="5"/>
  <c r="X242" i="5"/>
  <c r="Y242" i="5"/>
  <c r="Z242" i="5"/>
  <c r="AA242" i="5"/>
  <c r="AB242" i="5"/>
  <c r="AC242" i="5"/>
  <c r="AD242" i="5"/>
  <c r="AE242" i="5"/>
  <c r="AF242" i="5"/>
  <c r="AG242" i="5"/>
  <c r="AH242" i="5"/>
  <c r="AI242" i="5"/>
  <c r="AJ242" i="5"/>
  <c r="AK242" i="5"/>
  <c r="AL242" i="5"/>
  <c r="AM242" i="5"/>
  <c r="AN242" i="5"/>
  <c r="AO242" i="5"/>
  <c r="AP242" i="5"/>
  <c r="AQ242" i="5"/>
  <c r="AR242" i="5"/>
  <c r="AS242" i="5"/>
  <c r="AT242" i="5"/>
  <c r="AU242" i="5"/>
  <c r="AV242" i="5"/>
  <c r="AW242" i="5"/>
  <c r="AX242" i="5"/>
  <c r="AY242" i="5"/>
  <c r="AZ242" i="5"/>
  <c r="BA242" i="5"/>
  <c r="BB242" i="5"/>
  <c r="BC242" i="5"/>
  <c r="BD242" i="5"/>
  <c r="BE242" i="5"/>
  <c r="BG242" i="5"/>
  <c r="BO242" i="5"/>
  <c r="BQ242" i="5"/>
  <c r="BR242" i="5"/>
  <c r="BS242" i="5"/>
  <c r="BT242" i="5"/>
  <c r="BU242" i="5"/>
  <c r="BV242" i="5"/>
  <c r="CA242" i="5"/>
  <c r="G245" i="5"/>
  <c r="H245" i="5"/>
  <c r="I245" i="5"/>
  <c r="J245" i="5"/>
  <c r="K245" i="5"/>
  <c r="L245" i="5"/>
  <c r="M245" i="5"/>
  <c r="N245" i="5"/>
  <c r="O245" i="5"/>
  <c r="P245" i="5"/>
  <c r="Q245" i="5"/>
  <c r="R245" i="5"/>
  <c r="S245" i="5"/>
  <c r="T245" i="5"/>
  <c r="U245" i="5"/>
  <c r="V245" i="5"/>
  <c r="W245" i="5"/>
  <c r="X245" i="5"/>
  <c r="Y245" i="5"/>
  <c r="Z245" i="5"/>
  <c r="AA245" i="5"/>
  <c r="AB245" i="5"/>
  <c r="AC245" i="5"/>
  <c r="AD245" i="5"/>
  <c r="AE245" i="5"/>
  <c r="AF245" i="5"/>
  <c r="AG245" i="5"/>
  <c r="AH245" i="5"/>
  <c r="AI245" i="5"/>
  <c r="AJ245" i="5"/>
  <c r="AK245" i="5"/>
  <c r="AL245" i="5"/>
  <c r="AM245" i="5"/>
  <c r="AN245" i="5"/>
  <c r="AO245" i="5"/>
  <c r="AP245" i="5"/>
  <c r="AQ245" i="5"/>
  <c r="AR245" i="5"/>
  <c r="AS245" i="5"/>
  <c r="AT245" i="5"/>
  <c r="AU245" i="5"/>
  <c r="AV245" i="5"/>
  <c r="AW245" i="5"/>
  <c r="AX245" i="5"/>
  <c r="AY245" i="5"/>
  <c r="AZ245" i="5"/>
  <c r="BA245" i="5"/>
  <c r="BB245" i="5"/>
  <c r="BC245" i="5"/>
  <c r="BD245" i="5"/>
  <c r="BE245" i="5"/>
  <c r="BF245" i="5"/>
  <c r="BG245" i="5"/>
  <c r="BH245" i="5"/>
  <c r="BO245" i="5"/>
  <c r="BQ245" i="5"/>
  <c r="BR245" i="5"/>
  <c r="BT245" i="5"/>
  <c r="CA245" i="5"/>
  <c r="G246" i="5"/>
  <c r="I246" i="5"/>
  <c r="J246" i="5"/>
  <c r="K246" i="5"/>
  <c r="L246" i="5"/>
  <c r="M246" i="5"/>
  <c r="N246" i="5"/>
  <c r="O246" i="5"/>
  <c r="P246" i="5"/>
  <c r="Q246" i="5"/>
  <c r="R246" i="5"/>
  <c r="S246" i="5"/>
  <c r="T246" i="5"/>
  <c r="U246" i="5"/>
  <c r="V246" i="5"/>
  <c r="W246" i="5"/>
  <c r="X246" i="5"/>
  <c r="Y246" i="5"/>
  <c r="Z246" i="5"/>
  <c r="AA246" i="5"/>
  <c r="AB246" i="5"/>
  <c r="AC246" i="5"/>
  <c r="AD246" i="5"/>
  <c r="AE246" i="5"/>
  <c r="AF246" i="5"/>
  <c r="AG246" i="5"/>
  <c r="AH246" i="5"/>
  <c r="AI246" i="5"/>
  <c r="AJ246" i="5"/>
  <c r="AK246" i="5"/>
  <c r="AL246" i="5"/>
  <c r="AM246" i="5"/>
  <c r="AN246" i="5"/>
  <c r="AO246" i="5"/>
  <c r="AP246" i="5"/>
  <c r="AQ246" i="5"/>
  <c r="AR246" i="5"/>
  <c r="AS246" i="5"/>
  <c r="AT246" i="5"/>
  <c r="AU246" i="5"/>
  <c r="AV246" i="5"/>
  <c r="AW246" i="5"/>
  <c r="AX246" i="5"/>
  <c r="AY246" i="5"/>
  <c r="AZ246" i="5"/>
  <c r="BA246" i="5"/>
  <c r="BB246" i="5"/>
  <c r="BC246" i="5"/>
  <c r="BD246" i="5"/>
  <c r="BE246" i="5"/>
  <c r="BF246" i="5"/>
  <c r="BG246" i="5"/>
  <c r="BH246" i="5"/>
  <c r="BI246" i="5"/>
  <c r="BJ246" i="5"/>
  <c r="BK246" i="5"/>
  <c r="BL246" i="5"/>
  <c r="BM246" i="5"/>
  <c r="BN246" i="5"/>
  <c r="BO246" i="5"/>
  <c r="BP246" i="5"/>
  <c r="BQ246" i="5"/>
  <c r="BR246" i="5"/>
  <c r="BS246" i="5"/>
  <c r="BT246" i="5"/>
  <c r="BU246" i="5"/>
  <c r="CA246" i="5"/>
  <c r="G247" i="5"/>
  <c r="H247" i="5"/>
  <c r="I247" i="5"/>
  <c r="J247" i="5"/>
  <c r="K247" i="5"/>
  <c r="L247" i="5"/>
  <c r="M247" i="5"/>
  <c r="N247" i="5"/>
  <c r="O247" i="5"/>
  <c r="P247" i="5"/>
  <c r="Q247" i="5"/>
  <c r="R247" i="5"/>
  <c r="S247" i="5"/>
  <c r="T247" i="5"/>
  <c r="U247" i="5"/>
  <c r="V247" i="5"/>
  <c r="W247" i="5"/>
  <c r="X247" i="5"/>
  <c r="Y247" i="5"/>
  <c r="Z247" i="5"/>
  <c r="AA247" i="5"/>
  <c r="AB247" i="5"/>
  <c r="AC247" i="5"/>
  <c r="AD247" i="5"/>
  <c r="AE247" i="5"/>
  <c r="AF247" i="5"/>
  <c r="AG247" i="5"/>
  <c r="AH247" i="5"/>
  <c r="AI247" i="5"/>
  <c r="AJ247" i="5"/>
  <c r="AK247" i="5"/>
  <c r="AL247" i="5"/>
  <c r="AM247" i="5"/>
  <c r="AN247" i="5"/>
  <c r="AO247" i="5"/>
  <c r="AP247" i="5"/>
  <c r="AQ247" i="5"/>
  <c r="AR247" i="5"/>
  <c r="AS247" i="5"/>
  <c r="AT247" i="5"/>
  <c r="AU247" i="5"/>
  <c r="AV247" i="5"/>
  <c r="AW247" i="5"/>
  <c r="AX247" i="5"/>
  <c r="AY247" i="5"/>
  <c r="AZ247" i="5"/>
  <c r="BA247" i="5"/>
  <c r="BB247" i="5"/>
  <c r="BC247" i="5"/>
  <c r="BD247" i="5"/>
  <c r="BE247" i="5"/>
  <c r="BF247" i="5"/>
  <c r="BG247" i="5"/>
  <c r="BH247" i="5"/>
  <c r="BO247" i="5"/>
  <c r="BQ247" i="5"/>
  <c r="BR247" i="5"/>
  <c r="BT247" i="5"/>
  <c r="BU247" i="5"/>
  <c r="CA247" i="5"/>
  <c r="G248" i="5"/>
  <c r="H248" i="5"/>
  <c r="I248" i="5"/>
  <c r="J248" i="5"/>
  <c r="K248" i="5"/>
  <c r="L248" i="5"/>
  <c r="M248" i="5"/>
  <c r="N248" i="5"/>
  <c r="O248" i="5"/>
  <c r="P248" i="5"/>
  <c r="Q248" i="5"/>
  <c r="R248" i="5"/>
  <c r="S248" i="5"/>
  <c r="T248" i="5"/>
  <c r="U248" i="5"/>
  <c r="V248" i="5"/>
  <c r="W248" i="5"/>
  <c r="X248" i="5"/>
  <c r="Y248" i="5"/>
  <c r="Z248" i="5"/>
  <c r="AA248" i="5"/>
  <c r="AB248" i="5"/>
  <c r="AC248" i="5"/>
  <c r="AD248" i="5"/>
  <c r="AE248" i="5"/>
  <c r="AF248" i="5"/>
  <c r="AG248" i="5"/>
  <c r="AH248" i="5"/>
  <c r="AI248" i="5"/>
  <c r="AJ248" i="5"/>
  <c r="AK248" i="5"/>
  <c r="AL248" i="5"/>
  <c r="AM248" i="5"/>
  <c r="AN248" i="5"/>
  <c r="AO248" i="5"/>
  <c r="AP248" i="5"/>
  <c r="AQ248" i="5"/>
  <c r="AR248" i="5"/>
  <c r="AS248" i="5"/>
  <c r="AT248" i="5"/>
  <c r="AU248" i="5"/>
  <c r="AV248" i="5"/>
  <c r="AW248" i="5"/>
  <c r="AX248" i="5"/>
  <c r="AY248" i="5"/>
  <c r="AZ248" i="5"/>
  <c r="BA248" i="5"/>
  <c r="BB248" i="5"/>
  <c r="BC248" i="5"/>
  <c r="BD248" i="5"/>
  <c r="BE248" i="5"/>
  <c r="BF248" i="5"/>
  <c r="BG248" i="5"/>
  <c r="BH248" i="5"/>
  <c r="BO248" i="5"/>
  <c r="BQ248" i="5"/>
  <c r="BR248" i="5"/>
  <c r="BT248" i="5"/>
  <c r="CA248" i="5"/>
  <c r="G249" i="5"/>
  <c r="H249" i="5"/>
  <c r="I249" i="5"/>
  <c r="J249" i="5"/>
  <c r="K249" i="5"/>
  <c r="L249" i="5"/>
  <c r="M249" i="5"/>
  <c r="N249" i="5"/>
  <c r="O249" i="5"/>
  <c r="P249" i="5"/>
  <c r="Q249" i="5"/>
  <c r="R249" i="5"/>
  <c r="S249" i="5"/>
  <c r="T249" i="5"/>
  <c r="U249" i="5"/>
  <c r="V249" i="5"/>
  <c r="W249" i="5"/>
  <c r="X249" i="5"/>
  <c r="Y249" i="5"/>
  <c r="Z249" i="5"/>
  <c r="AA249" i="5"/>
  <c r="AB249" i="5"/>
  <c r="AC249" i="5"/>
  <c r="AD249" i="5"/>
  <c r="AE249" i="5"/>
  <c r="AF249" i="5"/>
  <c r="AG249" i="5"/>
  <c r="AH249" i="5"/>
  <c r="AI249" i="5"/>
  <c r="AJ249" i="5"/>
  <c r="AK249" i="5"/>
  <c r="AL249" i="5"/>
  <c r="AM249" i="5"/>
  <c r="AN249" i="5"/>
  <c r="AO249" i="5"/>
  <c r="AP249" i="5"/>
  <c r="AQ249" i="5"/>
  <c r="AR249" i="5"/>
  <c r="AS249" i="5"/>
  <c r="AT249" i="5"/>
  <c r="AU249" i="5"/>
  <c r="AV249" i="5"/>
  <c r="AW249" i="5"/>
  <c r="AX249" i="5"/>
  <c r="AY249" i="5"/>
  <c r="AZ249" i="5"/>
  <c r="BA249" i="5"/>
  <c r="BB249" i="5"/>
  <c r="BC249" i="5"/>
  <c r="BD249" i="5"/>
  <c r="BE249" i="5"/>
  <c r="BF249" i="5"/>
  <c r="BG249" i="5"/>
  <c r="BH249" i="5"/>
  <c r="BO249" i="5"/>
  <c r="BQ249" i="5"/>
  <c r="BR249" i="5"/>
  <c r="BT249" i="5"/>
  <c r="CA249" i="5"/>
  <c r="G250" i="5"/>
  <c r="I250" i="5"/>
  <c r="J250" i="5"/>
  <c r="K250" i="5"/>
  <c r="L250" i="5"/>
  <c r="M250" i="5"/>
  <c r="N250" i="5"/>
  <c r="O250" i="5"/>
  <c r="P250" i="5"/>
  <c r="Q250" i="5"/>
  <c r="R250" i="5"/>
  <c r="S250" i="5"/>
  <c r="T250" i="5"/>
  <c r="U250" i="5"/>
  <c r="V250" i="5"/>
  <c r="W250" i="5"/>
  <c r="X250" i="5"/>
  <c r="Y250" i="5"/>
  <c r="Z250" i="5"/>
  <c r="AA250" i="5"/>
  <c r="AB250" i="5"/>
  <c r="AC250" i="5"/>
  <c r="AD250" i="5"/>
  <c r="AE250" i="5"/>
  <c r="AF250" i="5"/>
  <c r="AG250" i="5"/>
  <c r="AH250" i="5"/>
  <c r="AI250" i="5"/>
  <c r="AJ250" i="5"/>
  <c r="AK250" i="5"/>
  <c r="AL250" i="5"/>
  <c r="AM250" i="5"/>
  <c r="AN250" i="5"/>
  <c r="AO250" i="5"/>
  <c r="AP250" i="5"/>
  <c r="AQ250" i="5"/>
  <c r="AR250" i="5"/>
  <c r="AS250" i="5"/>
  <c r="AT250" i="5"/>
  <c r="AU250" i="5"/>
  <c r="AV250" i="5"/>
  <c r="AW250" i="5"/>
  <c r="AX250" i="5"/>
  <c r="AY250" i="5"/>
  <c r="AZ250" i="5"/>
  <c r="BA250" i="5"/>
  <c r="BB250" i="5"/>
  <c r="BC250" i="5"/>
  <c r="BD250" i="5"/>
  <c r="BE250" i="5"/>
  <c r="BF250" i="5"/>
  <c r="BG250" i="5"/>
  <c r="BH250" i="5"/>
  <c r="BO250" i="5"/>
  <c r="BQ250" i="5"/>
  <c r="BR250" i="5"/>
  <c r="BT250" i="5"/>
  <c r="BU250" i="5"/>
  <c r="CA250" i="5"/>
  <c r="G251" i="5"/>
  <c r="I251" i="5"/>
  <c r="J251" i="5"/>
  <c r="K251" i="5"/>
  <c r="L251" i="5"/>
  <c r="M251" i="5"/>
  <c r="N251" i="5"/>
  <c r="O251" i="5"/>
  <c r="P251" i="5"/>
  <c r="Q251" i="5"/>
  <c r="R251" i="5"/>
  <c r="S251" i="5"/>
  <c r="T251" i="5"/>
  <c r="U251" i="5"/>
  <c r="V251" i="5"/>
  <c r="W251" i="5"/>
  <c r="X251" i="5"/>
  <c r="Y251" i="5"/>
  <c r="Z251" i="5"/>
  <c r="AA251" i="5"/>
  <c r="AB251" i="5"/>
  <c r="AC251" i="5"/>
  <c r="AD251" i="5"/>
  <c r="AE251" i="5"/>
  <c r="AF251" i="5"/>
  <c r="AG251" i="5"/>
  <c r="AH251" i="5"/>
  <c r="AI251" i="5"/>
  <c r="AJ251" i="5"/>
  <c r="AK251" i="5"/>
  <c r="AL251" i="5"/>
  <c r="AM251" i="5"/>
  <c r="AN251" i="5"/>
  <c r="AO251" i="5"/>
  <c r="AP251" i="5"/>
  <c r="AQ251" i="5"/>
  <c r="AR251" i="5"/>
  <c r="AS251" i="5"/>
  <c r="AT251" i="5"/>
  <c r="AU251" i="5"/>
  <c r="AV251" i="5"/>
  <c r="AW251" i="5"/>
  <c r="AX251" i="5"/>
  <c r="AY251" i="5"/>
  <c r="AZ251" i="5"/>
  <c r="BA251" i="5"/>
  <c r="BB251" i="5"/>
  <c r="BC251" i="5"/>
  <c r="BD251" i="5"/>
  <c r="BE251" i="5"/>
  <c r="BF251" i="5"/>
  <c r="BG251" i="5"/>
  <c r="BH251" i="5"/>
  <c r="BI251" i="5"/>
  <c r="BJ251" i="5"/>
  <c r="BO251" i="5"/>
  <c r="BQ251" i="5"/>
  <c r="BR251" i="5"/>
  <c r="BS251" i="5"/>
  <c r="BT251" i="5"/>
  <c r="BU251" i="5"/>
  <c r="BV251" i="5"/>
  <c r="CA251" i="5"/>
  <c r="G252" i="5"/>
  <c r="I252" i="5"/>
  <c r="J252" i="5"/>
  <c r="K252" i="5"/>
  <c r="L252" i="5"/>
  <c r="M252" i="5"/>
  <c r="N252" i="5"/>
  <c r="O252" i="5"/>
  <c r="P252" i="5"/>
  <c r="Q252" i="5"/>
  <c r="R252" i="5"/>
  <c r="S252" i="5"/>
  <c r="T252" i="5"/>
  <c r="U252" i="5"/>
  <c r="V252" i="5"/>
  <c r="W252" i="5"/>
  <c r="X252" i="5"/>
  <c r="Y252" i="5"/>
  <c r="Z252" i="5"/>
  <c r="AA252" i="5"/>
  <c r="AB252" i="5"/>
  <c r="AC252" i="5"/>
  <c r="AD252" i="5"/>
  <c r="AE252" i="5"/>
  <c r="AF252" i="5"/>
  <c r="AG252" i="5"/>
  <c r="AH252" i="5"/>
  <c r="AI252" i="5"/>
  <c r="AJ252" i="5"/>
  <c r="AK252" i="5"/>
  <c r="AL252" i="5"/>
  <c r="AM252" i="5"/>
  <c r="AN252" i="5"/>
  <c r="AO252" i="5"/>
  <c r="AP252" i="5"/>
  <c r="AQ252" i="5"/>
  <c r="AR252" i="5"/>
  <c r="AS252" i="5"/>
  <c r="AT252" i="5"/>
  <c r="AU252" i="5"/>
  <c r="AV252" i="5"/>
  <c r="AW252" i="5"/>
  <c r="AX252" i="5"/>
  <c r="AY252" i="5"/>
  <c r="AZ252" i="5"/>
  <c r="BA252" i="5"/>
  <c r="BB252" i="5"/>
  <c r="BC252" i="5"/>
  <c r="BD252" i="5"/>
  <c r="BE252" i="5"/>
  <c r="BF252" i="5"/>
  <c r="BG252" i="5"/>
  <c r="BH252" i="5"/>
  <c r="BJ252" i="5"/>
  <c r="BK252" i="5"/>
  <c r="BL252" i="5"/>
  <c r="BM252" i="5"/>
  <c r="BN252" i="5"/>
  <c r="BO252" i="5"/>
  <c r="BP252" i="5"/>
  <c r="BQ252" i="5"/>
  <c r="BR252" i="5"/>
  <c r="BS252" i="5"/>
  <c r="BT252" i="5"/>
  <c r="BU252" i="5"/>
  <c r="BV252" i="5"/>
  <c r="CA252" i="5"/>
  <c r="G253" i="5"/>
  <c r="I253" i="5"/>
  <c r="J253" i="5"/>
  <c r="K253" i="5"/>
  <c r="L253" i="5"/>
  <c r="M253" i="5"/>
  <c r="N253" i="5"/>
  <c r="O253" i="5"/>
  <c r="P253" i="5"/>
  <c r="Q253" i="5"/>
  <c r="R253" i="5"/>
  <c r="S253" i="5"/>
  <c r="T253" i="5"/>
  <c r="U253" i="5"/>
  <c r="V253" i="5"/>
  <c r="W253" i="5"/>
  <c r="X253" i="5"/>
  <c r="Y253" i="5"/>
  <c r="Z253" i="5"/>
  <c r="AA253" i="5"/>
  <c r="AB253" i="5"/>
  <c r="AC253" i="5"/>
  <c r="AD253" i="5"/>
  <c r="AE253" i="5"/>
  <c r="AF253" i="5"/>
  <c r="AG253" i="5"/>
  <c r="AH253" i="5"/>
  <c r="AI253" i="5"/>
  <c r="AJ253" i="5"/>
  <c r="AK253" i="5"/>
  <c r="AL253" i="5"/>
  <c r="AM253" i="5"/>
  <c r="AN253" i="5"/>
  <c r="AO253" i="5"/>
  <c r="AP253" i="5"/>
  <c r="AQ253" i="5"/>
  <c r="AR253" i="5"/>
  <c r="AS253" i="5"/>
  <c r="AT253" i="5"/>
  <c r="AU253" i="5"/>
  <c r="AV253" i="5"/>
  <c r="AW253" i="5"/>
  <c r="AX253" i="5"/>
  <c r="AY253" i="5"/>
  <c r="AZ253" i="5"/>
  <c r="BA253" i="5"/>
  <c r="BB253" i="5"/>
  <c r="BC253" i="5"/>
  <c r="BD253" i="5"/>
  <c r="BE253" i="5"/>
  <c r="BF253" i="5"/>
  <c r="BG253" i="5"/>
  <c r="BH253" i="5"/>
  <c r="BO253" i="5"/>
  <c r="BQ253" i="5"/>
  <c r="BR253" i="5"/>
  <c r="BT253" i="5"/>
  <c r="BU253" i="5"/>
  <c r="BV253" i="5"/>
  <c r="BY253" i="5"/>
  <c r="BZ253" i="5"/>
  <c r="CA253" i="5"/>
  <c r="CB253" i="5"/>
  <c r="CA256" i="5"/>
  <c r="G257" i="5"/>
  <c r="H257" i="5"/>
  <c r="I257" i="5"/>
  <c r="J257" i="5"/>
  <c r="K257" i="5"/>
  <c r="L257" i="5"/>
  <c r="M257" i="5"/>
  <c r="N257" i="5"/>
  <c r="O257" i="5"/>
  <c r="P257" i="5"/>
  <c r="Q257" i="5"/>
  <c r="R257" i="5"/>
  <c r="S257" i="5"/>
  <c r="T257" i="5"/>
  <c r="U257" i="5"/>
  <c r="V257" i="5"/>
  <c r="W257" i="5"/>
  <c r="X257" i="5"/>
  <c r="Y257" i="5"/>
  <c r="Z257" i="5"/>
  <c r="AA257" i="5"/>
  <c r="AB257" i="5"/>
  <c r="AC257" i="5"/>
  <c r="AD257" i="5"/>
  <c r="AE257" i="5"/>
  <c r="AF257" i="5"/>
  <c r="AG257" i="5"/>
  <c r="AH257" i="5"/>
  <c r="AI257" i="5"/>
  <c r="AJ257" i="5"/>
  <c r="AK257" i="5"/>
  <c r="AL257" i="5"/>
  <c r="AM257" i="5"/>
  <c r="AN257" i="5"/>
  <c r="AO257" i="5"/>
  <c r="AP257" i="5"/>
  <c r="AQ257" i="5"/>
  <c r="AR257" i="5"/>
  <c r="AS257" i="5"/>
  <c r="AT257" i="5"/>
  <c r="AU257" i="5"/>
  <c r="AV257" i="5"/>
  <c r="AW257" i="5"/>
  <c r="AX257" i="5"/>
  <c r="AY257" i="5"/>
  <c r="AZ257" i="5"/>
  <c r="BA257" i="5"/>
  <c r="BB257" i="5"/>
  <c r="BC257" i="5"/>
  <c r="BD257" i="5"/>
  <c r="BE257" i="5"/>
  <c r="BF257" i="5"/>
  <c r="BG257" i="5"/>
  <c r="BH257" i="5"/>
  <c r="BI257" i="5"/>
  <c r="BJ257" i="5"/>
  <c r="BL257" i="5"/>
  <c r="BN257" i="5"/>
  <c r="BO257" i="5"/>
  <c r="BP257" i="5"/>
  <c r="BQ257" i="5"/>
  <c r="BR257" i="5"/>
  <c r="BT257" i="5"/>
  <c r="CA257" i="5"/>
  <c r="G258" i="5"/>
  <c r="H258" i="5"/>
  <c r="I258" i="5"/>
  <c r="J258" i="5"/>
  <c r="K258" i="5"/>
  <c r="L258" i="5"/>
  <c r="M258" i="5"/>
  <c r="N258" i="5"/>
  <c r="O258" i="5"/>
  <c r="P258" i="5"/>
  <c r="Q258" i="5"/>
  <c r="R258" i="5"/>
  <c r="S258" i="5"/>
  <c r="T258" i="5"/>
  <c r="U258" i="5"/>
  <c r="V258" i="5"/>
  <c r="W258" i="5"/>
  <c r="X258" i="5"/>
  <c r="Y258" i="5"/>
  <c r="Z258" i="5"/>
  <c r="AA258" i="5"/>
  <c r="AB258" i="5"/>
  <c r="AC258" i="5"/>
  <c r="AD258" i="5"/>
  <c r="AE258" i="5"/>
  <c r="AF258" i="5"/>
  <c r="AG258" i="5"/>
  <c r="AH258" i="5"/>
  <c r="AI258" i="5"/>
  <c r="AJ258" i="5"/>
  <c r="AK258" i="5"/>
  <c r="AL258" i="5"/>
  <c r="AM258" i="5"/>
  <c r="AN258" i="5"/>
  <c r="AO258" i="5"/>
  <c r="AP258" i="5"/>
  <c r="AQ258" i="5"/>
  <c r="AR258" i="5"/>
  <c r="AS258" i="5"/>
  <c r="AT258" i="5"/>
  <c r="AU258" i="5"/>
  <c r="AV258" i="5"/>
  <c r="AW258" i="5"/>
  <c r="AX258" i="5"/>
  <c r="AY258" i="5"/>
  <c r="AZ258" i="5"/>
  <c r="BA258" i="5"/>
  <c r="BB258" i="5"/>
  <c r="BC258" i="5"/>
  <c r="BD258" i="5"/>
  <c r="BE258" i="5"/>
  <c r="BF258" i="5"/>
  <c r="BG258" i="5"/>
  <c r="BH258" i="5"/>
  <c r="BO258" i="5"/>
  <c r="BQ258" i="5"/>
  <c r="BR258" i="5"/>
  <c r="BT258" i="5"/>
  <c r="CA258" i="5"/>
  <c r="G259" i="5"/>
  <c r="H259" i="5"/>
  <c r="I259" i="5"/>
  <c r="J259" i="5"/>
  <c r="K259" i="5"/>
  <c r="L259" i="5"/>
  <c r="M259" i="5"/>
  <c r="N259" i="5"/>
  <c r="O259" i="5"/>
  <c r="P259" i="5"/>
  <c r="Q259" i="5"/>
  <c r="R259" i="5"/>
  <c r="S259" i="5"/>
  <c r="T259" i="5"/>
  <c r="U259" i="5"/>
  <c r="V259" i="5"/>
  <c r="W259" i="5"/>
  <c r="X259" i="5"/>
  <c r="Y259" i="5"/>
  <c r="Z259" i="5"/>
  <c r="AA259" i="5"/>
  <c r="AB259" i="5"/>
  <c r="AC259" i="5"/>
  <c r="AD259" i="5"/>
  <c r="AE259" i="5"/>
  <c r="AF259" i="5"/>
  <c r="AG259" i="5"/>
  <c r="AH259" i="5"/>
  <c r="AI259" i="5"/>
  <c r="AJ259" i="5"/>
  <c r="AK259" i="5"/>
  <c r="AL259" i="5"/>
  <c r="AM259" i="5"/>
  <c r="AN259" i="5"/>
  <c r="AO259" i="5"/>
  <c r="AP259" i="5"/>
  <c r="AQ259" i="5"/>
  <c r="AR259" i="5"/>
  <c r="AS259" i="5"/>
  <c r="AT259" i="5"/>
  <c r="AU259" i="5"/>
  <c r="AV259" i="5"/>
  <c r="AW259" i="5"/>
  <c r="AX259" i="5"/>
  <c r="AY259" i="5"/>
  <c r="AZ259" i="5"/>
  <c r="BA259" i="5"/>
  <c r="BB259" i="5"/>
  <c r="BC259" i="5"/>
  <c r="BD259" i="5"/>
  <c r="BE259" i="5"/>
  <c r="BF259" i="5"/>
  <c r="BG259" i="5"/>
  <c r="BH259" i="5"/>
  <c r="BO259" i="5"/>
  <c r="BQ259" i="5"/>
  <c r="BR259" i="5"/>
  <c r="BT259" i="5"/>
  <c r="BV259" i="5"/>
  <c r="CA259" i="5"/>
  <c r="G260" i="5"/>
  <c r="H260" i="5"/>
  <c r="I260" i="5"/>
  <c r="J260" i="5"/>
  <c r="K260" i="5"/>
  <c r="L260" i="5"/>
  <c r="M260" i="5"/>
  <c r="N260" i="5"/>
  <c r="O260" i="5"/>
  <c r="P260" i="5"/>
  <c r="Q260" i="5"/>
  <c r="R260" i="5"/>
  <c r="S260" i="5"/>
  <c r="T260" i="5"/>
  <c r="U260" i="5"/>
  <c r="V260" i="5"/>
  <c r="W260" i="5"/>
  <c r="X260" i="5"/>
  <c r="Y260" i="5"/>
  <c r="Z260" i="5"/>
  <c r="AA260" i="5"/>
  <c r="AB260" i="5"/>
  <c r="AC260" i="5"/>
  <c r="AD260" i="5"/>
  <c r="AE260" i="5"/>
  <c r="AF260" i="5"/>
  <c r="AG260" i="5"/>
  <c r="AH260" i="5"/>
  <c r="AI260" i="5"/>
  <c r="AJ260" i="5"/>
  <c r="AK260" i="5"/>
  <c r="AL260" i="5"/>
  <c r="AM260" i="5"/>
  <c r="AN260" i="5"/>
  <c r="AO260" i="5"/>
  <c r="AP260" i="5"/>
  <c r="AQ260" i="5"/>
  <c r="AR260" i="5"/>
  <c r="AS260" i="5"/>
  <c r="AT260" i="5"/>
  <c r="AU260" i="5"/>
  <c r="AV260" i="5"/>
  <c r="AW260" i="5"/>
  <c r="AX260" i="5"/>
  <c r="AY260" i="5"/>
  <c r="AZ260" i="5"/>
  <c r="BA260" i="5"/>
  <c r="BB260" i="5"/>
  <c r="BC260" i="5"/>
  <c r="BD260" i="5"/>
  <c r="BE260" i="5"/>
  <c r="BF260" i="5"/>
  <c r="BG260" i="5"/>
  <c r="BH260" i="5"/>
  <c r="BL260" i="5"/>
  <c r="BO260" i="5"/>
  <c r="BQ260" i="5"/>
  <c r="BS260" i="5"/>
  <c r="BT260" i="5"/>
  <c r="BU260" i="5"/>
  <c r="BV260" i="5"/>
  <c r="CA260" i="5"/>
  <c r="G261" i="5"/>
  <c r="H261" i="5"/>
  <c r="I261" i="5"/>
  <c r="J261" i="5"/>
  <c r="K261" i="5"/>
  <c r="L261" i="5"/>
  <c r="M261" i="5"/>
  <c r="N261" i="5"/>
  <c r="O261" i="5"/>
  <c r="P261" i="5"/>
  <c r="Q261" i="5"/>
  <c r="R261" i="5"/>
  <c r="S261" i="5"/>
  <c r="T261" i="5"/>
  <c r="U261" i="5"/>
  <c r="V261" i="5"/>
  <c r="W261" i="5"/>
  <c r="X261" i="5"/>
  <c r="Y261" i="5"/>
  <c r="Z261" i="5"/>
  <c r="AA261" i="5"/>
  <c r="AB261" i="5"/>
  <c r="AC261" i="5"/>
  <c r="AD261" i="5"/>
  <c r="AE261" i="5"/>
  <c r="AF261" i="5"/>
  <c r="AG261" i="5"/>
  <c r="AH261" i="5"/>
  <c r="AI261" i="5"/>
  <c r="AJ261" i="5"/>
  <c r="AK261" i="5"/>
  <c r="AL261" i="5"/>
  <c r="AM261" i="5"/>
  <c r="AN261" i="5"/>
  <c r="AO261" i="5"/>
  <c r="AP261" i="5"/>
  <c r="AQ261" i="5"/>
  <c r="AR261" i="5"/>
  <c r="AS261" i="5"/>
  <c r="AT261" i="5"/>
  <c r="AU261" i="5"/>
  <c r="AV261" i="5"/>
  <c r="AW261" i="5"/>
  <c r="AX261" i="5"/>
  <c r="AY261" i="5"/>
  <c r="AZ261" i="5"/>
  <c r="BA261" i="5"/>
  <c r="BB261" i="5"/>
  <c r="BC261" i="5"/>
  <c r="BD261" i="5"/>
  <c r="BE261" i="5"/>
  <c r="BF261" i="5"/>
  <c r="BG261" i="5"/>
  <c r="BO261" i="5"/>
  <c r="BQ261" i="5"/>
  <c r="BR261" i="5"/>
  <c r="BT261" i="5"/>
  <c r="CA261" i="5"/>
  <c r="G262" i="5"/>
  <c r="H262" i="5"/>
  <c r="I262" i="5"/>
  <c r="J262" i="5"/>
  <c r="K262" i="5"/>
  <c r="L262" i="5"/>
  <c r="M262" i="5"/>
  <c r="N262" i="5"/>
  <c r="O262" i="5"/>
  <c r="P262" i="5"/>
  <c r="Q262" i="5"/>
  <c r="R262" i="5"/>
  <c r="S262" i="5"/>
  <c r="T262" i="5"/>
  <c r="U262" i="5"/>
  <c r="V262" i="5"/>
  <c r="W262" i="5"/>
  <c r="X262" i="5"/>
  <c r="Y262" i="5"/>
  <c r="Z262" i="5"/>
  <c r="AA262" i="5"/>
  <c r="AB262" i="5"/>
  <c r="AC262" i="5"/>
  <c r="AD262" i="5"/>
  <c r="AE262" i="5"/>
  <c r="AF262" i="5"/>
  <c r="AG262" i="5"/>
  <c r="AH262" i="5"/>
  <c r="AI262" i="5"/>
  <c r="AJ262" i="5"/>
  <c r="AK262" i="5"/>
  <c r="AL262" i="5"/>
  <c r="AM262" i="5"/>
  <c r="AN262" i="5"/>
  <c r="AO262" i="5"/>
  <c r="AP262" i="5"/>
  <c r="AQ262" i="5"/>
  <c r="AR262" i="5"/>
  <c r="AS262" i="5"/>
  <c r="AT262" i="5"/>
  <c r="AU262" i="5"/>
  <c r="AV262" i="5"/>
  <c r="AW262" i="5"/>
  <c r="AX262" i="5"/>
  <c r="AY262" i="5"/>
  <c r="AZ262" i="5"/>
  <c r="BA262" i="5"/>
  <c r="BB262" i="5"/>
  <c r="BC262" i="5"/>
  <c r="BD262" i="5"/>
  <c r="BE262" i="5"/>
  <c r="BF262" i="5"/>
  <c r="BG262" i="5"/>
  <c r="BH262" i="5"/>
  <c r="BI262" i="5"/>
  <c r="BJ262" i="5"/>
  <c r="BK262" i="5"/>
  <c r="BL262" i="5"/>
  <c r="BM262" i="5"/>
  <c r="BN262" i="5"/>
  <c r="BO262" i="5"/>
  <c r="BP262" i="5"/>
  <c r="BQ262" i="5"/>
  <c r="BR262" i="5"/>
  <c r="BS262" i="5"/>
  <c r="BT262" i="5"/>
  <c r="BU262" i="5"/>
  <c r="BV262" i="5"/>
  <c r="BW262" i="5"/>
  <c r="BX262" i="5"/>
  <c r="BY262" i="5"/>
  <c r="BZ262" i="5"/>
  <c r="CA262" i="5"/>
  <c r="CB262" i="5"/>
  <c r="G264" i="5"/>
  <c r="H264" i="5"/>
  <c r="I264" i="5"/>
  <c r="J264" i="5"/>
  <c r="K264" i="5"/>
  <c r="L264" i="5"/>
  <c r="M264" i="5"/>
  <c r="N264" i="5"/>
  <c r="O264" i="5"/>
  <c r="P264" i="5"/>
  <c r="Q264" i="5"/>
  <c r="R264" i="5"/>
  <c r="S264" i="5"/>
  <c r="T264" i="5"/>
  <c r="U264" i="5"/>
  <c r="V264" i="5"/>
  <c r="W264" i="5"/>
  <c r="X264" i="5"/>
  <c r="Y264" i="5"/>
  <c r="Z264" i="5"/>
  <c r="AA264" i="5"/>
  <c r="AB264" i="5"/>
  <c r="AC264" i="5"/>
  <c r="AD264" i="5"/>
  <c r="AE264" i="5"/>
  <c r="AF264" i="5"/>
  <c r="AG264" i="5"/>
  <c r="AH264" i="5"/>
  <c r="AI264" i="5"/>
  <c r="AJ264" i="5"/>
  <c r="AK264" i="5"/>
  <c r="AL264" i="5"/>
  <c r="AM264" i="5"/>
  <c r="AN264" i="5"/>
  <c r="AO264" i="5"/>
  <c r="AP264" i="5"/>
  <c r="AQ264" i="5"/>
  <c r="AR264" i="5"/>
  <c r="AS264" i="5"/>
  <c r="AT264" i="5"/>
  <c r="AU264" i="5"/>
  <c r="AV264" i="5"/>
  <c r="AW264" i="5"/>
  <c r="AX264" i="5"/>
  <c r="AY264" i="5"/>
  <c r="AZ264" i="5"/>
  <c r="BA264" i="5"/>
  <c r="BB264" i="5"/>
  <c r="BC264" i="5"/>
  <c r="BD264" i="5"/>
  <c r="BE264" i="5"/>
  <c r="BF264" i="5"/>
  <c r="BG264" i="5"/>
  <c r="BO264" i="5"/>
  <c r="BQ264" i="5"/>
  <c r="BS264" i="5"/>
  <c r="BT264" i="5"/>
  <c r="BV264" i="5"/>
  <c r="CA264" i="5"/>
  <c r="G265" i="5"/>
  <c r="G255" i="5"/>
  <c r="H265" i="5"/>
  <c r="H255" i="5"/>
  <c r="I265" i="5"/>
  <c r="I255" i="5"/>
  <c r="J265" i="5"/>
  <c r="J255" i="5"/>
  <c r="K265" i="5"/>
  <c r="K255" i="5"/>
  <c r="L265" i="5"/>
  <c r="L255" i="5"/>
  <c r="M265" i="5"/>
  <c r="M255" i="5"/>
  <c r="N265" i="5"/>
  <c r="N255" i="5"/>
  <c r="O265" i="5"/>
  <c r="O255" i="5"/>
  <c r="P265" i="5"/>
  <c r="P255" i="5"/>
  <c r="Q265" i="5"/>
  <c r="Q255" i="5"/>
  <c r="R265" i="5"/>
  <c r="R255" i="5"/>
  <c r="S265" i="5"/>
  <c r="S255" i="5"/>
  <c r="T265" i="5"/>
  <c r="T255" i="5"/>
  <c r="U265" i="5"/>
  <c r="U255" i="5"/>
  <c r="V265" i="5"/>
  <c r="V255" i="5"/>
  <c r="W265" i="5"/>
  <c r="W255" i="5"/>
  <c r="X265" i="5"/>
  <c r="X255" i="5"/>
  <c r="Y265" i="5"/>
  <c r="Y255" i="5"/>
  <c r="Z265" i="5"/>
  <c r="Z255" i="5"/>
  <c r="AA265" i="5"/>
  <c r="AA255" i="5"/>
  <c r="AB265" i="5"/>
  <c r="AB255" i="5"/>
  <c r="AC265" i="5"/>
  <c r="AC255" i="5"/>
  <c r="AD265" i="5"/>
  <c r="AD255" i="5"/>
  <c r="AE265" i="5"/>
  <c r="AE255" i="5"/>
  <c r="AF265" i="5"/>
  <c r="AF255" i="5"/>
  <c r="AG265" i="5"/>
  <c r="AG255" i="5"/>
  <c r="AH265" i="5"/>
  <c r="AH255" i="5"/>
  <c r="AI265" i="5"/>
  <c r="AI255" i="5"/>
  <c r="AJ265" i="5"/>
  <c r="AJ255" i="5"/>
  <c r="AK265" i="5"/>
  <c r="AK255" i="5"/>
  <c r="AL265" i="5"/>
  <c r="AL255" i="5"/>
  <c r="AM265" i="5"/>
  <c r="AM255" i="5"/>
  <c r="AN265" i="5"/>
  <c r="AN255" i="5"/>
  <c r="AO265" i="5"/>
  <c r="AO255" i="5"/>
  <c r="AP265" i="5"/>
  <c r="AP255" i="5"/>
  <c r="AQ265" i="5"/>
  <c r="AQ255" i="5"/>
  <c r="AY265" i="5"/>
  <c r="AY255" i="5"/>
  <c r="AZ265" i="5"/>
  <c r="AZ255" i="5"/>
  <c r="BA265" i="5"/>
  <c r="BA255" i="5"/>
  <c r="BC265" i="5"/>
  <c r="BC255" i="5"/>
  <c r="BE265" i="5"/>
  <c r="BE255" i="5"/>
  <c r="BK265" i="5"/>
  <c r="BK255" i="5"/>
  <c r="BO265" i="5"/>
  <c r="BO255" i="5"/>
  <c r="BQ265" i="5"/>
  <c r="BQ255" i="5"/>
  <c r="BR265" i="5"/>
  <c r="BR255" i="5"/>
  <c r="BS265" i="5"/>
  <c r="BS255" i="5"/>
  <c r="BT265" i="5"/>
  <c r="BT255" i="5"/>
  <c r="BU265" i="5"/>
  <c r="BU255" i="5"/>
  <c r="BV265" i="5"/>
  <c r="BV255" i="5"/>
  <c r="CA265" i="5"/>
  <c r="CA255" i="5"/>
  <c r="CA268" i="5"/>
  <c r="G269" i="5"/>
  <c r="H269" i="5"/>
  <c r="I269" i="5"/>
  <c r="J269" i="5"/>
  <c r="K269" i="5"/>
  <c r="L269" i="5"/>
  <c r="M269" i="5"/>
  <c r="N269" i="5"/>
  <c r="O269" i="5"/>
  <c r="P269" i="5"/>
  <c r="Q269" i="5"/>
  <c r="R269" i="5"/>
  <c r="S269" i="5"/>
  <c r="T269" i="5"/>
  <c r="U269" i="5"/>
  <c r="X269" i="5"/>
  <c r="Y269" i="5"/>
  <c r="Z269" i="5"/>
  <c r="AA269" i="5"/>
  <c r="AB269" i="5"/>
  <c r="AC269" i="5"/>
  <c r="AD269" i="5"/>
  <c r="AE269" i="5"/>
  <c r="AG269" i="5"/>
  <c r="AH269" i="5"/>
  <c r="AI269" i="5"/>
  <c r="AJ269" i="5"/>
  <c r="AK269" i="5"/>
  <c r="AL269" i="5"/>
  <c r="AM269" i="5"/>
  <c r="AP269" i="5"/>
  <c r="AQ269" i="5"/>
  <c r="AR269" i="5"/>
  <c r="AV269" i="5"/>
  <c r="AY269" i="5"/>
  <c r="AZ269" i="5"/>
  <c r="BA269" i="5"/>
  <c r="BC269" i="5"/>
  <c r="BG269" i="5"/>
  <c r="BO269" i="5"/>
  <c r="BQ269" i="5"/>
  <c r="BR269" i="5"/>
  <c r="BT269" i="5"/>
  <c r="BV269" i="5"/>
  <c r="CA269" i="5"/>
  <c r="G270" i="5"/>
  <c r="H270" i="5"/>
  <c r="I270" i="5"/>
  <c r="J270" i="5"/>
  <c r="K270" i="5"/>
  <c r="L270" i="5"/>
  <c r="M270" i="5"/>
  <c r="N270" i="5"/>
  <c r="O270" i="5"/>
  <c r="P270" i="5"/>
  <c r="Q270" i="5"/>
  <c r="R270" i="5"/>
  <c r="S270" i="5"/>
  <c r="T270" i="5"/>
  <c r="U270" i="5"/>
  <c r="V270" i="5"/>
  <c r="W270" i="5"/>
  <c r="X270" i="5"/>
  <c r="Y270" i="5"/>
  <c r="Z270" i="5"/>
  <c r="AA270" i="5"/>
  <c r="AB270" i="5"/>
  <c r="AC270" i="5"/>
  <c r="AD270" i="5"/>
  <c r="AE270" i="5"/>
  <c r="AF270" i="5"/>
  <c r="AG270" i="5"/>
  <c r="AH270" i="5"/>
  <c r="AI270" i="5"/>
  <c r="AJ270" i="5"/>
  <c r="AK270" i="5"/>
  <c r="AL270" i="5"/>
  <c r="AM270" i="5"/>
  <c r="AN270" i="5"/>
  <c r="AO270" i="5"/>
  <c r="AP270" i="5"/>
  <c r="AQ270" i="5"/>
  <c r="AR270" i="5"/>
  <c r="AS270" i="5"/>
  <c r="AT270" i="5"/>
  <c r="AU270" i="5"/>
  <c r="AV270" i="5"/>
  <c r="AW270" i="5"/>
  <c r="AY270" i="5"/>
  <c r="AZ270" i="5"/>
  <c r="BA270" i="5"/>
  <c r="BC270" i="5"/>
  <c r="BE270" i="5"/>
  <c r="BF270" i="5"/>
  <c r="BG270" i="5"/>
  <c r="BO270" i="5"/>
  <c r="BQ270" i="5"/>
  <c r="BR270" i="5"/>
  <c r="BT270" i="5"/>
  <c r="BV270" i="5"/>
  <c r="CA270" i="5"/>
  <c r="G271" i="5"/>
  <c r="H271" i="5"/>
  <c r="I271" i="5"/>
  <c r="J271" i="5"/>
  <c r="K271" i="5"/>
  <c r="L271" i="5"/>
  <c r="M271" i="5"/>
  <c r="N271" i="5"/>
  <c r="O271" i="5"/>
  <c r="P271" i="5"/>
  <c r="Q271" i="5"/>
  <c r="R271" i="5"/>
  <c r="S271" i="5"/>
  <c r="T271" i="5"/>
  <c r="U271" i="5"/>
  <c r="V271" i="5"/>
  <c r="W271" i="5"/>
  <c r="X271" i="5"/>
  <c r="Y271" i="5"/>
  <c r="Z271" i="5"/>
  <c r="AA271" i="5"/>
  <c r="AB271" i="5"/>
  <c r="AC271" i="5"/>
  <c r="AD271" i="5"/>
  <c r="AE271" i="5"/>
  <c r="AF271" i="5"/>
  <c r="AG271" i="5"/>
  <c r="AH271" i="5"/>
  <c r="AI271" i="5"/>
  <c r="AJ271" i="5"/>
  <c r="AK271" i="5"/>
  <c r="AL271" i="5"/>
  <c r="AM271" i="5"/>
  <c r="AN271" i="5"/>
  <c r="AO271" i="5"/>
  <c r="AP271" i="5"/>
  <c r="AQ271" i="5"/>
  <c r="AR271" i="5"/>
  <c r="AS271" i="5"/>
  <c r="AT271" i="5"/>
  <c r="AU271" i="5"/>
  <c r="AV271" i="5"/>
  <c r="AW271" i="5"/>
  <c r="AX271" i="5"/>
  <c r="AY271" i="5"/>
  <c r="AZ271" i="5"/>
  <c r="BA271" i="5"/>
  <c r="BB271" i="5"/>
  <c r="BC271" i="5"/>
  <c r="BD271" i="5"/>
  <c r="BE271" i="5"/>
  <c r="BF271" i="5"/>
  <c r="BG271" i="5"/>
  <c r="BH271" i="5"/>
  <c r="BI271" i="5"/>
  <c r="BJ271" i="5"/>
  <c r="BK271" i="5"/>
  <c r="BL271" i="5"/>
  <c r="BM271" i="5"/>
  <c r="BN271" i="5"/>
  <c r="BO271" i="5"/>
  <c r="BP271" i="5"/>
  <c r="BQ271" i="5"/>
  <c r="BR271" i="5"/>
  <c r="BS271" i="5"/>
  <c r="BT271" i="5"/>
  <c r="BV271" i="5"/>
  <c r="CA271" i="5"/>
  <c r="G273" i="5"/>
  <c r="G267" i="5"/>
  <c r="H273" i="5"/>
  <c r="H267" i="5"/>
  <c r="I273" i="5"/>
  <c r="I267" i="5"/>
  <c r="J273" i="5"/>
  <c r="J267" i="5"/>
  <c r="K273" i="5"/>
  <c r="K267" i="5"/>
  <c r="L273" i="5"/>
  <c r="L267" i="5"/>
  <c r="M273" i="5"/>
  <c r="M267" i="5"/>
  <c r="N273" i="5"/>
  <c r="N267" i="5"/>
  <c r="O273" i="5"/>
  <c r="O267" i="5"/>
  <c r="P273" i="5"/>
  <c r="P267" i="5"/>
  <c r="Q273" i="5"/>
  <c r="Q267" i="5"/>
  <c r="R273" i="5"/>
  <c r="R267" i="5"/>
  <c r="S273" i="5"/>
  <c r="S267" i="5"/>
  <c r="T273" i="5"/>
  <c r="T267" i="5"/>
  <c r="U273" i="5"/>
  <c r="U267" i="5"/>
  <c r="V273" i="5"/>
  <c r="V267" i="5"/>
  <c r="W273" i="5"/>
  <c r="W267" i="5"/>
  <c r="X273" i="5"/>
  <c r="X267" i="5"/>
  <c r="Y273" i="5"/>
  <c r="Y267" i="5"/>
  <c r="Z273" i="5"/>
  <c r="Z267" i="5"/>
  <c r="AA273" i="5"/>
  <c r="AA267" i="5"/>
  <c r="AB273" i="5"/>
  <c r="AB267" i="5"/>
  <c r="AC273" i="5"/>
  <c r="AC267" i="5"/>
  <c r="AD273" i="5"/>
  <c r="AD267" i="5"/>
  <c r="AE273" i="5"/>
  <c r="AE267" i="5"/>
  <c r="AF273" i="5"/>
  <c r="AF267" i="5"/>
  <c r="AG273" i="5"/>
  <c r="AG267" i="5"/>
  <c r="AH273" i="5"/>
  <c r="AH267" i="5"/>
  <c r="AI273" i="5"/>
  <c r="AI267" i="5"/>
  <c r="AN273" i="5"/>
  <c r="AN267" i="5"/>
  <c r="AO273" i="5"/>
  <c r="AO267" i="5"/>
  <c r="AP273" i="5"/>
  <c r="AP267" i="5"/>
  <c r="AQ273" i="5"/>
  <c r="AQ267" i="5"/>
  <c r="AR273" i="5"/>
  <c r="AR267" i="5"/>
  <c r="AU273" i="5"/>
  <c r="AU267" i="5"/>
  <c r="AV273" i="5"/>
  <c r="AV267" i="5"/>
  <c r="AY273" i="5"/>
  <c r="AY267" i="5"/>
  <c r="AZ273" i="5"/>
  <c r="AZ267" i="5"/>
  <c r="BA273" i="5"/>
  <c r="BA267" i="5"/>
  <c r="BC273" i="5"/>
  <c r="BC267" i="5"/>
  <c r="BD273" i="5"/>
  <c r="BD267" i="5"/>
  <c r="BE273" i="5"/>
  <c r="BE267" i="5"/>
  <c r="BF273" i="5"/>
  <c r="BF267" i="5"/>
  <c r="BK273" i="5"/>
  <c r="BK267" i="5"/>
  <c r="BL273" i="5"/>
  <c r="BL267" i="5"/>
  <c r="BM273" i="5"/>
  <c r="BM267" i="5"/>
  <c r="BN273" i="5"/>
  <c r="BN267" i="5"/>
  <c r="BO273" i="5"/>
  <c r="BO267" i="5"/>
  <c r="BP273" i="5"/>
  <c r="BP267" i="5"/>
  <c r="BQ273" i="5"/>
  <c r="BQ267" i="5"/>
  <c r="BR273" i="5"/>
  <c r="BR267" i="5"/>
  <c r="BT273" i="5"/>
  <c r="BT267" i="5"/>
  <c r="BU273" i="5"/>
  <c r="BU267" i="5"/>
  <c r="BV273" i="5"/>
  <c r="BV267" i="5"/>
  <c r="BW273" i="5"/>
  <c r="BW267" i="5"/>
  <c r="CA273" i="5"/>
  <c r="CA267" i="5"/>
  <c r="BZ274" i="5"/>
  <c r="H218" i="5"/>
  <c r="I218" i="5"/>
  <c r="J218" i="5"/>
  <c r="K218" i="5"/>
  <c r="L218" i="5"/>
  <c r="M218" i="5"/>
  <c r="N218" i="5"/>
  <c r="O218" i="5"/>
  <c r="P218" i="5"/>
  <c r="Q218" i="5"/>
  <c r="R218" i="5"/>
  <c r="S218" i="5"/>
  <c r="T218" i="5"/>
  <c r="U218" i="5"/>
  <c r="V218" i="5"/>
  <c r="W218" i="5"/>
  <c r="X218" i="5"/>
  <c r="Y218" i="5"/>
  <c r="Z218" i="5"/>
  <c r="AA218" i="5"/>
  <c r="AB218" i="5"/>
  <c r="AC218" i="5"/>
  <c r="AD218" i="5"/>
  <c r="AE218" i="5"/>
  <c r="AF218" i="5"/>
  <c r="AG218" i="5"/>
  <c r="AH218" i="5"/>
  <c r="AI218" i="5"/>
  <c r="AJ218" i="5"/>
  <c r="AK218" i="5"/>
  <c r="AL218" i="5"/>
  <c r="AM218" i="5"/>
  <c r="AN218" i="5"/>
  <c r="AO218" i="5"/>
  <c r="AP218" i="5"/>
  <c r="AQ218" i="5"/>
  <c r="AR218" i="5"/>
  <c r="AU218" i="5"/>
  <c r="AV218" i="5"/>
  <c r="AY218" i="5"/>
  <c r="AZ218" i="5"/>
  <c r="BC218" i="5"/>
  <c r="BE218" i="5"/>
  <c r="BG218" i="5"/>
  <c r="BO218" i="5"/>
  <c r="BQ218" i="5"/>
  <c r="BR218" i="5"/>
  <c r="BT218" i="5"/>
  <c r="BV218" i="5"/>
  <c r="CA218" i="5"/>
  <c r="G179" i="5"/>
  <c r="H179" i="5"/>
  <c r="I179" i="5"/>
  <c r="J179" i="5"/>
  <c r="K179" i="5"/>
  <c r="L179" i="5"/>
  <c r="M179" i="5"/>
  <c r="N179" i="5"/>
  <c r="O179" i="5"/>
  <c r="P179" i="5"/>
  <c r="Q179" i="5"/>
  <c r="R179" i="5"/>
  <c r="S179" i="5"/>
  <c r="T179" i="5"/>
  <c r="U179" i="5"/>
  <c r="V179" i="5"/>
  <c r="W179" i="5"/>
  <c r="X179" i="5"/>
  <c r="Y179" i="5"/>
  <c r="Z179" i="5"/>
  <c r="AA179" i="5"/>
  <c r="AB179" i="5"/>
  <c r="AC179" i="5"/>
  <c r="AD179" i="5"/>
  <c r="AE179" i="5"/>
  <c r="AF179" i="5"/>
  <c r="AG179" i="5"/>
  <c r="AH179" i="5"/>
  <c r="AI179" i="5"/>
  <c r="AJ179" i="5"/>
  <c r="AK179" i="5"/>
  <c r="AL179" i="5"/>
  <c r="AM179" i="5"/>
  <c r="AN179" i="5"/>
  <c r="AO179" i="5"/>
  <c r="AP179" i="5"/>
  <c r="AQ179" i="5"/>
  <c r="AR179" i="5"/>
  <c r="AZ179" i="5"/>
  <c r="BA179" i="5"/>
  <c r="BC179" i="5"/>
  <c r="BE179" i="5"/>
  <c r="BL179" i="5"/>
  <c r="BO179" i="5"/>
  <c r="BQ179" i="5"/>
  <c r="BR179" i="5"/>
  <c r="BT179" i="5"/>
  <c r="CA179" i="5"/>
  <c r="CB179" i="5"/>
  <c r="G183" i="5"/>
  <c r="H183" i="5"/>
  <c r="I183" i="5"/>
  <c r="J183" i="5"/>
  <c r="K183" i="5"/>
  <c r="L183" i="5"/>
  <c r="M183" i="5"/>
  <c r="N183" i="5"/>
  <c r="O183" i="5"/>
  <c r="P183" i="5"/>
  <c r="Q183" i="5"/>
  <c r="R183" i="5"/>
  <c r="S183" i="5"/>
  <c r="T183" i="5"/>
  <c r="U183" i="5"/>
  <c r="V183" i="5"/>
  <c r="W183" i="5"/>
  <c r="X183" i="5"/>
  <c r="Y183" i="5"/>
  <c r="Z183" i="5"/>
  <c r="AA183" i="5"/>
  <c r="AB183" i="5"/>
  <c r="AC183" i="5"/>
  <c r="AD183" i="5"/>
  <c r="AE183" i="5"/>
  <c r="AF183" i="5"/>
  <c r="AG183" i="5"/>
  <c r="AH183" i="5"/>
  <c r="AI183" i="5"/>
  <c r="AJ183" i="5"/>
  <c r="AK183" i="5"/>
  <c r="AL183" i="5"/>
  <c r="AM183" i="5"/>
  <c r="AN183" i="5"/>
  <c r="AO183" i="5"/>
  <c r="AP183" i="5"/>
  <c r="AQ183" i="5"/>
  <c r="AR183" i="5"/>
  <c r="AS183" i="5"/>
  <c r="AT183" i="5"/>
  <c r="AU183" i="5"/>
  <c r="AV183" i="5"/>
  <c r="AY183" i="5"/>
  <c r="AZ183" i="5"/>
  <c r="BA183" i="5"/>
  <c r="BC183" i="5"/>
  <c r="BE183" i="5"/>
  <c r="BO183" i="5"/>
  <c r="BQ183" i="5"/>
  <c r="BR183" i="5"/>
  <c r="BT183" i="5"/>
  <c r="CA183" i="5"/>
  <c r="G184" i="5"/>
  <c r="H184" i="5"/>
  <c r="I184" i="5"/>
  <c r="J184" i="5"/>
  <c r="K184" i="5"/>
  <c r="L184" i="5"/>
  <c r="M184" i="5"/>
  <c r="N184" i="5"/>
  <c r="O184" i="5"/>
  <c r="P184" i="5"/>
  <c r="Q184" i="5"/>
  <c r="R184" i="5"/>
  <c r="S184" i="5"/>
  <c r="T184" i="5"/>
  <c r="U184" i="5"/>
  <c r="V184" i="5"/>
  <c r="W184" i="5"/>
  <c r="X184" i="5"/>
  <c r="Y184" i="5"/>
  <c r="Z184" i="5"/>
  <c r="AA184" i="5"/>
  <c r="AB184" i="5"/>
  <c r="AC184" i="5"/>
  <c r="AD184" i="5"/>
  <c r="AE184" i="5"/>
  <c r="AF184" i="5"/>
  <c r="AG184" i="5"/>
  <c r="AI184" i="5"/>
  <c r="AJ184" i="5"/>
  <c r="AK184" i="5"/>
  <c r="AL184" i="5"/>
  <c r="AM184" i="5"/>
  <c r="AP184" i="5"/>
  <c r="AQ184" i="5"/>
  <c r="AR184" i="5"/>
  <c r="AU184" i="5"/>
  <c r="AV184" i="5"/>
  <c r="AY184" i="5"/>
  <c r="AZ184" i="5"/>
  <c r="BA184" i="5"/>
  <c r="BC184" i="5"/>
  <c r="BE184" i="5"/>
  <c r="BL184" i="5"/>
  <c r="BO184" i="5"/>
  <c r="BQ184" i="5"/>
  <c r="BR184" i="5"/>
  <c r="BT184" i="5"/>
  <c r="CA184"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J185" i="5"/>
  <c r="AK185" i="5"/>
  <c r="AL185" i="5"/>
  <c r="AM185" i="5"/>
  <c r="AP185" i="5"/>
  <c r="AQ185" i="5"/>
  <c r="AU185" i="5"/>
  <c r="AV185" i="5"/>
  <c r="AZ185" i="5"/>
  <c r="BA185" i="5"/>
  <c r="BC185" i="5"/>
  <c r="BE185" i="5"/>
  <c r="BL185" i="5"/>
  <c r="BO185" i="5"/>
  <c r="BQ185" i="5"/>
  <c r="BR185" i="5"/>
  <c r="BT185" i="5"/>
  <c r="CA185" i="5"/>
  <c r="G186" i="5"/>
  <c r="H186" i="5"/>
  <c r="I186" i="5"/>
  <c r="J186" i="5"/>
  <c r="K186" i="5"/>
  <c r="L186" i="5"/>
  <c r="M186" i="5"/>
  <c r="N186" i="5"/>
  <c r="O186" i="5"/>
  <c r="P186" i="5"/>
  <c r="Q186" i="5"/>
  <c r="R186" i="5"/>
  <c r="S186" i="5"/>
  <c r="T186" i="5"/>
  <c r="U186" i="5"/>
  <c r="V186" i="5"/>
  <c r="W186" i="5"/>
  <c r="X186" i="5"/>
  <c r="Y186" i="5"/>
  <c r="Z186" i="5"/>
  <c r="AA186" i="5"/>
  <c r="AB186" i="5"/>
  <c r="AC186" i="5"/>
  <c r="AD186" i="5"/>
  <c r="AE186" i="5"/>
  <c r="AF186" i="5"/>
  <c r="AG186" i="5"/>
  <c r="AH186" i="5"/>
  <c r="AI186" i="5"/>
  <c r="AJ186" i="5"/>
  <c r="AK186" i="5"/>
  <c r="AL186" i="5"/>
  <c r="AM186" i="5"/>
  <c r="AN186" i="5"/>
  <c r="AO186" i="5"/>
  <c r="AP186" i="5"/>
  <c r="AQ186" i="5"/>
  <c r="AR186" i="5"/>
  <c r="AS186" i="5"/>
  <c r="AT186" i="5"/>
  <c r="AU186" i="5"/>
  <c r="AV186" i="5"/>
  <c r="AW186" i="5"/>
  <c r="AX186" i="5"/>
  <c r="AY186" i="5"/>
  <c r="AZ186" i="5"/>
  <c r="BA186" i="5"/>
  <c r="BB186" i="5"/>
  <c r="BC186" i="5"/>
  <c r="BD186" i="5"/>
  <c r="BE186" i="5"/>
  <c r="BF186" i="5"/>
  <c r="BG186" i="5"/>
  <c r="BH186" i="5"/>
  <c r="BO186" i="5"/>
  <c r="BQ186" i="5"/>
  <c r="BR186" i="5"/>
  <c r="BT186" i="5"/>
  <c r="CA186" i="5"/>
  <c r="CB186" i="5"/>
  <c r="G187" i="5"/>
  <c r="H187" i="5"/>
  <c r="AY187" i="5"/>
  <c r="BA187" i="5"/>
  <c r="BC187" i="5"/>
  <c r="BI187" i="5"/>
  <c r="BJ187" i="5"/>
  <c r="BL187" i="5"/>
  <c r="BO187" i="5"/>
  <c r="BQ187" i="5"/>
  <c r="BR187" i="5"/>
  <c r="BT187" i="5"/>
  <c r="CA187" i="5"/>
  <c r="CB187" i="5"/>
  <c r="G188" i="5"/>
  <c r="H188" i="5"/>
  <c r="I188" i="5"/>
  <c r="J188" i="5"/>
  <c r="K188" i="5"/>
  <c r="L188" i="5"/>
  <c r="M188" i="5"/>
  <c r="N188" i="5"/>
  <c r="O188" i="5"/>
  <c r="P188" i="5"/>
  <c r="Q188" i="5"/>
  <c r="R188" i="5"/>
  <c r="S188" i="5"/>
  <c r="T188" i="5"/>
  <c r="U188" i="5"/>
  <c r="V188" i="5"/>
  <c r="W188" i="5"/>
  <c r="X188" i="5"/>
  <c r="Y188" i="5"/>
  <c r="Z188" i="5"/>
  <c r="AA188" i="5"/>
  <c r="AB188" i="5"/>
  <c r="AC188" i="5"/>
  <c r="AD188" i="5"/>
  <c r="AE188" i="5"/>
  <c r="AF188" i="5"/>
  <c r="AG188" i="5"/>
  <c r="AH188" i="5"/>
  <c r="AI188" i="5"/>
  <c r="AJ188" i="5"/>
  <c r="AK188" i="5"/>
  <c r="AL188" i="5"/>
  <c r="AM188" i="5"/>
  <c r="AN188" i="5"/>
  <c r="AO188" i="5"/>
  <c r="AP188" i="5"/>
  <c r="AQ188" i="5"/>
  <c r="AR188" i="5"/>
  <c r="AS188" i="5"/>
  <c r="AT188" i="5"/>
  <c r="AU188" i="5"/>
  <c r="AV188" i="5"/>
  <c r="AW188" i="5"/>
  <c r="AX188" i="5"/>
  <c r="AY188" i="5"/>
  <c r="AZ188" i="5"/>
  <c r="BA188" i="5"/>
  <c r="BB188" i="5"/>
  <c r="BC188" i="5"/>
  <c r="BD188" i="5"/>
  <c r="BE188" i="5"/>
  <c r="BF188" i="5"/>
  <c r="BG188" i="5"/>
  <c r="BH188" i="5"/>
  <c r="BI188" i="5"/>
  <c r="BJ188" i="5"/>
  <c r="BK188" i="5"/>
  <c r="BL188" i="5"/>
  <c r="BM188" i="5"/>
  <c r="BN188" i="5"/>
  <c r="BO188" i="5"/>
  <c r="BP188" i="5"/>
  <c r="BQ188" i="5"/>
  <c r="BR188" i="5"/>
  <c r="BT188" i="5"/>
  <c r="BU188" i="5"/>
  <c r="CA188" i="5"/>
  <c r="G189" i="5"/>
  <c r="H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AG189" i="5"/>
  <c r="AH189" i="5"/>
  <c r="AI189" i="5"/>
  <c r="AJ189" i="5"/>
  <c r="AK189" i="5"/>
  <c r="AL189" i="5"/>
  <c r="AM189" i="5"/>
  <c r="AN189" i="5"/>
  <c r="AO189" i="5"/>
  <c r="AP189" i="5"/>
  <c r="AQ189" i="5"/>
  <c r="AR189" i="5"/>
  <c r="AS189" i="5"/>
  <c r="AT189" i="5"/>
  <c r="AY189" i="5"/>
  <c r="AZ189" i="5"/>
  <c r="BA189" i="5"/>
  <c r="BB189" i="5"/>
  <c r="BC189" i="5"/>
  <c r="BE189" i="5"/>
  <c r="BG189" i="5"/>
  <c r="BO189" i="5"/>
  <c r="BQ189" i="5"/>
  <c r="BR189" i="5"/>
  <c r="BT189" i="5"/>
  <c r="BU189" i="5"/>
  <c r="BV189" i="5"/>
  <c r="CA189" i="5"/>
  <c r="G190" i="5"/>
  <c r="I190" i="5"/>
  <c r="J190" i="5"/>
  <c r="K190" i="5"/>
  <c r="L190" i="5"/>
  <c r="M190" i="5"/>
  <c r="N190" i="5"/>
  <c r="O190" i="5"/>
  <c r="P190" i="5"/>
  <c r="Q190" i="5"/>
  <c r="R190" i="5"/>
  <c r="S190" i="5"/>
  <c r="T190" i="5"/>
  <c r="U190" i="5"/>
  <c r="V190" i="5"/>
  <c r="W190" i="5"/>
  <c r="X190" i="5"/>
  <c r="Y190" i="5"/>
  <c r="Z190" i="5"/>
  <c r="AA190" i="5"/>
  <c r="AB190" i="5"/>
  <c r="AC190" i="5"/>
  <c r="AD190" i="5"/>
  <c r="AE190" i="5"/>
  <c r="AF190" i="5"/>
  <c r="AG190" i="5"/>
  <c r="AH190" i="5"/>
  <c r="AI190" i="5"/>
  <c r="AJ190" i="5"/>
  <c r="AK190" i="5"/>
  <c r="AL190" i="5"/>
  <c r="AM190" i="5"/>
  <c r="AN190" i="5"/>
  <c r="AO190" i="5"/>
  <c r="AP190" i="5"/>
  <c r="AQ190" i="5"/>
  <c r="AR190" i="5"/>
  <c r="AS190" i="5"/>
  <c r="AT190" i="5"/>
  <c r="AU190" i="5"/>
  <c r="AV190" i="5"/>
  <c r="AW190" i="5"/>
  <c r="AX190" i="5"/>
  <c r="AY190" i="5"/>
  <c r="AZ190" i="5"/>
  <c r="BA190" i="5"/>
  <c r="BB190" i="5"/>
  <c r="BC190" i="5"/>
  <c r="BD190" i="5"/>
  <c r="BE190" i="5"/>
  <c r="BF190" i="5"/>
  <c r="BG190" i="5"/>
  <c r="BI190" i="5"/>
  <c r="BJ190" i="5"/>
  <c r="BO190" i="5"/>
  <c r="BQ190" i="5"/>
  <c r="BR190" i="5"/>
  <c r="BT190" i="5"/>
  <c r="BV190" i="5"/>
  <c r="BZ190" i="5"/>
  <c r="CA190" i="5"/>
  <c r="BX192" i="5"/>
  <c r="G193" i="5"/>
  <c r="H193" i="5"/>
  <c r="I193" i="5"/>
  <c r="J193" i="5"/>
  <c r="K193" i="5"/>
  <c r="L193" i="5"/>
  <c r="M193" i="5"/>
  <c r="N193" i="5"/>
  <c r="O193" i="5"/>
  <c r="P193" i="5"/>
  <c r="Q193" i="5"/>
  <c r="R193" i="5"/>
  <c r="S193" i="5"/>
  <c r="T193" i="5"/>
  <c r="U193" i="5"/>
  <c r="V193" i="5"/>
  <c r="W193" i="5"/>
  <c r="X193" i="5"/>
  <c r="Y193" i="5"/>
  <c r="Z193" i="5"/>
  <c r="AA193" i="5"/>
  <c r="AB193" i="5"/>
  <c r="AC193" i="5"/>
  <c r="AD193" i="5"/>
  <c r="AE193" i="5"/>
  <c r="AF193" i="5"/>
  <c r="AG193" i="5"/>
  <c r="AH193" i="5"/>
  <c r="AI193" i="5"/>
  <c r="AJ193" i="5"/>
  <c r="AK193" i="5"/>
  <c r="AL193" i="5"/>
  <c r="AM193" i="5"/>
  <c r="AN193" i="5"/>
  <c r="AO193" i="5"/>
  <c r="AP193" i="5"/>
  <c r="AQ193" i="5"/>
  <c r="AR193" i="5"/>
  <c r="AS193" i="5"/>
  <c r="AT193" i="5"/>
  <c r="AU193" i="5"/>
  <c r="AV193" i="5"/>
  <c r="AW193" i="5"/>
  <c r="AX193" i="5"/>
  <c r="AY193" i="5"/>
  <c r="AZ193" i="5"/>
  <c r="BA193" i="5"/>
  <c r="BB193" i="5"/>
  <c r="BC193" i="5"/>
  <c r="BD193" i="5"/>
  <c r="BE193" i="5"/>
  <c r="BF193" i="5"/>
  <c r="BG193" i="5"/>
  <c r="BH193" i="5"/>
  <c r="BI193" i="5"/>
  <c r="BJ193" i="5"/>
  <c r="BK193" i="5"/>
  <c r="BL193" i="5"/>
  <c r="BM193" i="5"/>
  <c r="BN193" i="5"/>
  <c r="BO193" i="5"/>
  <c r="BP193" i="5"/>
  <c r="BQ193" i="5"/>
  <c r="BR193" i="5"/>
  <c r="BS193" i="5"/>
  <c r="BT193" i="5"/>
  <c r="BV193" i="5"/>
  <c r="BX193" i="5"/>
  <c r="CA193" i="5"/>
  <c r="G194" i="5"/>
  <c r="H194" i="5"/>
  <c r="I194" i="5"/>
  <c r="J194" i="5"/>
  <c r="K194" i="5"/>
  <c r="L194" i="5"/>
  <c r="M194" i="5"/>
  <c r="N194" i="5"/>
  <c r="O194" i="5"/>
  <c r="P194" i="5"/>
  <c r="Q194" i="5"/>
  <c r="R194" i="5"/>
  <c r="S194" i="5"/>
  <c r="T194" i="5"/>
  <c r="U194" i="5"/>
  <c r="V194" i="5"/>
  <c r="W194" i="5"/>
  <c r="X194" i="5"/>
  <c r="Y194" i="5"/>
  <c r="Z194" i="5"/>
  <c r="AA194" i="5"/>
  <c r="AB194" i="5"/>
  <c r="AC194" i="5"/>
  <c r="AD194" i="5"/>
  <c r="AE194" i="5"/>
  <c r="AF194" i="5"/>
  <c r="AG194" i="5"/>
  <c r="AH194" i="5"/>
  <c r="AI194" i="5"/>
  <c r="AJ194" i="5"/>
  <c r="AK194" i="5"/>
  <c r="AL194" i="5"/>
  <c r="AM194" i="5"/>
  <c r="AN194" i="5"/>
  <c r="AO194" i="5"/>
  <c r="AP194" i="5"/>
  <c r="AQ194" i="5"/>
  <c r="AR194" i="5"/>
  <c r="AS194" i="5"/>
  <c r="AT194" i="5"/>
  <c r="AU194" i="5"/>
  <c r="AV194" i="5"/>
  <c r="AW194" i="5"/>
  <c r="AX194" i="5"/>
  <c r="AY194" i="5"/>
  <c r="AZ194" i="5"/>
  <c r="BA194" i="5"/>
  <c r="BB194" i="5"/>
  <c r="BC194" i="5"/>
  <c r="BD194" i="5"/>
  <c r="BE194" i="5"/>
  <c r="BF194" i="5"/>
  <c r="BG194" i="5"/>
  <c r="BH194" i="5"/>
  <c r="BI194" i="5"/>
  <c r="BJ194" i="5"/>
  <c r="BK194" i="5"/>
  <c r="BL194" i="5"/>
  <c r="BM194" i="5"/>
  <c r="BN194" i="5"/>
  <c r="BO194" i="5"/>
  <c r="BP194" i="5"/>
  <c r="BQ194" i="5"/>
  <c r="BR194" i="5"/>
  <c r="BS194" i="5"/>
  <c r="BT194" i="5"/>
  <c r="BU194" i="5"/>
  <c r="BV194" i="5"/>
  <c r="BX194" i="5"/>
  <c r="CA194" i="5"/>
  <c r="G195" i="5"/>
  <c r="I195" i="5"/>
  <c r="J195" i="5"/>
  <c r="K195" i="5"/>
  <c r="L195" i="5"/>
  <c r="M195" i="5"/>
  <c r="N195" i="5"/>
  <c r="O195" i="5"/>
  <c r="P195" i="5"/>
  <c r="Q195" i="5"/>
  <c r="R195" i="5"/>
  <c r="S195" i="5"/>
  <c r="T195" i="5"/>
  <c r="U195" i="5"/>
  <c r="V195" i="5"/>
  <c r="W195" i="5"/>
  <c r="X195" i="5"/>
  <c r="Y195" i="5"/>
  <c r="Z195" i="5"/>
  <c r="AA195" i="5"/>
  <c r="AB195" i="5"/>
  <c r="AC195" i="5"/>
  <c r="AD195" i="5"/>
  <c r="AE195" i="5"/>
  <c r="AF195" i="5"/>
  <c r="AG195" i="5"/>
  <c r="AH195" i="5"/>
  <c r="AI195" i="5"/>
  <c r="AJ195" i="5"/>
  <c r="AK195" i="5"/>
  <c r="AL195" i="5"/>
  <c r="AM195" i="5"/>
  <c r="AN195" i="5"/>
  <c r="AO195" i="5"/>
  <c r="AP195" i="5"/>
  <c r="AQ195" i="5"/>
  <c r="AR195" i="5"/>
  <c r="AS195" i="5"/>
  <c r="AT195" i="5"/>
  <c r="AU195" i="5"/>
  <c r="AV195" i="5"/>
  <c r="AW195" i="5"/>
  <c r="AX195" i="5"/>
  <c r="AY195" i="5"/>
  <c r="AZ195" i="5"/>
  <c r="BA195" i="5"/>
  <c r="BB195" i="5"/>
  <c r="BC195" i="5"/>
  <c r="BD195" i="5"/>
  <c r="BE195" i="5"/>
  <c r="BF195" i="5"/>
  <c r="BG195" i="5"/>
  <c r="BH195" i="5"/>
  <c r="BI195" i="5"/>
  <c r="BJ195" i="5"/>
  <c r="BK195" i="5"/>
  <c r="BL195" i="5"/>
  <c r="BM195" i="5"/>
  <c r="BN195" i="5"/>
  <c r="BO195" i="5"/>
  <c r="BP195" i="5"/>
  <c r="BQ195" i="5"/>
  <c r="BR195" i="5"/>
  <c r="BS195" i="5"/>
  <c r="BT195" i="5"/>
  <c r="BU195" i="5"/>
  <c r="BV195" i="5"/>
  <c r="BX195" i="5"/>
  <c r="CA195" i="5"/>
  <c r="CB195" i="5"/>
  <c r="G199" i="5"/>
  <c r="H199" i="5"/>
  <c r="I199" i="5"/>
  <c r="J199" i="5"/>
  <c r="K199" i="5"/>
  <c r="L199" i="5"/>
  <c r="M199" i="5"/>
  <c r="N199" i="5"/>
  <c r="O199" i="5"/>
  <c r="P199" i="5"/>
  <c r="Q199" i="5"/>
  <c r="R199" i="5"/>
  <c r="S199" i="5"/>
  <c r="T199" i="5"/>
  <c r="U199" i="5"/>
  <c r="V199" i="5"/>
  <c r="W199" i="5"/>
  <c r="X199" i="5"/>
  <c r="Y199" i="5"/>
  <c r="Z199" i="5"/>
  <c r="AA199" i="5"/>
  <c r="AB199" i="5"/>
  <c r="AC199" i="5"/>
  <c r="AD199" i="5"/>
  <c r="AE199" i="5"/>
  <c r="AF199" i="5"/>
  <c r="AG199" i="5"/>
  <c r="AH199" i="5"/>
  <c r="AI199" i="5"/>
  <c r="AJ199" i="5"/>
  <c r="AK199" i="5"/>
  <c r="AL199" i="5"/>
  <c r="AM199" i="5"/>
  <c r="AN199" i="5"/>
  <c r="AO199" i="5"/>
  <c r="AP199" i="5"/>
  <c r="AQ199" i="5"/>
  <c r="AR199" i="5"/>
  <c r="AY199" i="5"/>
  <c r="AZ199" i="5"/>
  <c r="BA199" i="5"/>
  <c r="BC199" i="5"/>
  <c r="BE199" i="5"/>
  <c r="BK199" i="5"/>
  <c r="BN199" i="5"/>
  <c r="BO199" i="5"/>
  <c r="BQ199" i="5"/>
  <c r="BR199" i="5"/>
  <c r="BT199" i="5"/>
  <c r="BU199" i="5"/>
  <c r="BV199" i="5"/>
  <c r="BW199" i="5"/>
  <c r="BX199" i="5"/>
  <c r="CA199" i="5"/>
  <c r="G200" i="5"/>
  <c r="H200" i="5"/>
  <c r="I200" i="5"/>
  <c r="J200" i="5"/>
  <c r="K200" i="5"/>
  <c r="L200" i="5"/>
  <c r="M200" i="5"/>
  <c r="N200" i="5"/>
  <c r="O200" i="5"/>
  <c r="P200" i="5"/>
  <c r="Q200" i="5"/>
  <c r="R200" i="5"/>
  <c r="S200" i="5"/>
  <c r="T200" i="5"/>
  <c r="U200" i="5"/>
  <c r="V200" i="5"/>
  <c r="W200" i="5"/>
  <c r="X200" i="5"/>
  <c r="Y200" i="5"/>
  <c r="Z200" i="5"/>
  <c r="AA200" i="5"/>
  <c r="AB200" i="5"/>
  <c r="AC200" i="5"/>
  <c r="AD200" i="5"/>
  <c r="AE200" i="5"/>
  <c r="AF200" i="5"/>
  <c r="AG200" i="5"/>
  <c r="AH200" i="5"/>
  <c r="AI200" i="5"/>
  <c r="AJ200" i="5"/>
  <c r="AK200" i="5"/>
  <c r="AL200" i="5"/>
  <c r="AM200" i="5"/>
  <c r="AN200" i="5"/>
  <c r="AO200" i="5"/>
  <c r="AP200" i="5"/>
  <c r="AQ200" i="5"/>
  <c r="AR200" i="5"/>
  <c r="AY200" i="5"/>
  <c r="AZ200" i="5"/>
  <c r="BA200" i="5"/>
  <c r="BC200" i="5"/>
  <c r="BE200" i="5"/>
  <c r="BK200" i="5"/>
  <c r="BN200" i="5"/>
  <c r="BO200" i="5"/>
  <c r="BQ200" i="5"/>
  <c r="BR200" i="5"/>
  <c r="BT200" i="5"/>
  <c r="BV200" i="5"/>
  <c r="CA200" i="5"/>
  <c r="G201" i="5"/>
  <c r="H201" i="5"/>
  <c r="I201" i="5"/>
  <c r="J201" i="5"/>
  <c r="K201" i="5"/>
  <c r="L201" i="5"/>
  <c r="M201" i="5"/>
  <c r="N201" i="5"/>
  <c r="O201" i="5"/>
  <c r="P201" i="5"/>
  <c r="Q201" i="5"/>
  <c r="R201" i="5"/>
  <c r="S201" i="5"/>
  <c r="T201" i="5"/>
  <c r="U201" i="5"/>
  <c r="V201" i="5"/>
  <c r="W201" i="5"/>
  <c r="X201" i="5"/>
  <c r="Y201" i="5"/>
  <c r="Z201" i="5"/>
  <c r="AA201" i="5"/>
  <c r="AB201" i="5"/>
  <c r="AC201" i="5"/>
  <c r="AD201" i="5"/>
  <c r="AE201" i="5"/>
  <c r="AF201" i="5"/>
  <c r="AG201" i="5"/>
  <c r="AH201" i="5"/>
  <c r="AI201" i="5"/>
  <c r="AJ201" i="5"/>
  <c r="AK201" i="5"/>
  <c r="AL201" i="5"/>
  <c r="AM201" i="5"/>
  <c r="AN201" i="5"/>
  <c r="AO201" i="5"/>
  <c r="AP201" i="5"/>
  <c r="AQ201" i="5"/>
  <c r="AR201" i="5"/>
  <c r="AS201" i="5"/>
  <c r="AT201" i="5"/>
  <c r="AY201" i="5"/>
  <c r="AZ201" i="5"/>
  <c r="BA201" i="5"/>
  <c r="BC201" i="5"/>
  <c r="BO201" i="5"/>
  <c r="BQ201" i="5"/>
  <c r="BR201" i="5"/>
  <c r="BT201" i="5"/>
  <c r="CA201" i="5"/>
  <c r="G202" i="5"/>
  <c r="H202" i="5"/>
  <c r="I202" i="5"/>
  <c r="J202" i="5"/>
  <c r="K202" i="5"/>
  <c r="L202" i="5"/>
  <c r="M202" i="5"/>
  <c r="N202" i="5"/>
  <c r="O202" i="5"/>
  <c r="P202" i="5"/>
  <c r="Q202" i="5"/>
  <c r="R202" i="5"/>
  <c r="S202" i="5"/>
  <c r="T202" i="5"/>
  <c r="U202" i="5"/>
  <c r="V202" i="5"/>
  <c r="W202" i="5"/>
  <c r="X202" i="5"/>
  <c r="Y202" i="5"/>
  <c r="Z202" i="5"/>
  <c r="AA202" i="5"/>
  <c r="AB202" i="5"/>
  <c r="AC202" i="5"/>
  <c r="AD202" i="5"/>
  <c r="AE202" i="5"/>
  <c r="AF202" i="5"/>
  <c r="AG202" i="5"/>
  <c r="AH202" i="5"/>
  <c r="AI202" i="5"/>
  <c r="AJ202" i="5"/>
  <c r="AK202" i="5"/>
  <c r="AL202" i="5"/>
  <c r="AM202" i="5"/>
  <c r="AN202" i="5"/>
  <c r="AO202" i="5"/>
  <c r="AP202" i="5"/>
  <c r="AQ202" i="5"/>
  <c r="AR202" i="5"/>
  <c r="AS202" i="5"/>
  <c r="AT202" i="5"/>
  <c r="AU202" i="5"/>
  <c r="AV202" i="5"/>
  <c r="AW202" i="5"/>
  <c r="AX202" i="5"/>
  <c r="AY202" i="5"/>
  <c r="AZ202" i="5"/>
  <c r="BA202" i="5"/>
  <c r="BB202" i="5"/>
  <c r="BC202" i="5"/>
  <c r="BD202" i="5"/>
  <c r="BE202" i="5"/>
  <c r="BF202" i="5"/>
  <c r="BG202" i="5"/>
  <c r="BO202" i="5"/>
  <c r="BQ202" i="5"/>
  <c r="BR202" i="5"/>
  <c r="BT202" i="5"/>
  <c r="CA202" i="5"/>
  <c r="G203" i="5"/>
  <c r="H203" i="5"/>
  <c r="I203" i="5"/>
  <c r="J203" i="5"/>
  <c r="K203" i="5"/>
  <c r="L203" i="5"/>
  <c r="M203" i="5"/>
  <c r="N203" i="5"/>
  <c r="O203" i="5"/>
  <c r="P203" i="5"/>
  <c r="Q203" i="5"/>
  <c r="R203" i="5"/>
  <c r="S203" i="5"/>
  <c r="T203" i="5"/>
  <c r="U203" i="5"/>
  <c r="V203" i="5"/>
  <c r="W203" i="5"/>
  <c r="X203" i="5"/>
  <c r="Y203" i="5"/>
  <c r="Z203" i="5"/>
  <c r="AA203" i="5"/>
  <c r="AB203" i="5"/>
  <c r="AC203" i="5"/>
  <c r="AD203" i="5"/>
  <c r="AE203" i="5"/>
  <c r="AF203" i="5"/>
  <c r="AG203" i="5"/>
  <c r="AH203" i="5"/>
  <c r="AI203" i="5"/>
  <c r="AJ203" i="5"/>
  <c r="AK203" i="5"/>
  <c r="AL203" i="5"/>
  <c r="AM203" i="5"/>
  <c r="AN203" i="5"/>
  <c r="AO203" i="5"/>
  <c r="AP203" i="5"/>
  <c r="AQ203" i="5"/>
  <c r="AR203" i="5"/>
  <c r="AS203" i="5"/>
  <c r="AT203" i="5"/>
  <c r="AU203" i="5"/>
  <c r="AV203" i="5"/>
  <c r="AW203" i="5"/>
  <c r="AX203" i="5"/>
  <c r="AY203" i="5"/>
  <c r="AZ203" i="5"/>
  <c r="BA203" i="5"/>
  <c r="BB203" i="5"/>
  <c r="BC203" i="5"/>
  <c r="BD203" i="5"/>
  <c r="BE203" i="5"/>
  <c r="BF203" i="5"/>
  <c r="BG203" i="5"/>
  <c r="BO203" i="5"/>
  <c r="BQ203" i="5"/>
  <c r="BR203" i="5"/>
  <c r="BT203" i="5"/>
  <c r="CA203" i="5"/>
  <c r="G204" i="5"/>
  <c r="H204" i="5"/>
  <c r="I204" i="5"/>
  <c r="J204" i="5"/>
  <c r="K204" i="5"/>
  <c r="L204" i="5"/>
  <c r="M204" i="5"/>
  <c r="N204" i="5"/>
  <c r="O204" i="5"/>
  <c r="P204" i="5"/>
  <c r="Q204" i="5"/>
  <c r="R204" i="5"/>
  <c r="S204" i="5"/>
  <c r="T204" i="5"/>
  <c r="U204" i="5"/>
  <c r="V204" i="5"/>
  <c r="W204" i="5"/>
  <c r="X204" i="5"/>
  <c r="Y204" i="5"/>
  <c r="Z204" i="5"/>
  <c r="AA204" i="5"/>
  <c r="AB204" i="5"/>
  <c r="AC204" i="5"/>
  <c r="AD204" i="5"/>
  <c r="AE204" i="5"/>
  <c r="AF204" i="5"/>
  <c r="AG204" i="5"/>
  <c r="AH204" i="5"/>
  <c r="AI204" i="5"/>
  <c r="AJ204" i="5"/>
  <c r="AK204" i="5"/>
  <c r="AL204" i="5"/>
  <c r="AM204" i="5"/>
  <c r="AN204" i="5"/>
  <c r="AO204" i="5"/>
  <c r="AP204" i="5"/>
  <c r="AQ204" i="5"/>
  <c r="AR204" i="5"/>
  <c r="AS204" i="5"/>
  <c r="AT204" i="5"/>
  <c r="AU204" i="5"/>
  <c r="AV204" i="5"/>
  <c r="AW204" i="5"/>
  <c r="AX204" i="5"/>
  <c r="AY204" i="5"/>
  <c r="AZ204" i="5"/>
  <c r="BA204" i="5"/>
  <c r="BB204" i="5"/>
  <c r="BC204" i="5"/>
  <c r="BD204" i="5"/>
  <c r="BE204" i="5"/>
  <c r="BF204" i="5"/>
  <c r="BG204" i="5"/>
  <c r="BO204" i="5"/>
  <c r="BQ204" i="5"/>
  <c r="BR204" i="5"/>
  <c r="BT204" i="5"/>
  <c r="CA204" i="5"/>
  <c r="G206" i="5"/>
  <c r="H206" i="5"/>
  <c r="I206" i="5"/>
  <c r="J206" i="5"/>
  <c r="K206" i="5"/>
  <c r="L206" i="5"/>
  <c r="M206" i="5"/>
  <c r="N206" i="5"/>
  <c r="O206" i="5"/>
  <c r="P206" i="5"/>
  <c r="Q206" i="5"/>
  <c r="R206" i="5"/>
  <c r="S206" i="5"/>
  <c r="T206" i="5"/>
  <c r="U206" i="5"/>
  <c r="V206" i="5"/>
  <c r="W206" i="5"/>
  <c r="X206" i="5"/>
  <c r="Y206" i="5"/>
  <c r="Z206" i="5"/>
  <c r="AA206" i="5"/>
  <c r="AB206" i="5"/>
  <c r="AC206" i="5"/>
  <c r="AD206" i="5"/>
  <c r="AE206" i="5"/>
  <c r="AF206" i="5"/>
  <c r="AG206" i="5"/>
  <c r="AH206" i="5"/>
  <c r="AI206" i="5"/>
  <c r="AJ206" i="5"/>
  <c r="AK206" i="5"/>
  <c r="AL206" i="5"/>
  <c r="AM206" i="5"/>
  <c r="AN206" i="5"/>
  <c r="AO206" i="5"/>
  <c r="AP206" i="5"/>
  <c r="AQ206" i="5"/>
  <c r="AR206" i="5"/>
  <c r="AS206" i="5"/>
  <c r="AT206" i="5"/>
  <c r="AU206" i="5"/>
  <c r="AV206" i="5"/>
  <c r="AW206" i="5"/>
  <c r="AX206" i="5"/>
  <c r="AY206" i="5"/>
  <c r="AZ206" i="5"/>
  <c r="BA206" i="5"/>
  <c r="BB206" i="5"/>
  <c r="BC206" i="5"/>
  <c r="BD206" i="5"/>
  <c r="BE206" i="5"/>
  <c r="BF206" i="5"/>
  <c r="BG206" i="5"/>
  <c r="BH206" i="5"/>
  <c r="BI206" i="5"/>
  <c r="BJ206" i="5"/>
  <c r="BK206" i="5"/>
  <c r="BL206" i="5"/>
  <c r="BM206" i="5"/>
  <c r="BN206" i="5"/>
  <c r="BO206" i="5"/>
  <c r="BP206" i="5"/>
  <c r="BQ206" i="5"/>
  <c r="BR206" i="5"/>
  <c r="BS206" i="5"/>
  <c r="BT206" i="5"/>
  <c r="BU206" i="5"/>
  <c r="BV206" i="5"/>
  <c r="BW206" i="5"/>
  <c r="BX206" i="5"/>
  <c r="BY206" i="5"/>
  <c r="BZ206" i="5"/>
  <c r="CA206" i="5"/>
  <c r="CB206" i="5"/>
  <c r="G208" i="5"/>
  <c r="H208" i="5"/>
  <c r="I208" i="5"/>
  <c r="J208" i="5"/>
  <c r="K208" i="5"/>
  <c r="L208" i="5"/>
  <c r="M208" i="5"/>
  <c r="N208" i="5"/>
  <c r="O208" i="5"/>
  <c r="P208" i="5"/>
  <c r="Q208" i="5"/>
  <c r="R208" i="5"/>
  <c r="S208" i="5"/>
  <c r="T208" i="5"/>
  <c r="U208" i="5"/>
  <c r="V208" i="5"/>
  <c r="W208" i="5"/>
  <c r="X208" i="5"/>
  <c r="Y208" i="5"/>
  <c r="Z208" i="5"/>
  <c r="AA208" i="5"/>
  <c r="AB208" i="5"/>
  <c r="AC208" i="5"/>
  <c r="AD208" i="5"/>
  <c r="AE208" i="5"/>
  <c r="AF208" i="5"/>
  <c r="AG208" i="5"/>
  <c r="AH208" i="5"/>
  <c r="AI208" i="5"/>
  <c r="AJ208" i="5"/>
  <c r="AK208" i="5"/>
  <c r="AL208" i="5"/>
  <c r="AM208" i="5"/>
  <c r="AN208" i="5"/>
  <c r="AO208" i="5"/>
  <c r="AP208" i="5"/>
  <c r="AQ208" i="5"/>
  <c r="AR208" i="5"/>
  <c r="AS208" i="5"/>
  <c r="AT208" i="5"/>
  <c r="AU208" i="5"/>
  <c r="AV208" i="5"/>
  <c r="AW208" i="5"/>
  <c r="AX208" i="5"/>
  <c r="AY208" i="5"/>
  <c r="AZ208" i="5"/>
  <c r="BA208" i="5"/>
  <c r="BB208" i="5"/>
  <c r="BC208" i="5"/>
  <c r="BD208" i="5"/>
  <c r="BE208" i="5"/>
  <c r="BF208" i="5"/>
  <c r="BG208" i="5"/>
  <c r="BH208" i="5"/>
  <c r="BI208" i="5"/>
  <c r="BJ208" i="5"/>
  <c r="BK208" i="5"/>
  <c r="BL208" i="5"/>
  <c r="BM208" i="5"/>
  <c r="BN208" i="5"/>
  <c r="BO208" i="5"/>
  <c r="BP208" i="5"/>
  <c r="BQ208" i="5"/>
  <c r="BR208" i="5"/>
  <c r="BT208" i="5"/>
  <c r="BU208" i="5"/>
  <c r="CA208" i="5"/>
  <c r="G209" i="5"/>
  <c r="H209" i="5"/>
  <c r="I209" i="5"/>
  <c r="J209" i="5"/>
  <c r="K209" i="5"/>
  <c r="L209" i="5"/>
  <c r="M209" i="5"/>
  <c r="N209" i="5"/>
  <c r="O209" i="5"/>
  <c r="P209" i="5"/>
  <c r="Q209" i="5"/>
  <c r="R209" i="5"/>
  <c r="S209" i="5"/>
  <c r="T209" i="5"/>
  <c r="U209" i="5"/>
  <c r="V209" i="5"/>
  <c r="W209" i="5"/>
  <c r="X209" i="5"/>
  <c r="Y209" i="5"/>
  <c r="Z209" i="5"/>
  <c r="AA209" i="5"/>
  <c r="AB209" i="5"/>
  <c r="AC209" i="5"/>
  <c r="AD209" i="5"/>
  <c r="AE209" i="5"/>
  <c r="AF209" i="5"/>
  <c r="AG209" i="5"/>
  <c r="AH209" i="5"/>
  <c r="AI209" i="5"/>
  <c r="AJ209" i="5"/>
  <c r="AK209" i="5"/>
  <c r="AL209" i="5"/>
  <c r="AM209" i="5"/>
  <c r="AN209" i="5"/>
  <c r="AO209" i="5"/>
  <c r="AP209" i="5"/>
  <c r="AQ209" i="5"/>
  <c r="AR209" i="5"/>
  <c r="AS209" i="5"/>
  <c r="AT209" i="5"/>
  <c r="AU209" i="5"/>
  <c r="AV209" i="5"/>
  <c r="AW209" i="5"/>
  <c r="AX209" i="5"/>
  <c r="AY209" i="5"/>
  <c r="AZ209" i="5"/>
  <c r="BA209" i="5"/>
  <c r="BB209" i="5"/>
  <c r="BC209" i="5"/>
  <c r="BD209" i="5"/>
  <c r="BE209" i="5"/>
  <c r="BF209" i="5"/>
  <c r="BG209" i="5"/>
  <c r="BH209" i="5"/>
  <c r="BI209" i="5"/>
  <c r="BJ209" i="5"/>
  <c r="BK209" i="5"/>
  <c r="BL209" i="5"/>
  <c r="BM209" i="5"/>
  <c r="BN209" i="5"/>
  <c r="BO209" i="5"/>
  <c r="BP209" i="5"/>
  <c r="BQ209" i="5"/>
  <c r="BR209" i="5"/>
  <c r="BT209" i="5"/>
  <c r="BU209" i="5"/>
  <c r="CA209" i="5"/>
  <c r="CA211" i="5"/>
  <c r="G212" i="5"/>
  <c r="H212" i="5"/>
  <c r="I212" i="5"/>
  <c r="J212" i="5"/>
  <c r="K212" i="5"/>
  <c r="L212" i="5"/>
  <c r="M212" i="5"/>
  <c r="N212" i="5"/>
  <c r="O212" i="5"/>
  <c r="P212" i="5"/>
  <c r="Q212" i="5"/>
  <c r="R212" i="5"/>
  <c r="S212" i="5"/>
  <c r="T212" i="5"/>
  <c r="U212" i="5"/>
  <c r="V212" i="5"/>
  <c r="W212" i="5"/>
  <c r="X212" i="5"/>
  <c r="Y212" i="5"/>
  <c r="Z212" i="5"/>
  <c r="AA212" i="5"/>
  <c r="AB212" i="5"/>
  <c r="AC212" i="5"/>
  <c r="AD212" i="5"/>
  <c r="AE212" i="5"/>
  <c r="AF212" i="5"/>
  <c r="AG212" i="5"/>
  <c r="AH212" i="5"/>
  <c r="AI212" i="5"/>
  <c r="AJ212" i="5"/>
  <c r="AK212" i="5"/>
  <c r="AL212" i="5"/>
  <c r="AM212" i="5"/>
  <c r="AN212" i="5"/>
  <c r="AO212" i="5"/>
  <c r="AP212" i="5"/>
  <c r="AQ212" i="5"/>
  <c r="AR212" i="5"/>
  <c r="AS212" i="5"/>
  <c r="AT212" i="5"/>
  <c r="AY212" i="5"/>
  <c r="AZ212" i="5"/>
  <c r="BA212" i="5"/>
  <c r="BC212" i="5"/>
  <c r="BO212" i="5"/>
  <c r="BQ212" i="5"/>
  <c r="BR212" i="5"/>
  <c r="BT212" i="5"/>
  <c r="CA212" i="5"/>
  <c r="G213" i="5"/>
  <c r="H213" i="5"/>
  <c r="I213" i="5"/>
  <c r="J213" i="5"/>
  <c r="K213" i="5"/>
  <c r="L213" i="5"/>
  <c r="M213" i="5"/>
  <c r="N213" i="5"/>
  <c r="O213" i="5"/>
  <c r="P213" i="5"/>
  <c r="Q213" i="5"/>
  <c r="R213" i="5"/>
  <c r="S213" i="5"/>
  <c r="T213" i="5"/>
  <c r="U213" i="5"/>
  <c r="V213" i="5"/>
  <c r="W213" i="5"/>
  <c r="X213" i="5"/>
  <c r="Y213" i="5"/>
  <c r="Z213" i="5"/>
  <c r="AA213" i="5"/>
  <c r="AB213" i="5"/>
  <c r="AC213" i="5"/>
  <c r="AD213" i="5"/>
  <c r="AE213" i="5"/>
  <c r="AF213" i="5"/>
  <c r="AG213" i="5"/>
  <c r="AH213" i="5"/>
  <c r="AI213" i="5"/>
  <c r="AJ213" i="5"/>
  <c r="AK213" i="5"/>
  <c r="AL213" i="5"/>
  <c r="AM213" i="5"/>
  <c r="AN213" i="5"/>
  <c r="AO213" i="5"/>
  <c r="AP213" i="5"/>
  <c r="AQ213" i="5"/>
  <c r="AR213" i="5"/>
  <c r="AS213" i="5"/>
  <c r="AT213" i="5"/>
  <c r="AU213" i="5"/>
  <c r="AV213" i="5"/>
  <c r="AW213" i="5"/>
  <c r="AX213" i="5"/>
  <c r="AY213" i="5"/>
  <c r="AZ213" i="5"/>
  <c r="BA213" i="5"/>
  <c r="BB213" i="5"/>
  <c r="BC213" i="5"/>
  <c r="BD213" i="5"/>
  <c r="BE213" i="5"/>
  <c r="BF213" i="5"/>
  <c r="BG213" i="5"/>
  <c r="BH213" i="5"/>
  <c r="BI213" i="5"/>
  <c r="BJ213" i="5"/>
  <c r="BK213" i="5"/>
  <c r="BL213" i="5"/>
  <c r="BM213" i="5"/>
  <c r="BN213" i="5"/>
  <c r="BO213" i="5"/>
  <c r="BP213" i="5"/>
  <c r="BQ213" i="5"/>
  <c r="BR213" i="5"/>
  <c r="BS213" i="5"/>
  <c r="BT213" i="5"/>
  <c r="CA213" i="5"/>
  <c r="H178" i="5"/>
  <c r="H177" i="5"/>
  <c r="I178" i="5"/>
  <c r="I177" i="5"/>
  <c r="J178" i="5"/>
  <c r="J177" i="5"/>
  <c r="K178" i="5"/>
  <c r="K177" i="5"/>
  <c r="L178" i="5"/>
  <c r="L177" i="5"/>
  <c r="M178" i="5"/>
  <c r="M177" i="5"/>
  <c r="N178" i="5"/>
  <c r="N177" i="5"/>
  <c r="O178" i="5"/>
  <c r="O177" i="5"/>
  <c r="P178" i="5"/>
  <c r="P177" i="5"/>
  <c r="Q178" i="5"/>
  <c r="Q177" i="5"/>
  <c r="R178" i="5"/>
  <c r="R177" i="5"/>
  <c r="S178" i="5"/>
  <c r="S177" i="5"/>
  <c r="T178" i="5"/>
  <c r="T177" i="5"/>
  <c r="U178" i="5"/>
  <c r="U177" i="5"/>
  <c r="V178" i="5"/>
  <c r="V177" i="5"/>
  <c r="W178" i="5"/>
  <c r="W177" i="5"/>
  <c r="X178" i="5"/>
  <c r="X177" i="5"/>
  <c r="Y178" i="5"/>
  <c r="Y177" i="5"/>
  <c r="Z178" i="5"/>
  <c r="Z177" i="5"/>
  <c r="AA178" i="5"/>
  <c r="AA177" i="5"/>
  <c r="AB178" i="5"/>
  <c r="AB177" i="5"/>
  <c r="AC178" i="5"/>
  <c r="AC177" i="5"/>
  <c r="AD178" i="5"/>
  <c r="AD177" i="5"/>
  <c r="AE178" i="5"/>
  <c r="AE177" i="5"/>
  <c r="AF178" i="5"/>
  <c r="AF177" i="5"/>
  <c r="AG178" i="5"/>
  <c r="AG177" i="5"/>
  <c r="AH178" i="5"/>
  <c r="AH177" i="5"/>
  <c r="AI178" i="5"/>
  <c r="AI177" i="5"/>
  <c r="AJ178" i="5"/>
  <c r="AJ177" i="5"/>
  <c r="AK178" i="5"/>
  <c r="AK177" i="5"/>
  <c r="AL178" i="5"/>
  <c r="AL177" i="5"/>
  <c r="AM178" i="5"/>
  <c r="AM177" i="5"/>
  <c r="AN178" i="5"/>
  <c r="AN177" i="5"/>
  <c r="AO178" i="5"/>
  <c r="AO177" i="5"/>
  <c r="AP178" i="5"/>
  <c r="AP177" i="5"/>
  <c r="AQ178" i="5"/>
  <c r="AQ177" i="5"/>
  <c r="AR178" i="5"/>
  <c r="AR177" i="5"/>
  <c r="AU178" i="5"/>
  <c r="AU177" i="5"/>
  <c r="AV178" i="5"/>
  <c r="AV177" i="5"/>
  <c r="AZ178" i="5"/>
  <c r="AZ177" i="5"/>
  <c r="BA178" i="5"/>
  <c r="BA177" i="5"/>
  <c r="BC178" i="5"/>
  <c r="BC177" i="5"/>
  <c r="BE178" i="5"/>
  <c r="BE177" i="5"/>
  <c r="BL178" i="5"/>
  <c r="BL177" i="5"/>
  <c r="BO178" i="5"/>
  <c r="BO177" i="5"/>
  <c r="BR178" i="5"/>
  <c r="BR177" i="5"/>
  <c r="BS178" i="5"/>
  <c r="BS177" i="5"/>
  <c r="BT178" i="5"/>
  <c r="BT177" i="5"/>
  <c r="CA178" i="5"/>
  <c r="CA177" i="5"/>
  <c r="CB178" i="5"/>
  <c r="CB177" i="5"/>
  <c r="G178" i="5"/>
  <c r="G177" i="5"/>
  <c r="G174" i="5"/>
  <c r="H174" i="5"/>
  <c r="I174" i="5"/>
  <c r="J174" i="5"/>
  <c r="K174" i="5"/>
  <c r="L174" i="5"/>
  <c r="M174" i="5"/>
  <c r="N174" i="5"/>
  <c r="O174" i="5"/>
  <c r="P174" i="5"/>
  <c r="Q174" i="5"/>
  <c r="R174" i="5"/>
  <c r="S174" i="5"/>
  <c r="T174" i="5"/>
  <c r="U174" i="5"/>
  <c r="V174" i="5"/>
  <c r="W174" i="5"/>
  <c r="X174" i="5"/>
  <c r="Y174" i="5"/>
  <c r="Z174" i="5"/>
  <c r="AA174" i="5"/>
  <c r="AB174" i="5"/>
  <c r="AC174" i="5"/>
  <c r="AD174" i="5"/>
  <c r="AE174" i="5"/>
  <c r="AG174" i="5"/>
  <c r="AJ174" i="5"/>
  <c r="AK174" i="5"/>
  <c r="AM174" i="5"/>
  <c r="AP174" i="5"/>
  <c r="AQ174" i="5"/>
  <c r="AR174" i="5"/>
  <c r="AZ174" i="5"/>
  <c r="BA174" i="5"/>
  <c r="BC174" i="5"/>
  <c r="BE174" i="5"/>
  <c r="BO174" i="5"/>
  <c r="BQ174" i="5"/>
  <c r="BT174" i="5"/>
  <c r="CA174" i="5"/>
  <c r="H173" i="5"/>
  <c r="I173" i="5"/>
  <c r="J173" i="5"/>
  <c r="K173" i="5"/>
  <c r="L173" i="5"/>
  <c r="M173" i="5"/>
  <c r="N173" i="5"/>
  <c r="O173" i="5"/>
  <c r="P173" i="5"/>
  <c r="Q173" i="5"/>
  <c r="R173" i="5"/>
  <c r="S173" i="5"/>
  <c r="T173" i="5"/>
  <c r="U173" i="5"/>
  <c r="X173" i="5"/>
  <c r="Y173" i="5"/>
  <c r="Z173" i="5"/>
  <c r="AA173" i="5"/>
  <c r="AB173" i="5"/>
  <c r="AD173" i="5"/>
  <c r="AD172" i="5"/>
  <c r="AE173" i="5"/>
  <c r="AE172" i="5"/>
  <c r="AG173" i="5"/>
  <c r="AG172" i="5"/>
  <c r="AJ173" i="5"/>
  <c r="AJ172" i="5"/>
  <c r="AK173" i="5"/>
  <c r="AK172" i="5"/>
  <c r="AM173" i="5"/>
  <c r="AM172" i="5"/>
  <c r="AP173" i="5"/>
  <c r="AP172" i="5"/>
  <c r="AQ173" i="5"/>
  <c r="AQ172" i="5"/>
  <c r="AR173" i="5"/>
  <c r="AR172" i="5"/>
  <c r="AY173" i="5"/>
  <c r="AZ173" i="5"/>
  <c r="BA173" i="5"/>
  <c r="BC173" i="5"/>
  <c r="BE173" i="5"/>
  <c r="BO173" i="5"/>
  <c r="BQ173" i="5"/>
  <c r="BR173" i="5"/>
  <c r="BT173" i="5"/>
  <c r="BT172" i="5"/>
  <c r="BZ173" i="5"/>
  <c r="CA173" i="5"/>
  <c r="CC173" i="5"/>
  <c r="CC172" i="5"/>
  <c r="CC168" i="5"/>
  <c r="CC167" i="5"/>
  <c r="G173" i="5"/>
  <c r="G172" i="5"/>
  <c r="G170" i="5"/>
  <c r="G168" i="5"/>
  <c r="H170" i="5"/>
  <c r="H168" i="5"/>
  <c r="I170" i="5"/>
  <c r="I168" i="5"/>
  <c r="J170" i="5"/>
  <c r="J168" i="5"/>
  <c r="K170" i="5"/>
  <c r="K168" i="5"/>
  <c r="L170" i="5"/>
  <c r="L168" i="5"/>
  <c r="M170" i="5"/>
  <c r="M168" i="5"/>
  <c r="N170" i="5"/>
  <c r="N168" i="5"/>
  <c r="O170" i="5"/>
  <c r="O168" i="5"/>
  <c r="P170" i="5"/>
  <c r="P168" i="5"/>
  <c r="Q170" i="5"/>
  <c r="Q168" i="5"/>
  <c r="R170" i="5"/>
  <c r="R168" i="5"/>
  <c r="S170" i="5"/>
  <c r="S168" i="5"/>
  <c r="T170" i="5"/>
  <c r="T168" i="5"/>
  <c r="U170" i="5"/>
  <c r="U168" i="5"/>
  <c r="V170" i="5"/>
  <c r="V168" i="5"/>
  <c r="W170" i="5"/>
  <c r="W168" i="5"/>
  <c r="X170" i="5"/>
  <c r="X168" i="5"/>
  <c r="Y170" i="5"/>
  <c r="Y168" i="5"/>
  <c r="Z170" i="5"/>
  <c r="Z168" i="5"/>
  <c r="AA170" i="5"/>
  <c r="AA168" i="5"/>
  <c r="AB170" i="5"/>
  <c r="AB168" i="5"/>
  <c r="AC170" i="5"/>
  <c r="AC168" i="5"/>
  <c r="AD170" i="5"/>
  <c r="AD168" i="5"/>
  <c r="AE170" i="5"/>
  <c r="AE168" i="5"/>
  <c r="AF170" i="5"/>
  <c r="AF168" i="5"/>
  <c r="AG170" i="5"/>
  <c r="AG168" i="5"/>
  <c r="AG167" i="5"/>
  <c r="AH170" i="5"/>
  <c r="AH168" i="5"/>
  <c r="AI170" i="5"/>
  <c r="AI168" i="5"/>
  <c r="AJ170" i="5"/>
  <c r="AJ168" i="5"/>
  <c r="AJ167" i="5"/>
  <c r="AK170" i="5"/>
  <c r="AK168" i="5"/>
  <c r="AK167" i="5"/>
  <c r="AL170" i="5"/>
  <c r="AL168" i="5"/>
  <c r="AM170" i="5"/>
  <c r="AM168" i="5"/>
  <c r="AN170" i="5"/>
  <c r="AN168" i="5"/>
  <c r="AO170" i="5"/>
  <c r="AO168" i="5"/>
  <c r="AP170" i="5"/>
  <c r="AP168" i="5"/>
  <c r="AQ170" i="5"/>
  <c r="AQ168" i="5"/>
  <c r="AR170" i="5"/>
  <c r="AR168" i="5"/>
  <c r="AS170" i="5"/>
  <c r="AS168" i="5"/>
  <c r="AT170" i="5"/>
  <c r="AT168" i="5"/>
  <c r="AU170" i="5"/>
  <c r="AU168" i="5"/>
  <c r="AV170" i="5"/>
  <c r="AV168" i="5"/>
  <c r="AW170" i="5"/>
  <c r="AW168" i="5"/>
  <c r="AX170" i="5"/>
  <c r="AX168" i="5"/>
  <c r="AY170" i="5"/>
  <c r="AY168" i="5"/>
  <c r="AZ170" i="5"/>
  <c r="AZ168" i="5"/>
  <c r="BA170" i="5"/>
  <c r="BA168" i="5"/>
  <c r="BB170" i="5"/>
  <c r="BB168" i="5"/>
  <c r="BC170" i="5"/>
  <c r="BC168" i="5"/>
  <c r="BD170" i="5"/>
  <c r="BD168" i="5"/>
  <c r="BE170" i="5"/>
  <c r="BE168" i="5"/>
  <c r="BF170" i="5"/>
  <c r="BF168" i="5"/>
  <c r="BG170" i="5"/>
  <c r="BG168" i="5"/>
  <c r="BH170" i="5"/>
  <c r="BH168" i="5"/>
  <c r="BI170" i="5"/>
  <c r="BI168" i="5"/>
  <c r="BJ170" i="5"/>
  <c r="BJ168" i="5"/>
  <c r="BK170" i="5"/>
  <c r="BK168" i="5"/>
  <c r="BL170" i="5"/>
  <c r="BL168" i="5"/>
  <c r="BM170" i="5"/>
  <c r="BM168" i="5"/>
  <c r="BN170" i="5"/>
  <c r="BN168" i="5"/>
  <c r="BO170" i="5"/>
  <c r="BO168" i="5"/>
  <c r="BP170" i="5"/>
  <c r="BP168" i="5"/>
  <c r="BQ170" i="5"/>
  <c r="BQ168" i="5"/>
  <c r="BR170" i="5"/>
  <c r="BR168" i="5"/>
  <c r="BS170" i="5"/>
  <c r="BS168" i="5"/>
  <c r="BT170" i="5"/>
  <c r="BT168" i="5"/>
  <c r="BT167" i="5"/>
  <c r="BU170" i="5"/>
  <c r="BV170" i="5"/>
  <c r="BV168" i="5"/>
  <c r="BX170" i="5"/>
  <c r="BX168" i="5"/>
  <c r="BY170" i="5"/>
  <c r="BY168" i="5"/>
  <c r="BZ170" i="5"/>
  <c r="BZ168" i="5"/>
  <c r="CA170" i="5"/>
  <c r="CA168" i="5"/>
  <c r="H169" i="5"/>
  <c r="I169" i="5"/>
  <c r="J169" i="5"/>
  <c r="K169" i="5"/>
  <c r="L169" i="5"/>
  <c r="M169" i="5"/>
  <c r="N169" i="5"/>
  <c r="O169" i="5"/>
  <c r="P169" i="5"/>
  <c r="Q169" i="5"/>
  <c r="R169" i="5"/>
  <c r="S169" i="5"/>
  <c r="T169" i="5"/>
  <c r="U169" i="5"/>
  <c r="V169" i="5"/>
  <c r="W169" i="5"/>
  <c r="X169" i="5"/>
  <c r="Y169" i="5"/>
  <c r="Z169" i="5"/>
  <c r="AA169" i="5"/>
  <c r="AB169" i="5"/>
  <c r="AC169" i="5"/>
  <c r="AD169" i="5"/>
  <c r="AE169" i="5"/>
  <c r="AF169" i="5"/>
  <c r="AG169" i="5"/>
  <c r="AH169" i="5"/>
  <c r="AI169" i="5"/>
  <c r="AJ169" i="5"/>
  <c r="AK169" i="5"/>
  <c r="AL169" i="5"/>
  <c r="AM169" i="5"/>
  <c r="AN169" i="5"/>
  <c r="AO169" i="5"/>
  <c r="AP169" i="5"/>
  <c r="AQ169" i="5"/>
  <c r="AR169" i="5"/>
  <c r="AS169" i="5"/>
  <c r="AT169" i="5"/>
  <c r="AU169" i="5"/>
  <c r="AV169" i="5"/>
  <c r="AW169" i="5"/>
  <c r="AX169" i="5"/>
  <c r="AY169" i="5"/>
  <c r="AZ169" i="5"/>
  <c r="BA169" i="5"/>
  <c r="BB169" i="5"/>
  <c r="BC169" i="5"/>
  <c r="BD169" i="5"/>
  <c r="BE169" i="5"/>
  <c r="BF169" i="5"/>
  <c r="BG169" i="5"/>
  <c r="BH169" i="5"/>
  <c r="BI169" i="5"/>
  <c r="BJ169" i="5"/>
  <c r="BK169" i="5"/>
  <c r="BL169" i="5"/>
  <c r="BM169" i="5"/>
  <c r="BN169" i="5"/>
  <c r="BO169" i="5"/>
  <c r="BP169" i="5"/>
  <c r="BQ169" i="5"/>
  <c r="BR169" i="5"/>
  <c r="BS169" i="5"/>
  <c r="BT169" i="5"/>
  <c r="BV169" i="5"/>
  <c r="BX169" i="5"/>
  <c r="CA169" i="5"/>
  <c r="G169" i="5"/>
  <c r="G115" i="5"/>
  <c r="I115" i="5"/>
  <c r="J115" i="5"/>
  <c r="K115" i="5"/>
  <c r="L115" i="5"/>
  <c r="M115" i="5"/>
  <c r="N115" i="5"/>
  <c r="O115" i="5"/>
  <c r="P115" i="5"/>
  <c r="Q115" i="5"/>
  <c r="R115" i="5"/>
  <c r="S115" i="5"/>
  <c r="T115" i="5"/>
  <c r="U115" i="5"/>
  <c r="V115" i="5"/>
  <c r="W115" i="5"/>
  <c r="X115" i="5"/>
  <c r="Y115" i="5"/>
  <c r="Z115" i="5"/>
  <c r="AA115" i="5"/>
  <c r="AB115" i="5"/>
  <c r="AC115" i="5"/>
  <c r="AD115" i="5"/>
  <c r="AE115" i="5"/>
  <c r="AF115" i="5"/>
  <c r="AG115" i="5"/>
  <c r="AH115" i="5"/>
  <c r="AI115" i="5"/>
  <c r="AJ115" i="5"/>
  <c r="AK115" i="5"/>
  <c r="AL115" i="5"/>
  <c r="AM115" i="5"/>
  <c r="AN115" i="5"/>
  <c r="AO115" i="5"/>
  <c r="AP115" i="5"/>
  <c r="AQ115" i="5"/>
  <c r="AR115" i="5"/>
  <c r="AS115" i="5"/>
  <c r="AT115" i="5"/>
  <c r="AU115" i="5"/>
  <c r="AV115" i="5"/>
  <c r="AW115" i="5"/>
  <c r="AX115" i="5"/>
  <c r="AY115" i="5"/>
  <c r="AZ115" i="5"/>
  <c r="BA115" i="5"/>
  <c r="BB115" i="5"/>
  <c r="BC115" i="5"/>
  <c r="BD115" i="5"/>
  <c r="BE115" i="5"/>
  <c r="BF115" i="5"/>
  <c r="BG115" i="5"/>
  <c r="BH115" i="5"/>
  <c r="BI115" i="5"/>
  <c r="BO115" i="5"/>
  <c r="BQ115" i="5"/>
  <c r="BR115" i="5"/>
  <c r="BT115" i="5"/>
  <c r="BZ115" i="5"/>
  <c r="CA115" i="5"/>
  <c r="G116" i="5"/>
  <c r="I116" i="5"/>
  <c r="J116" i="5"/>
  <c r="K116" i="5"/>
  <c r="L116" i="5"/>
  <c r="M116" i="5"/>
  <c r="N116" i="5"/>
  <c r="O116" i="5"/>
  <c r="P116" i="5"/>
  <c r="Q116" i="5"/>
  <c r="R116" i="5"/>
  <c r="S116" i="5"/>
  <c r="T116" i="5"/>
  <c r="U116" i="5"/>
  <c r="V116" i="5"/>
  <c r="W116" i="5"/>
  <c r="X116" i="5"/>
  <c r="Y116" i="5"/>
  <c r="Z116" i="5"/>
  <c r="AA116" i="5"/>
  <c r="AB116" i="5"/>
  <c r="AC116" i="5"/>
  <c r="AD116" i="5"/>
  <c r="AE116" i="5"/>
  <c r="AF116" i="5"/>
  <c r="AG116" i="5"/>
  <c r="AH116" i="5"/>
  <c r="AI116" i="5"/>
  <c r="AJ116" i="5"/>
  <c r="AK116" i="5"/>
  <c r="AL116" i="5"/>
  <c r="AM116" i="5"/>
  <c r="AN116" i="5"/>
  <c r="AO116" i="5"/>
  <c r="AP116" i="5"/>
  <c r="AQ116" i="5"/>
  <c r="AR116" i="5"/>
  <c r="AS116" i="5"/>
  <c r="AT116" i="5"/>
  <c r="AU116" i="5"/>
  <c r="AV116" i="5"/>
  <c r="AW116" i="5"/>
  <c r="AX116" i="5"/>
  <c r="AY116" i="5"/>
  <c r="AZ116" i="5"/>
  <c r="BA116" i="5"/>
  <c r="BB116" i="5"/>
  <c r="BC116" i="5"/>
  <c r="BD116" i="5"/>
  <c r="BE116" i="5"/>
  <c r="BF116" i="5"/>
  <c r="BG116" i="5"/>
  <c r="BH116" i="5"/>
  <c r="BI116" i="5"/>
  <c r="BJ116" i="5"/>
  <c r="BK116" i="5"/>
  <c r="BL116" i="5"/>
  <c r="BM116" i="5"/>
  <c r="BN116" i="5"/>
  <c r="BO116" i="5"/>
  <c r="BP116" i="5"/>
  <c r="BQ116" i="5"/>
  <c r="BR116" i="5"/>
  <c r="BS116" i="5"/>
  <c r="BT116" i="5"/>
  <c r="BU116" i="5"/>
  <c r="BV116" i="5"/>
  <c r="CA116" i="5"/>
  <c r="G117" i="5"/>
  <c r="I117" i="5"/>
  <c r="J117" i="5"/>
  <c r="K117" i="5"/>
  <c r="L117" i="5"/>
  <c r="M117" i="5"/>
  <c r="N117" i="5"/>
  <c r="O117" i="5"/>
  <c r="P117" i="5"/>
  <c r="Q117" i="5"/>
  <c r="R117" i="5"/>
  <c r="S117" i="5"/>
  <c r="T117" i="5"/>
  <c r="U117" i="5"/>
  <c r="V117" i="5"/>
  <c r="W117" i="5"/>
  <c r="X117" i="5"/>
  <c r="Y117" i="5"/>
  <c r="Z117" i="5"/>
  <c r="AA117" i="5"/>
  <c r="AB117" i="5"/>
  <c r="AC117" i="5"/>
  <c r="AD117" i="5"/>
  <c r="AE117" i="5"/>
  <c r="AF117" i="5"/>
  <c r="AG117" i="5"/>
  <c r="AH117" i="5"/>
  <c r="AI117" i="5"/>
  <c r="AJ117" i="5"/>
  <c r="AK117" i="5"/>
  <c r="AL117" i="5"/>
  <c r="AM117" i="5"/>
  <c r="AN117" i="5"/>
  <c r="AO117" i="5"/>
  <c r="AP117" i="5"/>
  <c r="AQ117" i="5"/>
  <c r="AR117" i="5"/>
  <c r="AS117" i="5"/>
  <c r="AT117" i="5"/>
  <c r="AU117" i="5"/>
  <c r="AV117" i="5"/>
  <c r="AW117" i="5"/>
  <c r="AX117" i="5"/>
  <c r="AY117" i="5"/>
  <c r="AZ117" i="5"/>
  <c r="BA117" i="5"/>
  <c r="BB117" i="5"/>
  <c r="BC117" i="5"/>
  <c r="BD117" i="5"/>
  <c r="BE117" i="5"/>
  <c r="BF117" i="5"/>
  <c r="BG117" i="5"/>
  <c r="BH117" i="5"/>
  <c r="BI117" i="5"/>
  <c r="BJ117" i="5"/>
  <c r="BO117" i="5"/>
  <c r="BQ117" i="5"/>
  <c r="BR117" i="5"/>
  <c r="BT117" i="5"/>
  <c r="BV117" i="5"/>
  <c r="CA117" i="5"/>
  <c r="G118" i="5"/>
  <c r="I118" i="5"/>
  <c r="J118" i="5"/>
  <c r="K118" i="5"/>
  <c r="L118" i="5"/>
  <c r="M118" i="5"/>
  <c r="N118" i="5"/>
  <c r="O118" i="5"/>
  <c r="P118" i="5"/>
  <c r="Q118" i="5"/>
  <c r="R118" i="5"/>
  <c r="S118" i="5"/>
  <c r="T118" i="5"/>
  <c r="U118" i="5"/>
  <c r="V118" i="5"/>
  <c r="W118" i="5"/>
  <c r="X118" i="5"/>
  <c r="Y118" i="5"/>
  <c r="Z118" i="5"/>
  <c r="AA118" i="5"/>
  <c r="AB118" i="5"/>
  <c r="AC118" i="5"/>
  <c r="AD118" i="5"/>
  <c r="AE118" i="5"/>
  <c r="AF118" i="5"/>
  <c r="AG118" i="5"/>
  <c r="AH118" i="5"/>
  <c r="AI118" i="5"/>
  <c r="AJ118" i="5"/>
  <c r="AK118" i="5"/>
  <c r="AL118" i="5"/>
  <c r="AM118" i="5"/>
  <c r="AN118" i="5"/>
  <c r="AO118" i="5"/>
  <c r="AP118" i="5"/>
  <c r="AQ118" i="5"/>
  <c r="AR118" i="5"/>
  <c r="AS118" i="5"/>
  <c r="AT118" i="5"/>
  <c r="AU118" i="5"/>
  <c r="AV118" i="5"/>
  <c r="AW118" i="5"/>
  <c r="AX118" i="5"/>
  <c r="AY118" i="5"/>
  <c r="AZ118" i="5"/>
  <c r="BA118" i="5"/>
  <c r="BB118" i="5"/>
  <c r="BC118" i="5"/>
  <c r="BD118" i="5"/>
  <c r="BE118" i="5"/>
  <c r="BF118" i="5"/>
  <c r="BG118" i="5"/>
  <c r="BH118" i="5"/>
  <c r="BI118" i="5"/>
  <c r="BJ118" i="5"/>
  <c r="BO118" i="5"/>
  <c r="BQ118" i="5"/>
  <c r="BR118" i="5"/>
  <c r="BT118" i="5"/>
  <c r="CA118" i="5"/>
  <c r="G119" i="5"/>
  <c r="I119" i="5"/>
  <c r="J119" i="5"/>
  <c r="K119" i="5"/>
  <c r="L119" i="5"/>
  <c r="M119" i="5"/>
  <c r="N119" i="5"/>
  <c r="O119" i="5"/>
  <c r="P119" i="5"/>
  <c r="Q119" i="5"/>
  <c r="R119" i="5"/>
  <c r="S119" i="5"/>
  <c r="T119" i="5"/>
  <c r="U119" i="5"/>
  <c r="V119" i="5"/>
  <c r="W119" i="5"/>
  <c r="X119" i="5"/>
  <c r="Y119" i="5"/>
  <c r="Z119" i="5"/>
  <c r="AA119" i="5"/>
  <c r="AB119" i="5"/>
  <c r="AC119" i="5"/>
  <c r="AD119" i="5"/>
  <c r="AE119" i="5"/>
  <c r="AF119" i="5"/>
  <c r="AG119" i="5"/>
  <c r="AH119" i="5"/>
  <c r="AI119" i="5"/>
  <c r="AJ119" i="5"/>
  <c r="AK119" i="5"/>
  <c r="AL119" i="5"/>
  <c r="AM119" i="5"/>
  <c r="AN119" i="5"/>
  <c r="AO119" i="5"/>
  <c r="AP119" i="5"/>
  <c r="AQ119" i="5"/>
  <c r="AR119" i="5"/>
  <c r="AS119" i="5"/>
  <c r="AT119" i="5"/>
  <c r="AU119" i="5"/>
  <c r="AV119" i="5"/>
  <c r="AW119" i="5"/>
  <c r="AX119" i="5"/>
  <c r="AY119" i="5"/>
  <c r="AZ119" i="5"/>
  <c r="BA119" i="5"/>
  <c r="BB119" i="5"/>
  <c r="BC119" i="5"/>
  <c r="BD119" i="5"/>
  <c r="BE119" i="5"/>
  <c r="BF119" i="5"/>
  <c r="BG119" i="5"/>
  <c r="BH119" i="5"/>
  <c r="BI119" i="5"/>
  <c r="BJ119" i="5"/>
  <c r="BK119" i="5"/>
  <c r="BL119" i="5"/>
  <c r="BM119" i="5"/>
  <c r="BN119" i="5"/>
  <c r="BO119" i="5"/>
  <c r="BP119" i="5"/>
  <c r="BQ119" i="5"/>
  <c r="BR119" i="5"/>
  <c r="BS119" i="5"/>
  <c r="BT119" i="5"/>
  <c r="BU119" i="5"/>
  <c r="BV119" i="5"/>
  <c r="CA119" i="5"/>
  <c r="G120" i="5"/>
  <c r="I120" i="5"/>
  <c r="J120" i="5"/>
  <c r="K120" i="5"/>
  <c r="L120" i="5"/>
  <c r="M120" i="5"/>
  <c r="N120" i="5"/>
  <c r="O120" i="5"/>
  <c r="P120" i="5"/>
  <c r="Q120" i="5"/>
  <c r="R120" i="5"/>
  <c r="S120" i="5"/>
  <c r="T120" i="5"/>
  <c r="U120" i="5"/>
  <c r="V120" i="5"/>
  <c r="W120" i="5"/>
  <c r="X120" i="5"/>
  <c r="Y120" i="5"/>
  <c r="Z120" i="5"/>
  <c r="AA120" i="5"/>
  <c r="AB120" i="5"/>
  <c r="AC120" i="5"/>
  <c r="AD120" i="5"/>
  <c r="AE120" i="5"/>
  <c r="AF120" i="5"/>
  <c r="AG120" i="5"/>
  <c r="AH120" i="5"/>
  <c r="AI120" i="5"/>
  <c r="AJ120" i="5"/>
  <c r="AK120" i="5"/>
  <c r="AL120" i="5"/>
  <c r="AM120" i="5"/>
  <c r="AN120" i="5"/>
  <c r="AO120" i="5"/>
  <c r="AP120" i="5"/>
  <c r="AQ120" i="5"/>
  <c r="AR120" i="5"/>
  <c r="AS120" i="5"/>
  <c r="AT120" i="5"/>
  <c r="AU120" i="5"/>
  <c r="AV120" i="5"/>
  <c r="AW120" i="5"/>
  <c r="AX120" i="5"/>
  <c r="AY120" i="5"/>
  <c r="AZ120" i="5"/>
  <c r="BA120" i="5"/>
  <c r="BB120" i="5"/>
  <c r="BC120" i="5"/>
  <c r="BD120" i="5"/>
  <c r="BE120" i="5"/>
  <c r="BF120" i="5"/>
  <c r="BG120" i="5"/>
  <c r="BH120" i="5"/>
  <c r="BI120" i="5"/>
  <c r="BJ120" i="5"/>
  <c r="BK120" i="5"/>
  <c r="BL120" i="5"/>
  <c r="BM120" i="5"/>
  <c r="BN120" i="5"/>
  <c r="BO120" i="5"/>
  <c r="BP120" i="5"/>
  <c r="BQ120" i="5"/>
  <c r="BR120" i="5"/>
  <c r="BS120" i="5"/>
  <c r="BT120" i="5"/>
  <c r="BU120" i="5"/>
  <c r="BV120" i="5"/>
  <c r="BY120" i="5"/>
  <c r="BZ120" i="5"/>
  <c r="CA120" i="5"/>
  <c r="G121" i="5"/>
  <c r="I121" i="5"/>
  <c r="J121" i="5"/>
  <c r="K121" i="5"/>
  <c r="L121" i="5"/>
  <c r="M121" i="5"/>
  <c r="N121" i="5"/>
  <c r="O121" i="5"/>
  <c r="P121" i="5"/>
  <c r="Q121" i="5"/>
  <c r="R121" i="5"/>
  <c r="S121" i="5"/>
  <c r="T121" i="5"/>
  <c r="U121" i="5"/>
  <c r="V121" i="5"/>
  <c r="W121" i="5"/>
  <c r="X121" i="5"/>
  <c r="Y121" i="5"/>
  <c r="Z121" i="5"/>
  <c r="AA121" i="5"/>
  <c r="AB121" i="5"/>
  <c r="AC121" i="5"/>
  <c r="AD121" i="5"/>
  <c r="AE121" i="5"/>
  <c r="AF121" i="5"/>
  <c r="AG121" i="5"/>
  <c r="AH121" i="5"/>
  <c r="AI121" i="5"/>
  <c r="AJ121" i="5"/>
  <c r="AK121" i="5"/>
  <c r="AL121" i="5"/>
  <c r="AM121" i="5"/>
  <c r="AN121" i="5"/>
  <c r="AO121" i="5"/>
  <c r="AP121" i="5"/>
  <c r="AQ121" i="5"/>
  <c r="AR121" i="5"/>
  <c r="AS121" i="5"/>
  <c r="AT121" i="5"/>
  <c r="AU121" i="5"/>
  <c r="AV121" i="5"/>
  <c r="AW121" i="5"/>
  <c r="AX121" i="5"/>
  <c r="AY121" i="5"/>
  <c r="AZ121" i="5"/>
  <c r="BA121" i="5"/>
  <c r="BB121" i="5"/>
  <c r="BC121" i="5"/>
  <c r="BD121" i="5"/>
  <c r="BE121" i="5"/>
  <c r="BF121" i="5"/>
  <c r="BG121" i="5"/>
  <c r="BH121" i="5"/>
  <c r="BI121" i="5"/>
  <c r="BJ121" i="5"/>
  <c r="BK121" i="5"/>
  <c r="BL121" i="5"/>
  <c r="BM121" i="5"/>
  <c r="BN121" i="5"/>
  <c r="BO121" i="5"/>
  <c r="BP121" i="5"/>
  <c r="BQ121" i="5"/>
  <c r="BR121" i="5"/>
  <c r="BS121" i="5"/>
  <c r="BT121" i="5"/>
  <c r="BU121" i="5"/>
  <c r="BV121" i="5"/>
  <c r="BY121" i="5"/>
  <c r="BZ121" i="5"/>
  <c r="CA121" i="5"/>
  <c r="G122" i="5"/>
  <c r="I122" i="5"/>
  <c r="J122" i="5"/>
  <c r="K122" i="5"/>
  <c r="L122" i="5"/>
  <c r="M122" i="5"/>
  <c r="N122" i="5"/>
  <c r="O122" i="5"/>
  <c r="P122" i="5"/>
  <c r="Q122" i="5"/>
  <c r="R122" i="5"/>
  <c r="S122" i="5"/>
  <c r="T122" i="5"/>
  <c r="U122" i="5"/>
  <c r="V122" i="5"/>
  <c r="W122" i="5"/>
  <c r="X122" i="5"/>
  <c r="Y122" i="5"/>
  <c r="Z122" i="5"/>
  <c r="AA122" i="5"/>
  <c r="AB122" i="5"/>
  <c r="AC122" i="5"/>
  <c r="AD122" i="5"/>
  <c r="AE122" i="5"/>
  <c r="AF122" i="5"/>
  <c r="AG122" i="5"/>
  <c r="AH122" i="5"/>
  <c r="AI122" i="5"/>
  <c r="AJ122" i="5"/>
  <c r="AK122" i="5"/>
  <c r="AL122" i="5"/>
  <c r="AM122" i="5"/>
  <c r="AN122" i="5"/>
  <c r="AO122" i="5"/>
  <c r="AP122" i="5"/>
  <c r="AQ122" i="5"/>
  <c r="AR122" i="5"/>
  <c r="AS122" i="5"/>
  <c r="AT122" i="5"/>
  <c r="AU122" i="5"/>
  <c r="AV122" i="5"/>
  <c r="AW122" i="5"/>
  <c r="AX122" i="5"/>
  <c r="AY122" i="5"/>
  <c r="AZ122" i="5"/>
  <c r="BA122" i="5"/>
  <c r="BB122" i="5"/>
  <c r="BC122" i="5"/>
  <c r="BD122" i="5"/>
  <c r="BE122" i="5"/>
  <c r="BF122" i="5"/>
  <c r="BG122" i="5"/>
  <c r="BH122" i="5"/>
  <c r="BI122" i="5"/>
  <c r="BJ122" i="5"/>
  <c r="BK122" i="5"/>
  <c r="BL122" i="5"/>
  <c r="BM122" i="5"/>
  <c r="BN122" i="5"/>
  <c r="BO122" i="5"/>
  <c r="BP122" i="5"/>
  <c r="BQ122" i="5"/>
  <c r="BR122" i="5"/>
  <c r="BS122" i="5"/>
  <c r="BT122" i="5"/>
  <c r="BU122" i="5"/>
  <c r="BV122" i="5"/>
  <c r="BY122" i="5"/>
  <c r="BZ122" i="5"/>
  <c r="CA122" i="5"/>
  <c r="G123" i="5"/>
  <c r="H123" i="5"/>
  <c r="I123" i="5"/>
  <c r="J123" i="5"/>
  <c r="K123" i="5"/>
  <c r="L123" i="5"/>
  <c r="M123" i="5"/>
  <c r="N123" i="5"/>
  <c r="O123" i="5"/>
  <c r="P123" i="5"/>
  <c r="Q123" i="5"/>
  <c r="R123" i="5"/>
  <c r="S123" i="5"/>
  <c r="T123" i="5"/>
  <c r="U123" i="5"/>
  <c r="V123" i="5"/>
  <c r="W123" i="5"/>
  <c r="X123" i="5"/>
  <c r="Y123" i="5"/>
  <c r="Z123" i="5"/>
  <c r="AA123" i="5"/>
  <c r="AB123" i="5"/>
  <c r="AC123" i="5"/>
  <c r="AD123" i="5"/>
  <c r="AE123" i="5"/>
  <c r="AF123" i="5"/>
  <c r="AG123" i="5"/>
  <c r="AH123" i="5"/>
  <c r="AI123" i="5"/>
  <c r="AJ123" i="5"/>
  <c r="AK123" i="5"/>
  <c r="AL123" i="5"/>
  <c r="AM123" i="5"/>
  <c r="AN123" i="5"/>
  <c r="AO123" i="5"/>
  <c r="AP123" i="5"/>
  <c r="AQ123" i="5"/>
  <c r="AR123" i="5"/>
  <c r="AS123" i="5"/>
  <c r="AT123" i="5"/>
  <c r="AU123" i="5"/>
  <c r="AV123" i="5"/>
  <c r="AW123" i="5"/>
  <c r="AX123" i="5"/>
  <c r="AY123" i="5"/>
  <c r="AZ123" i="5"/>
  <c r="BA123" i="5"/>
  <c r="BB123" i="5"/>
  <c r="BC123" i="5"/>
  <c r="BD123" i="5"/>
  <c r="BE123" i="5"/>
  <c r="BF123" i="5"/>
  <c r="BG123" i="5"/>
  <c r="BH123" i="5"/>
  <c r="BI123" i="5"/>
  <c r="BJ123" i="5"/>
  <c r="BK123" i="5"/>
  <c r="BL123" i="5"/>
  <c r="BM123" i="5"/>
  <c r="BN123" i="5"/>
  <c r="BO123" i="5"/>
  <c r="BP123" i="5"/>
  <c r="BQ123" i="5"/>
  <c r="BR123" i="5"/>
  <c r="BS123" i="5"/>
  <c r="BT123" i="5"/>
  <c r="BU123" i="5"/>
  <c r="BV123" i="5"/>
  <c r="BW123" i="5"/>
  <c r="BX123" i="5"/>
  <c r="BY123" i="5"/>
  <c r="BZ123" i="5"/>
  <c r="CA123" i="5"/>
  <c r="CB123" i="5"/>
  <c r="G124" i="5"/>
  <c r="H124" i="5"/>
  <c r="I124" i="5"/>
  <c r="J124" i="5"/>
  <c r="K124" i="5"/>
  <c r="L124" i="5"/>
  <c r="M124" i="5"/>
  <c r="N124" i="5"/>
  <c r="O124" i="5"/>
  <c r="P124" i="5"/>
  <c r="Q124" i="5"/>
  <c r="R124" i="5"/>
  <c r="S124" i="5"/>
  <c r="T124" i="5"/>
  <c r="U124" i="5"/>
  <c r="V124" i="5"/>
  <c r="W124" i="5"/>
  <c r="X124" i="5"/>
  <c r="Y124" i="5"/>
  <c r="Z124" i="5"/>
  <c r="AA124" i="5"/>
  <c r="AB124" i="5"/>
  <c r="AC124" i="5"/>
  <c r="AD124" i="5"/>
  <c r="AE124" i="5"/>
  <c r="AF124" i="5"/>
  <c r="AG124" i="5"/>
  <c r="AH124" i="5"/>
  <c r="AI124" i="5"/>
  <c r="AJ124" i="5"/>
  <c r="AK124" i="5"/>
  <c r="AL124" i="5"/>
  <c r="AM124" i="5"/>
  <c r="AN124" i="5"/>
  <c r="AO124" i="5"/>
  <c r="AP124" i="5"/>
  <c r="AQ124" i="5"/>
  <c r="AR124" i="5"/>
  <c r="AS124" i="5"/>
  <c r="AT124" i="5"/>
  <c r="AU124" i="5"/>
  <c r="AV124" i="5"/>
  <c r="AW124" i="5"/>
  <c r="AX124" i="5"/>
  <c r="AY124" i="5"/>
  <c r="AZ124" i="5"/>
  <c r="BA124" i="5"/>
  <c r="BB124" i="5"/>
  <c r="BC124" i="5"/>
  <c r="BD124" i="5"/>
  <c r="BE124" i="5"/>
  <c r="BF124" i="5"/>
  <c r="BG124" i="5"/>
  <c r="BH124" i="5"/>
  <c r="BI124" i="5"/>
  <c r="BJ124" i="5"/>
  <c r="BK124" i="5"/>
  <c r="BL124" i="5"/>
  <c r="BM124" i="5"/>
  <c r="BN124" i="5"/>
  <c r="BO124" i="5"/>
  <c r="BP124" i="5"/>
  <c r="BQ124" i="5"/>
  <c r="BR124" i="5"/>
  <c r="BS124" i="5"/>
  <c r="BT124" i="5"/>
  <c r="BU124" i="5"/>
  <c r="BV124" i="5"/>
  <c r="BW124" i="5"/>
  <c r="BX124" i="5"/>
  <c r="BY124" i="5"/>
  <c r="BZ124" i="5"/>
  <c r="CA124" i="5"/>
  <c r="CB124" i="5"/>
  <c r="G125" i="5"/>
  <c r="I125" i="5"/>
  <c r="J125" i="5"/>
  <c r="K125" i="5"/>
  <c r="L125" i="5"/>
  <c r="M125" i="5"/>
  <c r="N125" i="5"/>
  <c r="O125" i="5"/>
  <c r="P125" i="5"/>
  <c r="Q125" i="5"/>
  <c r="R125" i="5"/>
  <c r="S125" i="5"/>
  <c r="T125" i="5"/>
  <c r="U125" i="5"/>
  <c r="V125" i="5"/>
  <c r="W125" i="5"/>
  <c r="X125" i="5"/>
  <c r="Y125" i="5"/>
  <c r="Z125" i="5"/>
  <c r="AA125" i="5"/>
  <c r="AB125" i="5"/>
  <c r="AC125" i="5"/>
  <c r="AD125" i="5"/>
  <c r="AE125" i="5"/>
  <c r="AF125" i="5"/>
  <c r="AG125" i="5"/>
  <c r="AH125" i="5"/>
  <c r="AI125" i="5"/>
  <c r="AJ125" i="5"/>
  <c r="AK125" i="5"/>
  <c r="AL125" i="5"/>
  <c r="AM125" i="5"/>
  <c r="AN125" i="5"/>
  <c r="AO125" i="5"/>
  <c r="AP125" i="5"/>
  <c r="AQ125" i="5"/>
  <c r="AR125" i="5"/>
  <c r="AS125" i="5"/>
  <c r="AT125" i="5"/>
  <c r="AU125" i="5"/>
  <c r="AV125" i="5"/>
  <c r="AW125" i="5"/>
  <c r="AX125" i="5"/>
  <c r="AY125" i="5"/>
  <c r="AZ125" i="5"/>
  <c r="BA125" i="5"/>
  <c r="BB125" i="5"/>
  <c r="BC125" i="5"/>
  <c r="BD125" i="5"/>
  <c r="BE125" i="5"/>
  <c r="BF125" i="5"/>
  <c r="BG125" i="5"/>
  <c r="BH125" i="5"/>
  <c r="BI125" i="5"/>
  <c r="BJ125" i="5"/>
  <c r="BK125" i="5"/>
  <c r="BL125" i="5"/>
  <c r="BM125" i="5"/>
  <c r="BN125" i="5"/>
  <c r="BO125" i="5"/>
  <c r="BP125" i="5"/>
  <c r="BQ125" i="5"/>
  <c r="BR125" i="5"/>
  <c r="BS125" i="5"/>
  <c r="BT125" i="5"/>
  <c r="BU125" i="5"/>
  <c r="BV125" i="5"/>
  <c r="BW125" i="5"/>
  <c r="BX125" i="5"/>
  <c r="BY125" i="5"/>
  <c r="CA125" i="5"/>
  <c r="G126" i="5"/>
  <c r="I126" i="5"/>
  <c r="J126" i="5"/>
  <c r="K126" i="5"/>
  <c r="L126" i="5"/>
  <c r="M126" i="5"/>
  <c r="N126" i="5"/>
  <c r="O126" i="5"/>
  <c r="P126" i="5"/>
  <c r="Q126" i="5"/>
  <c r="R126" i="5"/>
  <c r="S126" i="5"/>
  <c r="T126" i="5"/>
  <c r="U126" i="5"/>
  <c r="V126" i="5"/>
  <c r="W126" i="5"/>
  <c r="X126" i="5"/>
  <c r="Y126" i="5"/>
  <c r="Z126" i="5"/>
  <c r="AA126" i="5"/>
  <c r="AB126" i="5"/>
  <c r="AC126" i="5"/>
  <c r="AD126" i="5"/>
  <c r="AE126" i="5"/>
  <c r="AF126" i="5"/>
  <c r="AG126" i="5"/>
  <c r="AH126" i="5"/>
  <c r="AI126" i="5"/>
  <c r="AJ126" i="5"/>
  <c r="AK126" i="5"/>
  <c r="AL126" i="5"/>
  <c r="AM126" i="5"/>
  <c r="AN126" i="5"/>
  <c r="AO126" i="5"/>
  <c r="AP126" i="5"/>
  <c r="AQ126" i="5"/>
  <c r="AR126" i="5"/>
  <c r="AS126" i="5"/>
  <c r="AT126" i="5"/>
  <c r="AU126" i="5"/>
  <c r="AV126" i="5"/>
  <c r="AW126" i="5"/>
  <c r="AX126" i="5"/>
  <c r="AY126" i="5"/>
  <c r="AZ126" i="5"/>
  <c r="BA126" i="5"/>
  <c r="BB126" i="5"/>
  <c r="BC126" i="5"/>
  <c r="BD126" i="5"/>
  <c r="BE126" i="5"/>
  <c r="BF126" i="5"/>
  <c r="BG126" i="5"/>
  <c r="BH126" i="5"/>
  <c r="BI126" i="5"/>
  <c r="BJ126" i="5"/>
  <c r="BK126" i="5"/>
  <c r="BL126" i="5"/>
  <c r="BM126" i="5"/>
  <c r="BN126" i="5"/>
  <c r="BO126" i="5"/>
  <c r="BP126" i="5"/>
  <c r="BQ126" i="5"/>
  <c r="BR126" i="5"/>
  <c r="BS126" i="5"/>
  <c r="BT126" i="5"/>
  <c r="BU126" i="5"/>
  <c r="BV126" i="5"/>
  <c r="BW126" i="5"/>
  <c r="BX126" i="5"/>
  <c r="BY126" i="5"/>
  <c r="CA126" i="5"/>
  <c r="G127" i="5"/>
  <c r="I127" i="5"/>
  <c r="J127" i="5"/>
  <c r="K127" i="5"/>
  <c r="L127" i="5"/>
  <c r="M127" i="5"/>
  <c r="N127" i="5"/>
  <c r="O127" i="5"/>
  <c r="P127" i="5"/>
  <c r="Q127" i="5"/>
  <c r="R127" i="5"/>
  <c r="S127" i="5"/>
  <c r="T127" i="5"/>
  <c r="U127" i="5"/>
  <c r="V127" i="5"/>
  <c r="W127" i="5"/>
  <c r="X127" i="5"/>
  <c r="Y127" i="5"/>
  <c r="Z127" i="5"/>
  <c r="AA127" i="5"/>
  <c r="AB127" i="5"/>
  <c r="AC127" i="5"/>
  <c r="AD127" i="5"/>
  <c r="AE127" i="5"/>
  <c r="AF127" i="5"/>
  <c r="AG127" i="5"/>
  <c r="AH127" i="5"/>
  <c r="AI127" i="5"/>
  <c r="AJ127" i="5"/>
  <c r="AK127" i="5"/>
  <c r="AL127" i="5"/>
  <c r="AM127" i="5"/>
  <c r="AN127" i="5"/>
  <c r="AO127" i="5"/>
  <c r="AP127" i="5"/>
  <c r="AQ127" i="5"/>
  <c r="AR127" i="5"/>
  <c r="AS127" i="5"/>
  <c r="AT127" i="5"/>
  <c r="AU127" i="5"/>
  <c r="AV127" i="5"/>
  <c r="AW127" i="5"/>
  <c r="AX127" i="5"/>
  <c r="AY127" i="5"/>
  <c r="AZ127" i="5"/>
  <c r="BA127" i="5"/>
  <c r="BB127" i="5"/>
  <c r="BC127" i="5"/>
  <c r="BD127" i="5"/>
  <c r="BE127" i="5"/>
  <c r="BF127" i="5"/>
  <c r="BG127" i="5"/>
  <c r="BH127" i="5"/>
  <c r="BI127" i="5"/>
  <c r="BJ127" i="5"/>
  <c r="BK127" i="5"/>
  <c r="BL127" i="5"/>
  <c r="BM127" i="5"/>
  <c r="BN127" i="5"/>
  <c r="BO127" i="5"/>
  <c r="BP127" i="5"/>
  <c r="BQ127" i="5"/>
  <c r="BR127" i="5"/>
  <c r="BS127" i="5"/>
  <c r="BT127" i="5"/>
  <c r="BU127" i="5"/>
  <c r="BV127" i="5"/>
  <c r="BW127" i="5"/>
  <c r="BX127" i="5"/>
  <c r="BY127" i="5"/>
  <c r="CA127" i="5"/>
  <c r="G128" i="5"/>
  <c r="H128" i="5"/>
  <c r="I128" i="5"/>
  <c r="J128" i="5"/>
  <c r="K128" i="5"/>
  <c r="L128" i="5"/>
  <c r="M128" i="5"/>
  <c r="N128" i="5"/>
  <c r="O128" i="5"/>
  <c r="P128" i="5"/>
  <c r="Q128" i="5"/>
  <c r="R128" i="5"/>
  <c r="S128" i="5"/>
  <c r="T128" i="5"/>
  <c r="U128" i="5"/>
  <c r="V128" i="5"/>
  <c r="W128" i="5"/>
  <c r="X128" i="5"/>
  <c r="Y128" i="5"/>
  <c r="Z128" i="5"/>
  <c r="AA128" i="5"/>
  <c r="AB128" i="5"/>
  <c r="AC128" i="5"/>
  <c r="AD128" i="5"/>
  <c r="AE128" i="5"/>
  <c r="AF128" i="5"/>
  <c r="AG128" i="5"/>
  <c r="AH128" i="5"/>
  <c r="AI128" i="5"/>
  <c r="AJ128" i="5"/>
  <c r="AK128" i="5"/>
  <c r="AL128" i="5"/>
  <c r="AM128" i="5"/>
  <c r="AN128" i="5"/>
  <c r="AO128" i="5"/>
  <c r="AP128" i="5"/>
  <c r="AQ128" i="5"/>
  <c r="AR128" i="5"/>
  <c r="AS128" i="5"/>
  <c r="AT128" i="5"/>
  <c r="AU128" i="5"/>
  <c r="AV128" i="5"/>
  <c r="AW128" i="5"/>
  <c r="AX128" i="5"/>
  <c r="AY128" i="5"/>
  <c r="AZ128" i="5"/>
  <c r="BA128" i="5"/>
  <c r="BB128" i="5"/>
  <c r="BC128" i="5"/>
  <c r="BD128" i="5"/>
  <c r="BE128" i="5"/>
  <c r="BF128" i="5"/>
  <c r="BG128" i="5"/>
  <c r="BH128" i="5"/>
  <c r="BI128" i="5"/>
  <c r="BJ128" i="5"/>
  <c r="BK128" i="5"/>
  <c r="BL128" i="5"/>
  <c r="BM128" i="5"/>
  <c r="BN128" i="5"/>
  <c r="BO128" i="5"/>
  <c r="BP128" i="5"/>
  <c r="BQ128" i="5"/>
  <c r="BR128" i="5"/>
  <c r="BS128" i="5"/>
  <c r="BT128" i="5"/>
  <c r="BU128" i="5"/>
  <c r="BV128" i="5"/>
  <c r="BW128" i="5"/>
  <c r="BX128" i="5"/>
  <c r="BZ128" i="5"/>
  <c r="CA128" i="5"/>
  <c r="G129" i="5"/>
  <c r="I129" i="5"/>
  <c r="J129" i="5"/>
  <c r="K129" i="5"/>
  <c r="L129" i="5"/>
  <c r="M129" i="5"/>
  <c r="N129" i="5"/>
  <c r="O129" i="5"/>
  <c r="P129" i="5"/>
  <c r="Q129" i="5"/>
  <c r="R129" i="5"/>
  <c r="S129" i="5"/>
  <c r="T129" i="5"/>
  <c r="U129" i="5"/>
  <c r="V129" i="5"/>
  <c r="W129" i="5"/>
  <c r="X129" i="5"/>
  <c r="Y129" i="5"/>
  <c r="Z129" i="5"/>
  <c r="AA129" i="5"/>
  <c r="AB129" i="5"/>
  <c r="AC129" i="5"/>
  <c r="AD129" i="5"/>
  <c r="AE129" i="5"/>
  <c r="AF129" i="5"/>
  <c r="AG129" i="5"/>
  <c r="AH129" i="5"/>
  <c r="AI129" i="5"/>
  <c r="AJ129" i="5"/>
  <c r="AK129" i="5"/>
  <c r="AL129" i="5"/>
  <c r="AM129" i="5"/>
  <c r="AN129" i="5"/>
  <c r="AO129" i="5"/>
  <c r="AP129" i="5"/>
  <c r="AQ129" i="5"/>
  <c r="AR129" i="5"/>
  <c r="AS129" i="5"/>
  <c r="AT129" i="5"/>
  <c r="AU129" i="5"/>
  <c r="AV129" i="5"/>
  <c r="AW129" i="5"/>
  <c r="AX129" i="5"/>
  <c r="AY129" i="5"/>
  <c r="AZ129" i="5"/>
  <c r="BA129" i="5"/>
  <c r="BB129" i="5"/>
  <c r="BC129" i="5"/>
  <c r="BD129" i="5"/>
  <c r="BE129" i="5"/>
  <c r="BF129" i="5"/>
  <c r="BG129" i="5"/>
  <c r="BH129" i="5"/>
  <c r="BI129" i="5"/>
  <c r="BJ129" i="5"/>
  <c r="BK129" i="5"/>
  <c r="BL129" i="5"/>
  <c r="BM129" i="5"/>
  <c r="BN129" i="5"/>
  <c r="BO129" i="5"/>
  <c r="BP129" i="5"/>
  <c r="BQ129" i="5"/>
  <c r="BR129" i="5"/>
  <c r="BS129" i="5"/>
  <c r="BT129" i="5"/>
  <c r="BU129" i="5"/>
  <c r="BV129" i="5"/>
  <c r="BW129" i="5"/>
  <c r="BX129" i="5"/>
  <c r="BY129" i="5"/>
  <c r="CA129" i="5"/>
  <c r="G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H130" i="5"/>
  <c r="AI130" i="5"/>
  <c r="AJ130" i="5"/>
  <c r="AK130" i="5"/>
  <c r="AL130" i="5"/>
  <c r="AM130" i="5"/>
  <c r="AN130" i="5"/>
  <c r="AO130" i="5"/>
  <c r="AP130" i="5"/>
  <c r="AQ130" i="5"/>
  <c r="AR130" i="5"/>
  <c r="AS130" i="5"/>
  <c r="AT130" i="5"/>
  <c r="AU130" i="5"/>
  <c r="AV130" i="5"/>
  <c r="AW130" i="5"/>
  <c r="AX130" i="5"/>
  <c r="AY130" i="5"/>
  <c r="AZ130" i="5"/>
  <c r="BA130" i="5"/>
  <c r="BB130" i="5"/>
  <c r="BC130" i="5"/>
  <c r="BD130" i="5"/>
  <c r="BE130" i="5"/>
  <c r="BF130" i="5"/>
  <c r="BG130" i="5"/>
  <c r="BH130" i="5"/>
  <c r="BI130" i="5"/>
  <c r="BJ130" i="5"/>
  <c r="BK130" i="5"/>
  <c r="BL130" i="5"/>
  <c r="BM130" i="5"/>
  <c r="BN130" i="5"/>
  <c r="BO130" i="5"/>
  <c r="BP130" i="5"/>
  <c r="BQ130" i="5"/>
  <c r="BR130" i="5"/>
  <c r="BS130" i="5"/>
  <c r="BT130" i="5"/>
  <c r="BU130" i="5"/>
  <c r="BV130" i="5"/>
  <c r="BW130" i="5"/>
  <c r="BX130" i="5"/>
  <c r="BY130" i="5"/>
  <c r="CA130" i="5"/>
  <c r="G131" i="5"/>
  <c r="I131" i="5"/>
  <c r="J131" i="5"/>
  <c r="K131" i="5"/>
  <c r="L131" i="5"/>
  <c r="M131" i="5"/>
  <c r="N131" i="5"/>
  <c r="O131" i="5"/>
  <c r="P131" i="5"/>
  <c r="Q131" i="5"/>
  <c r="R131" i="5"/>
  <c r="S131" i="5"/>
  <c r="T131" i="5"/>
  <c r="U131" i="5"/>
  <c r="V131" i="5"/>
  <c r="W131" i="5"/>
  <c r="X131" i="5"/>
  <c r="Y131" i="5"/>
  <c r="Z131" i="5"/>
  <c r="AA131" i="5"/>
  <c r="AB131" i="5"/>
  <c r="AC131" i="5"/>
  <c r="AD131" i="5"/>
  <c r="AE131" i="5"/>
  <c r="AF131" i="5"/>
  <c r="AG131" i="5"/>
  <c r="AH131" i="5"/>
  <c r="AI131" i="5"/>
  <c r="AJ131" i="5"/>
  <c r="AK131" i="5"/>
  <c r="AL131" i="5"/>
  <c r="AM131" i="5"/>
  <c r="AN131" i="5"/>
  <c r="AO131" i="5"/>
  <c r="AP131" i="5"/>
  <c r="AQ131" i="5"/>
  <c r="AR131" i="5"/>
  <c r="AS131" i="5"/>
  <c r="AT131" i="5"/>
  <c r="AU131" i="5"/>
  <c r="AV131" i="5"/>
  <c r="AW131" i="5"/>
  <c r="AX131" i="5"/>
  <c r="AY131" i="5"/>
  <c r="AZ131" i="5"/>
  <c r="BA131" i="5"/>
  <c r="BB131" i="5"/>
  <c r="BC131" i="5"/>
  <c r="BD131" i="5"/>
  <c r="BE131" i="5"/>
  <c r="BF131" i="5"/>
  <c r="BG131" i="5"/>
  <c r="BH131" i="5"/>
  <c r="BI131" i="5"/>
  <c r="BJ131" i="5"/>
  <c r="BK131" i="5"/>
  <c r="BL131" i="5"/>
  <c r="BM131" i="5"/>
  <c r="BN131" i="5"/>
  <c r="BO131" i="5"/>
  <c r="BP131" i="5"/>
  <c r="BQ131" i="5"/>
  <c r="BR131" i="5"/>
  <c r="BS131" i="5"/>
  <c r="BT131" i="5"/>
  <c r="BU131" i="5"/>
  <c r="BV131" i="5"/>
  <c r="BW131" i="5"/>
  <c r="BX131" i="5"/>
  <c r="BY131" i="5"/>
  <c r="CA131" i="5"/>
  <c r="G132" i="5"/>
  <c r="I132" i="5"/>
  <c r="J132" i="5"/>
  <c r="K132" i="5"/>
  <c r="L132" i="5"/>
  <c r="M132" i="5"/>
  <c r="N132" i="5"/>
  <c r="O132" i="5"/>
  <c r="P132" i="5"/>
  <c r="Q132" i="5"/>
  <c r="R132" i="5"/>
  <c r="S132" i="5"/>
  <c r="T132" i="5"/>
  <c r="U132" i="5"/>
  <c r="V132" i="5"/>
  <c r="W132" i="5"/>
  <c r="X132" i="5"/>
  <c r="Y132" i="5"/>
  <c r="Z132" i="5"/>
  <c r="AA132" i="5"/>
  <c r="AB132" i="5"/>
  <c r="AC132" i="5"/>
  <c r="AD132" i="5"/>
  <c r="AE132" i="5"/>
  <c r="AF132" i="5"/>
  <c r="AG132" i="5"/>
  <c r="AH132" i="5"/>
  <c r="AI132" i="5"/>
  <c r="AJ132" i="5"/>
  <c r="AK132" i="5"/>
  <c r="AL132" i="5"/>
  <c r="AM132" i="5"/>
  <c r="AN132" i="5"/>
  <c r="AO132" i="5"/>
  <c r="AP132" i="5"/>
  <c r="AQ132" i="5"/>
  <c r="AR132" i="5"/>
  <c r="AS132" i="5"/>
  <c r="AT132" i="5"/>
  <c r="AU132" i="5"/>
  <c r="AV132" i="5"/>
  <c r="AW132" i="5"/>
  <c r="AX132" i="5"/>
  <c r="AY132" i="5"/>
  <c r="AZ132" i="5"/>
  <c r="BA132" i="5"/>
  <c r="BB132" i="5"/>
  <c r="BC132" i="5"/>
  <c r="BD132" i="5"/>
  <c r="BE132" i="5"/>
  <c r="BF132" i="5"/>
  <c r="BG132" i="5"/>
  <c r="BH132" i="5"/>
  <c r="BI132" i="5"/>
  <c r="BJ132" i="5"/>
  <c r="BK132" i="5"/>
  <c r="BL132" i="5"/>
  <c r="BM132" i="5"/>
  <c r="BN132" i="5"/>
  <c r="BO132" i="5"/>
  <c r="BP132" i="5"/>
  <c r="BQ132" i="5"/>
  <c r="BR132" i="5"/>
  <c r="BS132" i="5"/>
  <c r="BT132" i="5"/>
  <c r="BU132" i="5"/>
  <c r="BV132" i="5"/>
  <c r="BW132" i="5"/>
  <c r="BX132" i="5"/>
  <c r="BY132" i="5"/>
  <c r="CA132" i="5"/>
  <c r="G133" i="5"/>
  <c r="I133" i="5"/>
  <c r="J133" i="5"/>
  <c r="K133" i="5"/>
  <c r="L133" i="5"/>
  <c r="M133" i="5"/>
  <c r="N133" i="5"/>
  <c r="O133" i="5"/>
  <c r="P133" i="5"/>
  <c r="Q133" i="5"/>
  <c r="R133" i="5"/>
  <c r="S133" i="5"/>
  <c r="T133" i="5"/>
  <c r="U133" i="5"/>
  <c r="V133" i="5"/>
  <c r="W133" i="5"/>
  <c r="X133" i="5"/>
  <c r="Y133" i="5"/>
  <c r="Z133" i="5"/>
  <c r="AA133" i="5"/>
  <c r="AB133" i="5"/>
  <c r="AC133" i="5"/>
  <c r="AD133" i="5"/>
  <c r="AE133" i="5"/>
  <c r="AF133" i="5"/>
  <c r="AG133" i="5"/>
  <c r="AH133" i="5"/>
  <c r="AI133" i="5"/>
  <c r="AJ133" i="5"/>
  <c r="AK133" i="5"/>
  <c r="AL133" i="5"/>
  <c r="AM133" i="5"/>
  <c r="AN133" i="5"/>
  <c r="AO133" i="5"/>
  <c r="AP133" i="5"/>
  <c r="AQ133" i="5"/>
  <c r="AR133" i="5"/>
  <c r="AS133" i="5"/>
  <c r="AT133" i="5"/>
  <c r="AU133" i="5"/>
  <c r="AV133" i="5"/>
  <c r="AW133" i="5"/>
  <c r="AX133" i="5"/>
  <c r="AY133" i="5"/>
  <c r="AZ133" i="5"/>
  <c r="BA133" i="5"/>
  <c r="BB133" i="5"/>
  <c r="BC133" i="5"/>
  <c r="BD133" i="5"/>
  <c r="BE133" i="5"/>
  <c r="BF133" i="5"/>
  <c r="BG133" i="5"/>
  <c r="BH133" i="5"/>
  <c r="BI133" i="5"/>
  <c r="BJ133" i="5"/>
  <c r="BK133" i="5"/>
  <c r="BL133" i="5"/>
  <c r="BM133" i="5"/>
  <c r="BN133" i="5"/>
  <c r="BO133" i="5"/>
  <c r="BP133" i="5"/>
  <c r="BQ133" i="5"/>
  <c r="BR133" i="5"/>
  <c r="BS133" i="5"/>
  <c r="BT133" i="5"/>
  <c r="BU133" i="5"/>
  <c r="BV133" i="5"/>
  <c r="BW133" i="5"/>
  <c r="BX133" i="5"/>
  <c r="BY133" i="5"/>
  <c r="CA133" i="5"/>
  <c r="G134" i="5"/>
  <c r="I134" i="5"/>
  <c r="J134" i="5"/>
  <c r="K134" i="5"/>
  <c r="L134" i="5"/>
  <c r="M134" i="5"/>
  <c r="N134" i="5"/>
  <c r="O134" i="5"/>
  <c r="P134" i="5"/>
  <c r="Q134" i="5"/>
  <c r="R134" i="5"/>
  <c r="S134" i="5"/>
  <c r="T134" i="5"/>
  <c r="U134" i="5"/>
  <c r="V134" i="5"/>
  <c r="W134" i="5"/>
  <c r="X134" i="5"/>
  <c r="Y134" i="5"/>
  <c r="Z134" i="5"/>
  <c r="AA134" i="5"/>
  <c r="AB134" i="5"/>
  <c r="AC134" i="5"/>
  <c r="AD134" i="5"/>
  <c r="AE134" i="5"/>
  <c r="AF134" i="5"/>
  <c r="AG134" i="5"/>
  <c r="AH134" i="5"/>
  <c r="AI134" i="5"/>
  <c r="AJ134" i="5"/>
  <c r="AK134" i="5"/>
  <c r="AL134" i="5"/>
  <c r="AM134" i="5"/>
  <c r="AN134" i="5"/>
  <c r="AO134" i="5"/>
  <c r="AP134" i="5"/>
  <c r="AQ134" i="5"/>
  <c r="AR134" i="5"/>
  <c r="AS134" i="5"/>
  <c r="AT134" i="5"/>
  <c r="AU134" i="5"/>
  <c r="AV134" i="5"/>
  <c r="AW134" i="5"/>
  <c r="AX134" i="5"/>
  <c r="AY134" i="5"/>
  <c r="AZ134" i="5"/>
  <c r="BA134" i="5"/>
  <c r="BB134" i="5"/>
  <c r="BC134" i="5"/>
  <c r="BD134" i="5"/>
  <c r="BE134" i="5"/>
  <c r="BF134" i="5"/>
  <c r="BG134" i="5"/>
  <c r="BH134" i="5"/>
  <c r="BI134" i="5"/>
  <c r="BJ134" i="5"/>
  <c r="BK134" i="5"/>
  <c r="BL134" i="5"/>
  <c r="BM134" i="5"/>
  <c r="BN134" i="5"/>
  <c r="BO134" i="5"/>
  <c r="BP134" i="5"/>
  <c r="BQ134" i="5"/>
  <c r="BR134" i="5"/>
  <c r="BS134" i="5"/>
  <c r="BT134" i="5"/>
  <c r="BU134" i="5"/>
  <c r="BV134" i="5"/>
  <c r="BW134" i="5"/>
  <c r="BX134" i="5"/>
  <c r="BY134" i="5"/>
  <c r="CA134"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I135" i="5"/>
  <c r="AJ135" i="5"/>
  <c r="AK135" i="5"/>
  <c r="AL135" i="5"/>
  <c r="AM135" i="5"/>
  <c r="AN135" i="5"/>
  <c r="AO135" i="5"/>
  <c r="AP135" i="5"/>
  <c r="AQ135" i="5"/>
  <c r="AR135" i="5"/>
  <c r="AS135" i="5"/>
  <c r="AT135" i="5"/>
  <c r="AU135" i="5"/>
  <c r="AV135" i="5"/>
  <c r="AW135" i="5"/>
  <c r="AX135" i="5"/>
  <c r="AY135" i="5"/>
  <c r="AZ135" i="5"/>
  <c r="BA135" i="5"/>
  <c r="BB135" i="5"/>
  <c r="BC135" i="5"/>
  <c r="BD135" i="5"/>
  <c r="BE135" i="5"/>
  <c r="BF135" i="5"/>
  <c r="BG135" i="5"/>
  <c r="BH135" i="5"/>
  <c r="BI135" i="5"/>
  <c r="BJ135" i="5"/>
  <c r="BK135" i="5"/>
  <c r="BL135" i="5"/>
  <c r="BM135" i="5"/>
  <c r="BN135" i="5"/>
  <c r="BO135" i="5"/>
  <c r="BP135" i="5"/>
  <c r="BQ135" i="5"/>
  <c r="BR135" i="5"/>
  <c r="BS135" i="5"/>
  <c r="BT135" i="5"/>
  <c r="BU135" i="5"/>
  <c r="BV135" i="5"/>
  <c r="BW135" i="5"/>
  <c r="BX135" i="5"/>
  <c r="BY135" i="5"/>
  <c r="CA135" i="5"/>
  <c r="G136" i="5"/>
  <c r="I136" i="5"/>
  <c r="J136" i="5"/>
  <c r="K136" i="5"/>
  <c r="L136" i="5"/>
  <c r="M136" i="5"/>
  <c r="N136" i="5"/>
  <c r="O136" i="5"/>
  <c r="P136" i="5"/>
  <c r="Q136" i="5"/>
  <c r="R136" i="5"/>
  <c r="S136" i="5"/>
  <c r="T136" i="5"/>
  <c r="U136" i="5"/>
  <c r="V136" i="5"/>
  <c r="W136" i="5"/>
  <c r="X136" i="5"/>
  <c r="Y136" i="5"/>
  <c r="Z136" i="5"/>
  <c r="AA136" i="5"/>
  <c r="AB136" i="5"/>
  <c r="AC136" i="5"/>
  <c r="AD136" i="5"/>
  <c r="AE136" i="5"/>
  <c r="AF136" i="5"/>
  <c r="AG136" i="5"/>
  <c r="AH136" i="5"/>
  <c r="AI136" i="5"/>
  <c r="AJ136" i="5"/>
  <c r="AK136" i="5"/>
  <c r="AL136" i="5"/>
  <c r="AM136" i="5"/>
  <c r="AN136" i="5"/>
  <c r="AO136" i="5"/>
  <c r="AP136" i="5"/>
  <c r="AQ136" i="5"/>
  <c r="AR136" i="5"/>
  <c r="AS136" i="5"/>
  <c r="AT136" i="5"/>
  <c r="AU136" i="5"/>
  <c r="AV136" i="5"/>
  <c r="AW136" i="5"/>
  <c r="AX136" i="5"/>
  <c r="AY136" i="5"/>
  <c r="AZ136" i="5"/>
  <c r="BA136" i="5"/>
  <c r="BB136" i="5"/>
  <c r="BC136" i="5"/>
  <c r="BD136" i="5"/>
  <c r="BE136" i="5"/>
  <c r="BF136" i="5"/>
  <c r="BG136" i="5"/>
  <c r="BH136" i="5"/>
  <c r="BI136" i="5"/>
  <c r="BJ136" i="5"/>
  <c r="BK136" i="5"/>
  <c r="BL136" i="5"/>
  <c r="BM136" i="5"/>
  <c r="BN136" i="5"/>
  <c r="BO136" i="5"/>
  <c r="BP136" i="5"/>
  <c r="BQ136" i="5"/>
  <c r="BR136" i="5"/>
  <c r="BS136" i="5"/>
  <c r="BT136" i="5"/>
  <c r="BU136" i="5"/>
  <c r="BV136" i="5"/>
  <c r="BW136" i="5"/>
  <c r="BX136" i="5"/>
  <c r="BY136" i="5"/>
  <c r="CA136" i="5"/>
  <c r="G137" i="5"/>
  <c r="H137" i="5"/>
  <c r="I137" i="5"/>
  <c r="J137" i="5"/>
  <c r="K137" i="5"/>
  <c r="L137" i="5"/>
  <c r="M137" i="5"/>
  <c r="N137" i="5"/>
  <c r="O137" i="5"/>
  <c r="P137" i="5"/>
  <c r="Q137" i="5"/>
  <c r="R137" i="5"/>
  <c r="S137" i="5"/>
  <c r="T137" i="5"/>
  <c r="U137" i="5"/>
  <c r="V137" i="5"/>
  <c r="W137" i="5"/>
  <c r="X137" i="5"/>
  <c r="Y137" i="5"/>
  <c r="Z137" i="5"/>
  <c r="AA137" i="5"/>
  <c r="AB137" i="5"/>
  <c r="AC137" i="5"/>
  <c r="AD137" i="5"/>
  <c r="AE137" i="5"/>
  <c r="AF137" i="5"/>
  <c r="AG137" i="5"/>
  <c r="AH137" i="5"/>
  <c r="AI137" i="5"/>
  <c r="AJ137" i="5"/>
  <c r="AK137" i="5"/>
  <c r="AL137" i="5"/>
  <c r="AM137" i="5"/>
  <c r="AN137" i="5"/>
  <c r="AO137" i="5"/>
  <c r="AP137" i="5"/>
  <c r="AQ137" i="5"/>
  <c r="AR137" i="5"/>
  <c r="AS137" i="5"/>
  <c r="AT137" i="5"/>
  <c r="AU137" i="5"/>
  <c r="AV137" i="5"/>
  <c r="AW137" i="5"/>
  <c r="AX137" i="5"/>
  <c r="AY137" i="5"/>
  <c r="AZ137" i="5"/>
  <c r="BA137" i="5"/>
  <c r="BB137" i="5"/>
  <c r="BC137" i="5"/>
  <c r="BD137" i="5"/>
  <c r="BE137" i="5"/>
  <c r="BF137" i="5"/>
  <c r="BG137" i="5"/>
  <c r="BH137" i="5"/>
  <c r="BI137" i="5"/>
  <c r="BJ137" i="5"/>
  <c r="BK137" i="5"/>
  <c r="BL137" i="5"/>
  <c r="BM137" i="5"/>
  <c r="BN137" i="5"/>
  <c r="BO137" i="5"/>
  <c r="BP137" i="5"/>
  <c r="BQ137" i="5"/>
  <c r="BR137" i="5"/>
  <c r="BS137" i="5"/>
  <c r="BT137" i="5"/>
  <c r="BU137" i="5"/>
  <c r="BV137" i="5"/>
  <c r="BW137" i="5"/>
  <c r="BX137" i="5"/>
  <c r="BY137" i="5"/>
  <c r="CA137" i="5"/>
  <c r="G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H138" i="5"/>
  <c r="AI138" i="5"/>
  <c r="AJ138" i="5"/>
  <c r="AK138" i="5"/>
  <c r="AL138" i="5"/>
  <c r="AM138" i="5"/>
  <c r="AN138" i="5"/>
  <c r="AO138" i="5"/>
  <c r="AP138" i="5"/>
  <c r="AQ138" i="5"/>
  <c r="AR138" i="5"/>
  <c r="AS138" i="5"/>
  <c r="AT138" i="5"/>
  <c r="AU138" i="5"/>
  <c r="AV138" i="5"/>
  <c r="AW138" i="5"/>
  <c r="AX138" i="5"/>
  <c r="AY138" i="5"/>
  <c r="AZ138" i="5"/>
  <c r="BA138" i="5"/>
  <c r="BB138" i="5"/>
  <c r="BC138" i="5"/>
  <c r="BD138" i="5"/>
  <c r="BE138" i="5"/>
  <c r="BF138" i="5"/>
  <c r="BG138" i="5"/>
  <c r="BH138" i="5"/>
  <c r="BI138" i="5"/>
  <c r="BJ138" i="5"/>
  <c r="BK138" i="5"/>
  <c r="BL138" i="5"/>
  <c r="BM138" i="5"/>
  <c r="BN138" i="5"/>
  <c r="BO138" i="5"/>
  <c r="BP138" i="5"/>
  <c r="BQ138" i="5"/>
  <c r="BR138" i="5"/>
  <c r="BS138" i="5"/>
  <c r="BT138" i="5"/>
  <c r="BU138" i="5"/>
  <c r="BV138" i="5"/>
  <c r="BW138" i="5"/>
  <c r="BX138" i="5"/>
  <c r="BY138" i="5"/>
  <c r="CA138" i="5"/>
  <c r="G139" i="5"/>
  <c r="I139" i="5"/>
  <c r="J139" i="5"/>
  <c r="K139" i="5"/>
  <c r="L139" i="5"/>
  <c r="M139" i="5"/>
  <c r="N139" i="5"/>
  <c r="O139" i="5"/>
  <c r="P139" i="5"/>
  <c r="Q139" i="5"/>
  <c r="R139" i="5"/>
  <c r="S139" i="5"/>
  <c r="T139" i="5"/>
  <c r="U139" i="5"/>
  <c r="V139" i="5"/>
  <c r="W139" i="5"/>
  <c r="X139" i="5"/>
  <c r="Y139" i="5"/>
  <c r="Z139" i="5"/>
  <c r="AA139" i="5"/>
  <c r="AB139" i="5"/>
  <c r="AC139" i="5"/>
  <c r="AD139" i="5"/>
  <c r="AE139" i="5"/>
  <c r="AF139" i="5"/>
  <c r="AG139" i="5"/>
  <c r="AH139" i="5"/>
  <c r="AI139" i="5"/>
  <c r="AJ139" i="5"/>
  <c r="AK139" i="5"/>
  <c r="AL139" i="5"/>
  <c r="AM139" i="5"/>
  <c r="AN139" i="5"/>
  <c r="AO139" i="5"/>
  <c r="AP139" i="5"/>
  <c r="AQ139" i="5"/>
  <c r="AR139" i="5"/>
  <c r="AS139" i="5"/>
  <c r="AT139" i="5"/>
  <c r="AU139" i="5"/>
  <c r="AV139" i="5"/>
  <c r="AW139" i="5"/>
  <c r="AX139" i="5"/>
  <c r="AY139" i="5"/>
  <c r="AZ139" i="5"/>
  <c r="BA139" i="5"/>
  <c r="BB139" i="5"/>
  <c r="BC139" i="5"/>
  <c r="BD139" i="5"/>
  <c r="BE139" i="5"/>
  <c r="BF139" i="5"/>
  <c r="BG139" i="5"/>
  <c r="BH139" i="5"/>
  <c r="BI139" i="5"/>
  <c r="BJ139" i="5"/>
  <c r="BK139" i="5"/>
  <c r="BL139" i="5"/>
  <c r="BM139" i="5"/>
  <c r="BN139" i="5"/>
  <c r="BO139" i="5"/>
  <c r="BP139" i="5"/>
  <c r="BQ139" i="5"/>
  <c r="BR139" i="5"/>
  <c r="BS139" i="5"/>
  <c r="BT139" i="5"/>
  <c r="BU139" i="5"/>
  <c r="BV139" i="5"/>
  <c r="BW139" i="5"/>
  <c r="BX139" i="5"/>
  <c r="BY139" i="5"/>
  <c r="CA139" i="5"/>
  <c r="G140" i="5"/>
  <c r="H140" i="5"/>
  <c r="I140" i="5"/>
  <c r="J140" i="5"/>
  <c r="K140" i="5"/>
  <c r="L140" i="5"/>
  <c r="M140" i="5"/>
  <c r="N140" i="5"/>
  <c r="O140" i="5"/>
  <c r="P140" i="5"/>
  <c r="Q140" i="5"/>
  <c r="R140" i="5"/>
  <c r="S140" i="5"/>
  <c r="T140" i="5"/>
  <c r="U140" i="5"/>
  <c r="V140" i="5"/>
  <c r="W140" i="5"/>
  <c r="X140" i="5"/>
  <c r="Y140" i="5"/>
  <c r="Z140" i="5"/>
  <c r="AA140" i="5"/>
  <c r="AB140" i="5"/>
  <c r="AC140" i="5"/>
  <c r="AD140" i="5"/>
  <c r="AE140" i="5"/>
  <c r="AF140" i="5"/>
  <c r="AG140" i="5"/>
  <c r="AH140" i="5"/>
  <c r="AI140" i="5"/>
  <c r="AJ140" i="5"/>
  <c r="AK140" i="5"/>
  <c r="AL140" i="5"/>
  <c r="AM140" i="5"/>
  <c r="AN140" i="5"/>
  <c r="AO140" i="5"/>
  <c r="AP140" i="5"/>
  <c r="AQ140" i="5"/>
  <c r="AR140" i="5"/>
  <c r="AS140" i="5"/>
  <c r="AT140" i="5"/>
  <c r="AU140" i="5"/>
  <c r="AV140" i="5"/>
  <c r="AW140" i="5"/>
  <c r="AX140" i="5"/>
  <c r="AY140" i="5"/>
  <c r="AZ140" i="5"/>
  <c r="BA140" i="5"/>
  <c r="BB140" i="5"/>
  <c r="BC140" i="5"/>
  <c r="BD140" i="5"/>
  <c r="BE140" i="5"/>
  <c r="BF140" i="5"/>
  <c r="BG140" i="5"/>
  <c r="BH140" i="5"/>
  <c r="BI140" i="5"/>
  <c r="BJ140" i="5"/>
  <c r="BK140" i="5"/>
  <c r="BL140" i="5"/>
  <c r="BM140" i="5"/>
  <c r="BN140" i="5"/>
  <c r="BO140" i="5"/>
  <c r="BP140" i="5"/>
  <c r="BQ140" i="5"/>
  <c r="BR140" i="5"/>
  <c r="BS140" i="5"/>
  <c r="BT140" i="5"/>
  <c r="BU140" i="5"/>
  <c r="BV140" i="5"/>
  <c r="BW140" i="5"/>
  <c r="BX140" i="5"/>
  <c r="BY140" i="5"/>
  <c r="CA140" i="5"/>
  <c r="G141" i="5"/>
  <c r="H141" i="5"/>
  <c r="I141" i="5"/>
  <c r="J141" i="5"/>
  <c r="K141" i="5"/>
  <c r="L141" i="5"/>
  <c r="M141" i="5"/>
  <c r="N141" i="5"/>
  <c r="O141" i="5"/>
  <c r="P141" i="5"/>
  <c r="Q141" i="5"/>
  <c r="R141" i="5"/>
  <c r="S141" i="5"/>
  <c r="T141" i="5"/>
  <c r="U141" i="5"/>
  <c r="V141" i="5"/>
  <c r="W141" i="5"/>
  <c r="X141" i="5"/>
  <c r="Y141" i="5"/>
  <c r="Z141" i="5"/>
  <c r="AA141" i="5"/>
  <c r="AB141" i="5"/>
  <c r="AC141" i="5"/>
  <c r="AD141" i="5"/>
  <c r="AE141" i="5"/>
  <c r="AF141" i="5"/>
  <c r="AG141" i="5"/>
  <c r="AH141" i="5"/>
  <c r="AI141" i="5"/>
  <c r="AJ141" i="5"/>
  <c r="AK141" i="5"/>
  <c r="AL141" i="5"/>
  <c r="AM141" i="5"/>
  <c r="AN141" i="5"/>
  <c r="AO141" i="5"/>
  <c r="AP141" i="5"/>
  <c r="AQ141" i="5"/>
  <c r="AR141" i="5"/>
  <c r="AS141" i="5"/>
  <c r="AT141" i="5"/>
  <c r="AU141" i="5"/>
  <c r="AV141" i="5"/>
  <c r="AW141" i="5"/>
  <c r="AX141" i="5"/>
  <c r="AY141" i="5"/>
  <c r="AZ141" i="5"/>
  <c r="BA141" i="5"/>
  <c r="BB141" i="5"/>
  <c r="BC141" i="5"/>
  <c r="BD141" i="5"/>
  <c r="BE141" i="5"/>
  <c r="BF141" i="5"/>
  <c r="BG141" i="5"/>
  <c r="BH141" i="5"/>
  <c r="BI141" i="5"/>
  <c r="BJ141" i="5"/>
  <c r="BK141" i="5"/>
  <c r="BL141" i="5"/>
  <c r="BM141" i="5"/>
  <c r="BN141" i="5"/>
  <c r="BO141" i="5"/>
  <c r="BP141" i="5"/>
  <c r="BQ141" i="5"/>
  <c r="BR141" i="5"/>
  <c r="BS141" i="5"/>
  <c r="BT141" i="5"/>
  <c r="BU141" i="5"/>
  <c r="BV141" i="5"/>
  <c r="BW141" i="5"/>
  <c r="BX141" i="5"/>
  <c r="BY141" i="5"/>
  <c r="CA141"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AH142" i="5"/>
  <c r="AI142" i="5"/>
  <c r="AJ142" i="5"/>
  <c r="AK142" i="5"/>
  <c r="AL142" i="5"/>
  <c r="AM142" i="5"/>
  <c r="AN142" i="5"/>
  <c r="AO142" i="5"/>
  <c r="AP142" i="5"/>
  <c r="AQ142" i="5"/>
  <c r="AR142" i="5"/>
  <c r="AS142" i="5"/>
  <c r="AT142" i="5"/>
  <c r="AU142" i="5"/>
  <c r="AV142" i="5"/>
  <c r="AW142" i="5"/>
  <c r="AX142" i="5"/>
  <c r="AY142" i="5"/>
  <c r="AZ142" i="5"/>
  <c r="BA142" i="5"/>
  <c r="BB142" i="5"/>
  <c r="BC142" i="5"/>
  <c r="BD142" i="5"/>
  <c r="BE142" i="5"/>
  <c r="BF142" i="5"/>
  <c r="BG142" i="5"/>
  <c r="BH142" i="5"/>
  <c r="BI142" i="5"/>
  <c r="BJ142" i="5"/>
  <c r="BK142" i="5"/>
  <c r="BL142" i="5"/>
  <c r="BM142" i="5"/>
  <c r="BN142" i="5"/>
  <c r="BO142" i="5"/>
  <c r="BP142" i="5"/>
  <c r="BQ142" i="5"/>
  <c r="BR142" i="5"/>
  <c r="BS142" i="5"/>
  <c r="BT142" i="5"/>
  <c r="BU142" i="5"/>
  <c r="BV142" i="5"/>
  <c r="BW142" i="5"/>
  <c r="BX142" i="5"/>
  <c r="BY142" i="5"/>
  <c r="CA142" i="5"/>
  <c r="G143" i="5"/>
  <c r="H143" i="5"/>
  <c r="I143" i="5"/>
  <c r="J143" i="5"/>
  <c r="K143" i="5"/>
  <c r="L143" i="5"/>
  <c r="M143" i="5"/>
  <c r="N143" i="5"/>
  <c r="O143" i="5"/>
  <c r="P143" i="5"/>
  <c r="Q143" i="5"/>
  <c r="R143" i="5"/>
  <c r="S143" i="5"/>
  <c r="T143" i="5"/>
  <c r="U143" i="5"/>
  <c r="V143" i="5"/>
  <c r="W143" i="5"/>
  <c r="X143" i="5"/>
  <c r="Y143" i="5"/>
  <c r="Z143" i="5"/>
  <c r="AA143" i="5"/>
  <c r="AB143" i="5"/>
  <c r="AC143" i="5"/>
  <c r="AD143" i="5"/>
  <c r="AE143" i="5"/>
  <c r="AF143" i="5"/>
  <c r="AG143" i="5"/>
  <c r="AH143" i="5"/>
  <c r="AI143" i="5"/>
  <c r="AJ143" i="5"/>
  <c r="AK143" i="5"/>
  <c r="AL143" i="5"/>
  <c r="AM143" i="5"/>
  <c r="AN143" i="5"/>
  <c r="AO143" i="5"/>
  <c r="AP143" i="5"/>
  <c r="AQ143" i="5"/>
  <c r="AR143" i="5"/>
  <c r="AS143" i="5"/>
  <c r="AT143" i="5"/>
  <c r="AU143" i="5"/>
  <c r="AV143" i="5"/>
  <c r="AW143" i="5"/>
  <c r="AX143" i="5"/>
  <c r="AY143" i="5"/>
  <c r="AZ143" i="5"/>
  <c r="BA143" i="5"/>
  <c r="BB143" i="5"/>
  <c r="BC143" i="5"/>
  <c r="BD143" i="5"/>
  <c r="BE143" i="5"/>
  <c r="BF143" i="5"/>
  <c r="BG143" i="5"/>
  <c r="BH143" i="5"/>
  <c r="BI143" i="5"/>
  <c r="BJ143" i="5"/>
  <c r="BK143" i="5"/>
  <c r="BL143" i="5"/>
  <c r="BM143" i="5"/>
  <c r="BN143" i="5"/>
  <c r="BO143" i="5"/>
  <c r="BP143" i="5"/>
  <c r="BQ143" i="5"/>
  <c r="BR143" i="5"/>
  <c r="BS143" i="5"/>
  <c r="BT143" i="5"/>
  <c r="BU143" i="5"/>
  <c r="BV143" i="5"/>
  <c r="BW143" i="5"/>
  <c r="BX143" i="5"/>
  <c r="BY143" i="5"/>
  <c r="CA143" i="5"/>
  <c r="G144" i="5"/>
  <c r="H144" i="5"/>
  <c r="I144" i="5"/>
  <c r="J144" i="5"/>
  <c r="K144" i="5"/>
  <c r="L144" i="5"/>
  <c r="M144" i="5"/>
  <c r="N144" i="5"/>
  <c r="O144" i="5"/>
  <c r="P144" i="5"/>
  <c r="Q144" i="5"/>
  <c r="R144" i="5"/>
  <c r="S144" i="5"/>
  <c r="T144" i="5"/>
  <c r="U144" i="5"/>
  <c r="V144" i="5"/>
  <c r="W144" i="5"/>
  <c r="X144" i="5"/>
  <c r="Y144" i="5"/>
  <c r="Z144" i="5"/>
  <c r="AA144" i="5"/>
  <c r="AB144" i="5"/>
  <c r="AC144" i="5"/>
  <c r="AD144" i="5"/>
  <c r="AE144" i="5"/>
  <c r="AF144" i="5"/>
  <c r="AG144" i="5"/>
  <c r="AH144" i="5"/>
  <c r="AI144" i="5"/>
  <c r="AJ144" i="5"/>
  <c r="AK144" i="5"/>
  <c r="AL144" i="5"/>
  <c r="AM144" i="5"/>
  <c r="AN144" i="5"/>
  <c r="AO144" i="5"/>
  <c r="AP144" i="5"/>
  <c r="AQ144" i="5"/>
  <c r="AR144" i="5"/>
  <c r="AS144" i="5"/>
  <c r="AT144" i="5"/>
  <c r="AU144" i="5"/>
  <c r="AV144" i="5"/>
  <c r="AW144" i="5"/>
  <c r="AX144" i="5"/>
  <c r="AY144" i="5"/>
  <c r="AZ144" i="5"/>
  <c r="BA144" i="5"/>
  <c r="BB144" i="5"/>
  <c r="BC144" i="5"/>
  <c r="BD144" i="5"/>
  <c r="BE144" i="5"/>
  <c r="BF144" i="5"/>
  <c r="BG144" i="5"/>
  <c r="BH144" i="5"/>
  <c r="BI144" i="5"/>
  <c r="BJ144" i="5"/>
  <c r="BK144" i="5"/>
  <c r="BL144" i="5"/>
  <c r="BM144" i="5"/>
  <c r="BN144" i="5"/>
  <c r="BO144" i="5"/>
  <c r="BP144" i="5"/>
  <c r="BQ144" i="5"/>
  <c r="BR144" i="5"/>
  <c r="BS144" i="5"/>
  <c r="BT144" i="5"/>
  <c r="BU144" i="5"/>
  <c r="BV144" i="5"/>
  <c r="BW144" i="5"/>
  <c r="BX144" i="5"/>
  <c r="BY144" i="5"/>
  <c r="CA144" i="5"/>
  <c r="G145" i="5"/>
  <c r="I145" i="5"/>
  <c r="J145" i="5"/>
  <c r="K145" i="5"/>
  <c r="L145" i="5"/>
  <c r="M145" i="5"/>
  <c r="N145" i="5"/>
  <c r="O145" i="5"/>
  <c r="P145" i="5"/>
  <c r="Q145" i="5"/>
  <c r="R145" i="5"/>
  <c r="S145" i="5"/>
  <c r="T145" i="5"/>
  <c r="U145" i="5"/>
  <c r="V145" i="5"/>
  <c r="W145" i="5"/>
  <c r="X145" i="5"/>
  <c r="Y145" i="5"/>
  <c r="Z145" i="5"/>
  <c r="AA145" i="5"/>
  <c r="AB145" i="5"/>
  <c r="AC145" i="5"/>
  <c r="AD145" i="5"/>
  <c r="AE145" i="5"/>
  <c r="AF145" i="5"/>
  <c r="AG145" i="5"/>
  <c r="AH145" i="5"/>
  <c r="AI145" i="5"/>
  <c r="AJ145" i="5"/>
  <c r="AK145" i="5"/>
  <c r="AL145" i="5"/>
  <c r="AM145" i="5"/>
  <c r="AN145" i="5"/>
  <c r="AO145" i="5"/>
  <c r="AP145" i="5"/>
  <c r="AQ145" i="5"/>
  <c r="AR145" i="5"/>
  <c r="AS145" i="5"/>
  <c r="AT145" i="5"/>
  <c r="AU145" i="5"/>
  <c r="AV145" i="5"/>
  <c r="AW145" i="5"/>
  <c r="AX145" i="5"/>
  <c r="AY145" i="5"/>
  <c r="AZ145" i="5"/>
  <c r="BA145" i="5"/>
  <c r="BB145" i="5"/>
  <c r="BC145" i="5"/>
  <c r="BD145" i="5"/>
  <c r="BE145" i="5"/>
  <c r="BF145" i="5"/>
  <c r="BG145" i="5"/>
  <c r="BH145" i="5"/>
  <c r="BI145" i="5"/>
  <c r="BJ145" i="5"/>
  <c r="BK145" i="5"/>
  <c r="BL145" i="5"/>
  <c r="BM145" i="5"/>
  <c r="BN145" i="5"/>
  <c r="BO145" i="5"/>
  <c r="BP145" i="5"/>
  <c r="BQ145" i="5"/>
  <c r="BR145" i="5"/>
  <c r="BS145" i="5"/>
  <c r="BT145" i="5"/>
  <c r="BU145" i="5"/>
  <c r="BV145" i="5"/>
  <c r="BW145" i="5"/>
  <c r="BX145" i="5"/>
  <c r="BY145" i="5"/>
  <c r="CA145" i="5"/>
  <c r="G146" i="5"/>
  <c r="I146" i="5"/>
  <c r="J146" i="5"/>
  <c r="K146" i="5"/>
  <c r="L146" i="5"/>
  <c r="M146" i="5"/>
  <c r="N146" i="5"/>
  <c r="O146" i="5"/>
  <c r="P146" i="5"/>
  <c r="Q146" i="5"/>
  <c r="R146" i="5"/>
  <c r="S146" i="5"/>
  <c r="T146" i="5"/>
  <c r="U146" i="5"/>
  <c r="V146" i="5"/>
  <c r="W146" i="5"/>
  <c r="X146" i="5"/>
  <c r="Y146" i="5"/>
  <c r="Z146" i="5"/>
  <c r="AA146" i="5"/>
  <c r="AB146" i="5"/>
  <c r="AC146" i="5"/>
  <c r="AD146" i="5"/>
  <c r="AE146" i="5"/>
  <c r="AF146" i="5"/>
  <c r="AG146" i="5"/>
  <c r="AH146" i="5"/>
  <c r="AI146" i="5"/>
  <c r="AJ146" i="5"/>
  <c r="AK146" i="5"/>
  <c r="AL146" i="5"/>
  <c r="AM146" i="5"/>
  <c r="AN146" i="5"/>
  <c r="AO146" i="5"/>
  <c r="AP146" i="5"/>
  <c r="AQ146" i="5"/>
  <c r="AR146" i="5"/>
  <c r="AS146" i="5"/>
  <c r="AT146" i="5"/>
  <c r="AU146" i="5"/>
  <c r="AV146" i="5"/>
  <c r="AW146" i="5"/>
  <c r="AX146" i="5"/>
  <c r="AY146" i="5"/>
  <c r="AZ146" i="5"/>
  <c r="BA146" i="5"/>
  <c r="BB146" i="5"/>
  <c r="BC146" i="5"/>
  <c r="BD146" i="5"/>
  <c r="BE146" i="5"/>
  <c r="BF146" i="5"/>
  <c r="BG146" i="5"/>
  <c r="BH146" i="5"/>
  <c r="BI146" i="5"/>
  <c r="BJ146" i="5"/>
  <c r="BK146" i="5"/>
  <c r="BL146" i="5"/>
  <c r="BM146" i="5"/>
  <c r="BN146" i="5"/>
  <c r="BO146" i="5"/>
  <c r="BP146" i="5"/>
  <c r="BQ146" i="5"/>
  <c r="BR146" i="5"/>
  <c r="BS146" i="5"/>
  <c r="BT146" i="5"/>
  <c r="BU146" i="5"/>
  <c r="BV146" i="5"/>
  <c r="BW146" i="5"/>
  <c r="BX146" i="5"/>
  <c r="BY146" i="5"/>
  <c r="CA146" i="5"/>
  <c r="G147" i="5"/>
  <c r="I147" i="5"/>
  <c r="J147" i="5"/>
  <c r="K147" i="5"/>
  <c r="L147" i="5"/>
  <c r="M147" i="5"/>
  <c r="N147" i="5"/>
  <c r="O147" i="5"/>
  <c r="P147" i="5"/>
  <c r="Q147" i="5"/>
  <c r="R147" i="5"/>
  <c r="S147" i="5"/>
  <c r="T147" i="5"/>
  <c r="U147" i="5"/>
  <c r="V147" i="5"/>
  <c r="W147" i="5"/>
  <c r="X147" i="5"/>
  <c r="Y147" i="5"/>
  <c r="Z147" i="5"/>
  <c r="AA147" i="5"/>
  <c r="AB147" i="5"/>
  <c r="AC147" i="5"/>
  <c r="AD147" i="5"/>
  <c r="AE147" i="5"/>
  <c r="AF147" i="5"/>
  <c r="AG147" i="5"/>
  <c r="AH147" i="5"/>
  <c r="AI147" i="5"/>
  <c r="AJ147" i="5"/>
  <c r="AK147" i="5"/>
  <c r="AL147" i="5"/>
  <c r="AM147" i="5"/>
  <c r="AN147" i="5"/>
  <c r="AO147" i="5"/>
  <c r="AP147" i="5"/>
  <c r="AQ147" i="5"/>
  <c r="AR147" i="5"/>
  <c r="AS147" i="5"/>
  <c r="AT147" i="5"/>
  <c r="AU147" i="5"/>
  <c r="AV147" i="5"/>
  <c r="AW147" i="5"/>
  <c r="AX147" i="5"/>
  <c r="AY147" i="5"/>
  <c r="AZ147" i="5"/>
  <c r="BA147" i="5"/>
  <c r="BB147" i="5"/>
  <c r="BC147" i="5"/>
  <c r="BD147" i="5"/>
  <c r="BE147" i="5"/>
  <c r="BF147" i="5"/>
  <c r="BG147" i="5"/>
  <c r="BH147" i="5"/>
  <c r="BI147" i="5"/>
  <c r="BJ147" i="5"/>
  <c r="BK147" i="5"/>
  <c r="BL147" i="5"/>
  <c r="BM147" i="5"/>
  <c r="BN147" i="5"/>
  <c r="BO147" i="5"/>
  <c r="BP147" i="5"/>
  <c r="BQ147" i="5"/>
  <c r="BR147" i="5"/>
  <c r="BS147" i="5"/>
  <c r="BT147" i="5"/>
  <c r="BU147" i="5"/>
  <c r="BV147" i="5"/>
  <c r="BW147" i="5"/>
  <c r="BX147" i="5"/>
  <c r="BY147" i="5"/>
  <c r="CA147" i="5"/>
  <c r="G148" i="5"/>
  <c r="I148" i="5"/>
  <c r="J148" i="5"/>
  <c r="K148" i="5"/>
  <c r="L148" i="5"/>
  <c r="M148" i="5"/>
  <c r="N148" i="5"/>
  <c r="O148" i="5"/>
  <c r="P148" i="5"/>
  <c r="Q148" i="5"/>
  <c r="R148" i="5"/>
  <c r="S148" i="5"/>
  <c r="T148" i="5"/>
  <c r="U148" i="5"/>
  <c r="V148" i="5"/>
  <c r="W148" i="5"/>
  <c r="X148" i="5"/>
  <c r="Y148" i="5"/>
  <c r="Z148" i="5"/>
  <c r="AA148" i="5"/>
  <c r="AB148" i="5"/>
  <c r="AC148" i="5"/>
  <c r="AD148" i="5"/>
  <c r="AE148" i="5"/>
  <c r="AF148" i="5"/>
  <c r="AG148" i="5"/>
  <c r="AH148" i="5"/>
  <c r="AI148" i="5"/>
  <c r="AJ148" i="5"/>
  <c r="AK148" i="5"/>
  <c r="AL148" i="5"/>
  <c r="AM148" i="5"/>
  <c r="AN148" i="5"/>
  <c r="AO148" i="5"/>
  <c r="AP148" i="5"/>
  <c r="AQ148" i="5"/>
  <c r="AR148" i="5"/>
  <c r="AS148" i="5"/>
  <c r="AT148" i="5"/>
  <c r="AU148" i="5"/>
  <c r="AV148" i="5"/>
  <c r="AW148" i="5"/>
  <c r="AX148" i="5"/>
  <c r="AY148" i="5"/>
  <c r="AZ148" i="5"/>
  <c r="BA148" i="5"/>
  <c r="BB148" i="5"/>
  <c r="BC148" i="5"/>
  <c r="BD148" i="5"/>
  <c r="BE148" i="5"/>
  <c r="BF148" i="5"/>
  <c r="BG148" i="5"/>
  <c r="BH148" i="5"/>
  <c r="BI148" i="5"/>
  <c r="BJ148" i="5"/>
  <c r="BK148" i="5"/>
  <c r="BL148" i="5"/>
  <c r="BM148" i="5"/>
  <c r="BN148" i="5"/>
  <c r="BO148" i="5"/>
  <c r="BP148" i="5"/>
  <c r="BQ148" i="5"/>
  <c r="BR148" i="5"/>
  <c r="BS148" i="5"/>
  <c r="BT148" i="5"/>
  <c r="BU148" i="5"/>
  <c r="BV148" i="5"/>
  <c r="BW148" i="5"/>
  <c r="BX148" i="5"/>
  <c r="BY148" i="5"/>
  <c r="CA148" i="5"/>
  <c r="G149" i="5"/>
  <c r="I149" i="5"/>
  <c r="J149" i="5"/>
  <c r="K149" i="5"/>
  <c r="L149" i="5"/>
  <c r="M149" i="5"/>
  <c r="N149" i="5"/>
  <c r="O149" i="5"/>
  <c r="P149" i="5"/>
  <c r="Q149" i="5"/>
  <c r="R149" i="5"/>
  <c r="S149" i="5"/>
  <c r="T149" i="5"/>
  <c r="U149" i="5"/>
  <c r="V149" i="5"/>
  <c r="W149" i="5"/>
  <c r="X149" i="5"/>
  <c r="Y149" i="5"/>
  <c r="Z149" i="5"/>
  <c r="AA149" i="5"/>
  <c r="AB149" i="5"/>
  <c r="AC149" i="5"/>
  <c r="AD149" i="5"/>
  <c r="AE149" i="5"/>
  <c r="AF149" i="5"/>
  <c r="AG149" i="5"/>
  <c r="AH149" i="5"/>
  <c r="AI149" i="5"/>
  <c r="AJ149" i="5"/>
  <c r="AK149" i="5"/>
  <c r="AL149" i="5"/>
  <c r="AM149" i="5"/>
  <c r="AN149" i="5"/>
  <c r="AO149" i="5"/>
  <c r="AP149" i="5"/>
  <c r="AQ149" i="5"/>
  <c r="AR149" i="5"/>
  <c r="AS149" i="5"/>
  <c r="AT149" i="5"/>
  <c r="AU149" i="5"/>
  <c r="AV149" i="5"/>
  <c r="AW149" i="5"/>
  <c r="AX149" i="5"/>
  <c r="AY149" i="5"/>
  <c r="AZ149" i="5"/>
  <c r="BA149" i="5"/>
  <c r="BB149" i="5"/>
  <c r="BC149" i="5"/>
  <c r="BD149" i="5"/>
  <c r="BE149" i="5"/>
  <c r="BF149" i="5"/>
  <c r="BG149" i="5"/>
  <c r="BH149" i="5"/>
  <c r="BI149" i="5"/>
  <c r="BJ149" i="5"/>
  <c r="BK149" i="5"/>
  <c r="BL149" i="5"/>
  <c r="BM149" i="5"/>
  <c r="BN149" i="5"/>
  <c r="BO149" i="5"/>
  <c r="BP149" i="5"/>
  <c r="BQ149" i="5"/>
  <c r="BR149" i="5"/>
  <c r="BS149" i="5"/>
  <c r="BT149" i="5"/>
  <c r="BU149" i="5"/>
  <c r="BV149" i="5"/>
  <c r="BW149" i="5"/>
  <c r="BX149" i="5"/>
  <c r="BY149" i="5"/>
  <c r="CA149" i="5"/>
  <c r="G150" i="5"/>
  <c r="I150" i="5"/>
  <c r="J150" i="5"/>
  <c r="K150" i="5"/>
  <c r="L150" i="5"/>
  <c r="M150" i="5"/>
  <c r="N150" i="5"/>
  <c r="O150" i="5"/>
  <c r="P150" i="5"/>
  <c r="Q150" i="5"/>
  <c r="R150" i="5"/>
  <c r="S150" i="5"/>
  <c r="T150" i="5"/>
  <c r="U150" i="5"/>
  <c r="V150" i="5"/>
  <c r="W150" i="5"/>
  <c r="X150" i="5"/>
  <c r="Y150" i="5"/>
  <c r="Z150" i="5"/>
  <c r="AA150" i="5"/>
  <c r="AB150" i="5"/>
  <c r="AC150" i="5"/>
  <c r="AD150" i="5"/>
  <c r="AE150" i="5"/>
  <c r="AF150" i="5"/>
  <c r="AG150" i="5"/>
  <c r="AH150" i="5"/>
  <c r="AI150" i="5"/>
  <c r="AJ150" i="5"/>
  <c r="AK150" i="5"/>
  <c r="AL150" i="5"/>
  <c r="AM150" i="5"/>
  <c r="AN150" i="5"/>
  <c r="AO150" i="5"/>
  <c r="AP150" i="5"/>
  <c r="AQ150" i="5"/>
  <c r="AR150" i="5"/>
  <c r="AS150" i="5"/>
  <c r="AT150" i="5"/>
  <c r="AU150" i="5"/>
  <c r="AV150" i="5"/>
  <c r="AW150" i="5"/>
  <c r="AX150" i="5"/>
  <c r="AY150" i="5"/>
  <c r="AZ150" i="5"/>
  <c r="BA150" i="5"/>
  <c r="BB150" i="5"/>
  <c r="BC150" i="5"/>
  <c r="BD150" i="5"/>
  <c r="BE150" i="5"/>
  <c r="BF150" i="5"/>
  <c r="BG150" i="5"/>
  <c r="BH150" i="5"/>
  <c r="BI150" i="5"/>
  <c r="BJ150" i="5"/>
  <c r="BK150" i="5"/>
  <c r="BL150" i="5"/>
  <c r="BM150" i="5"/>
  <c r="BN150" i="5"/>
  <c r="BO150" i="5"/>
  <c r="BP150" i="5"/>
  <c r="BQ150" i="5"/>
  <c r="BR150" i="5"/>
  <c r="BS150" i="5"/>
  <c r="BT150" i="5"/>
  <c r="BU150" i="5"/>
  <c r="BV150" i="5"/>
  <c r="BW150" i="5"/>
  <c r="BX150" i="5"/>
  <c r="BY150" i="5"/>
  <c r="CA150" i="5"/>
  <c r="G151" i="5"/>
  <c r="I151" i="5"/>
  <c r="J151" i="5"/>
  <c r="K151" i="5"/>
  <c r="L151" i="5"/>
  <c r="M151" i="5"/>
  <c r="N151" i="5"/>
  <c r="O151" i="5"/>
  <c r="P151" i="5"/>
  <c r="Q151" i="5"/>
  <c r="R151" i="5"/>
  <c r="S151" i="5"/>
  <c r="T151" i="5"/>
  <c r="U151" i="5"/>
  <c r="V151" i="5"/>
  <c r="W151" i="5"/>
  <c r="X151" i="5"/>
  <c r="Y151" i="5"/>
  <c r="Z151" i="5"/>
  <c r="AA151" i="5"/>
  <c r="AB151" i="5"/>
  <c r="AC151" i="5"/>
  <c r="AD151" i="5"/>
  <c r="AE151" i="5"/>
  <c r="AF151" i="5"/>
  <c r="AG151" i="5"/>
  <c r="AH151" i="5"/>
  <c r="AI151" i="5"/>
  <c r="AJ151" i="5"/>
  <c r="AK151" i="5"/>
  <c r="AL151" i="5"/>
  <c r="AM151" i="5"/>
  <c r="AN151" i="5"/>
  <c r="AO151" i="5"/>
  <c r="AP151" i="5"/>
  <c r="AQ151" i="5"/>
  <c r="AR151" i="5"/>
  <c r="AS151" i="5"/>
  <c r="AT151" i="5"/>
  <c r="AU151" i="5"/>
  <c r="AV151" i="5"/>
  <c r="AW151" i="5"/>
  <c r="AX151" i="5"/>
  <c r="AY151" i="5"/>
  <c r="AZ151" i="5"/>
  <c r="BA151" i="5"/>
  <c r="BB151" i="5"/>
  <c r="BC151" i="5"/>
  <c r="BD151" i="5"/>
  <c r="BE151" i="5"/>
  <c r="BF151" i="5"/>
  <c r="BG151" i="5"/>
  <c r="BH151" i="5"/>
  <c r="BI151" i="5"/>
  <c r="BJ151" i="5"/>
  <c r="BK151" i="5"/>
  <c r="BL151" i="5"/>
  <c r="BM151" i="5"/>
  <c r="BN151" i="5"/>
  <c r="BO151" i="5"/>
  <c r="BP151" i="5"/>
  <c r="BQ151" i="5"/>
  <c r="BR151" i="5"/>
  <c r="BS151" i="5"/>
  <c r="BT151" i="5"/>
  <c r="BU151" i="5"/>
  <c r="BV151" i="5"/>
  <c r="BW151" i="5"/>
  <c r="BX151" i="5"/>
  <c r="BY151" i="5"/>
  <c r="CA151" i="5"/>
  <c r="G152" i="5"/>
  <c r="I152" i="5"/>
  <c r="J152" i="5"/>
  <c r="K152" i="5"/>
  <c r="L152" i="5"/>
  <c r="M152" i="5"/>
  <c r="N152" i="5"/>
  <c r="O152" i="5"/>
  <c r="P152" i="5"/>
  <c r="Q152" i="5"/>
  <c r="R152" i="5"/>
  <c r="S152" i="5"/>
  <c r="T152" i="5"/>
  <c r="U152" i="5"/>
  <c r="V152" i="5"/>
  <c r="W152" i="5"/>
  <c r="X152" i="5"/>
  <c r="Y152" i="5"/>
  <c r="Z152" i="5"/>
  <c r="AA152" i="5"/>
  <c r="AB152" i="5"/>
  <c r="AC152" i="5"/>
  <c r="AD152" i="5"/>
  <c r="AE152" i="5"/>
  <c r="AF152" i="5"/>
  <c r="AG152" i="5"/>
  <c r="AH152" i="5"/>
  <c r="AI152" i="5"/>
  <c r="AJ152" i="5"/>
  <c r="AK152" i="5"/>
  <c r="AL152" i="5"/>
  <c r="AM152" i="5"/>
  <c r="AN152" i="5"/>
  <c r="AO152" i="5"/>
  <c r="AP152" i="5"/>
  <c r="AQ152" i="5"/>
  <c r="AR152" i="5"/>
  <c r="AS152" i="5"/>
  <c r="AT152" i="5"/>
  <c r="AU152" i="5"/>
  <c r="AV152" i="5"/>
  <c r="AW152" i="5"/>
  <c r="AX152" i="5"/>
  <c r="AY152" i="5"/>
  <c r="AZ152" i="5"/>
  <c r="BA152" i="5"/>
  <c r="BB152" i="5"/>
  <c r="BC152" i="5"/>
  <c r="BD152" i="5"/>
  <c r="BE152" i="5"/>
  <c r="BF152" i="5"/>
  <c r="BG152" i="5"/>
  <c r="BH152" i="5"/>
  <c r="BI152" i="5"/>
  <c r="BJ152" i="5"/>
  <c r="BK152" i="5"/>
  <c r="BL152" i="5"/>
  <c r="BM152" i="5"/>
  <c r="BN152" i="5"/>
  <c r="BO152" i="5"/>
  <c r="BP152" i="5"/>
  <c r="BQ152" i="5"/>
  <c r="BR152" i="5"/>
  <c r="BS152" i="5"/>
  <c r="BT152" i="5"/>
  <c r="BU152" i="5"/>
  <c r="BV152" i="5"/>
  <c r="BW152" i="5"/>
  <c r="BX152" i="5"/>
  <c r="BY152" i="5"/>
  <c r="CA152" i="5"/>
  <c r="G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AG153" i="5"/>
  <c r="AH153" i="5"/>
  <c r="AI153" i="5"/>
  <c r="AJ153" i="5"/>
  <c r="AK153" i="5"/>
  <c r="AL153" i="5"/>
  <c r="AM153" i="5"/>
  <c r="AN153" i="5"/>
  <c r="AO153" i="5"/>
  <c r="AP153" i="5"/>
  <c r="AQ153" i="5"/>
  <c r="AR153" i="5"/>
  <c r="AS153" i="5"/>
  <c r="AT153" i="5"/>
  <c r="AU153" i="5"/>
  <c r="AV153" i="5"/>
  <c r="AW153" i="5"/>
  <c r="AX153" i="5"/>
  <c r="AY153" i="5"/>
  <c r="AZ153" i="5"/>
  <c r="BA153" i="5"/>
  <c r="BB153" i="5"/>
  <c r="BC153" i="5"/>
  <c r="BD153" i="5"/>
  <c r="BE153" i="5"/>
  <c r="BF153" i="5"/>
  <c r="BG153" i="5"/>
  <c r="BH153" i="5"/>
  <c r="BI153" i="5"/>
  <c r="BJ153" i="5"/>
  <c r="BK153" i="5"/>
  <c r="BL153" i="5"/>
  <c r="BM153" i="5"/>
  <c r="BN153" i="5"/>
  <c r="BO153" i="5"/>
  <c r="BP153" i="5"/>
  <c r="BQ153" i="5"/>
  <c r="BR153" i="5"/>
  <c r="BS153" i="5"/>
  <c r="BT153" i="5"/>
  <c r="BU153" i="5"/>
  <c r="BV153" i="5"/>
  <c r="BW153" i="5"/>
  <c r="BX153" i="5"/>
  <c r="BY153" i="5"/>
  <c r="CA153" i="5"/>
  <c r="G154" i="5"/>
  <c r="I154" i="5"/>
  <c r="J154" i="5"/>
  <c r="K154" i="5"/>
  <c r="L154" i="5"/>
  <c r="M154" i="5"/>
  <c r="N154" i="5"/>
  <c r="O154" i="5"/>
  <c r="P154" i="5"/>
  <c r="Q154" i="5"/>
  <c r="R154" i="5"/>
  <c r="S154" i="5"/>
  <c r="T154" i="5"/>
  <c r="U154" i="5"/>
  <c r="V154" i="5"/>
  <c r="W154" i="5"/>
  <c r="X154" i="5"/>
  <c r="Y154" i="5"/>
  <c r="Z154" i="5"/>
  <c r="AA154" i="5"/>
  <c r="AB154" i="5"/>
  <c r="AC154" i="5"/>
  <c r="AD154" i="5"/>
  <c r="AE154" i="5"/>
  <c r="AF154" i="5"/>
  <c r="AG154" i="5"/>
  <c r="AH154" i="5"/>
  <c r="AI154" i="5"/>
  <c r="AJ154" i="5"/>
  <c r="AK154" i="5"/>
  <c r="AL154" i="5"/>
  <c r="AM154" i="5"/>
  <c r="AN154" i="5"/>
  <c r="AO154" i="5"/>
  <c r="AP154" i="5"/>
  <c r="AQ154" i="5"/>
  <c r="AR154" i="5"/>
  <c r="AS154" i="5"/>
  <c r="AT154" i="5"/>
  <c r="AU154" i="5"/>
  <c r="AV154" i="5"/>
  <c r="AW154" i="5"/>
  <c r="AX154" i="5"/>
  <c r="AY154" i="5"/>
  <c r="AZ154" i="5"/>
  <c r="BA154" i="5"/>
  <c r="BB154" i="5"/>
  <c r="BC154" i="5"/>
  <c r="BD154" i="5"/>
  <c r="BE154" i="5"/>
  <c r="BF154" i="5"/>
  <c r="BG154" i="5"/>
  <c r="BH154" i="5"/>
  <c r="BI154" i="5"/>
  <c r="BJ154" i="5"/>
  <c r="BK154" i="5"/>
  <c r="BL154" i="5"/>
  <c r="BM154" i="5"/>
  <c r="BN154" i="5"/>
  <c r="BO154" i="5"/>
  <c r="BP154" i="5"/>
  <c r="BQ154" i="5"/>
  <c r="BR154" i="5"/>
  <c r="BS154" i="5"/>
  <c r="BT154" i="5"/>
  <c r="BU154" i="5"/>
  <c r="BV154" i="5"/>
  <c r="BW154" i="5"/>
  <c r="BX154" i="5"/>
  <c r="BY154" i="5"/>
  <c r="CA154" i="5"/>
  <c r="G155" i="5"/>
  <c r="I155" i="5"/>
  <c r="J155" i="5"/>
  <c r="K155" i="5"/>
  <c r="L155" i="5"/>
  <c r="M155" i="5"/>
  <c r="N155" i="5"/>
  <c r="O155" i="5"/>
  <c r="P155" i="5"/>
  <c r="Q155" i="5"/>
  <c r="R155" i="5"/>
  <c r="S155" i="5"/>
  <c r="T155" i="5"/>
  <c r="U155" i="5"/>
  <c r="V155" i="5"/>
  <c r="W155" i="5"/>
  <c r="X155" i="5"/>
  <c r="Y155" i="5"/>
  <c r="Z155" i="5"/>
  <c r="AA155" i="5"/>
  <c r="AB155" i="5"/>
  <c r="AC155" i="5"/>
  <c r="AD155" i="5"/>
  <c r="AE155" i="5"/>
  <c r="AF155" i="5"/>
  <c r="AG155" i="5"/>
  <c r="AH155" i="5"/>
  <c r="AI155" i="5"/>
  <c r="AJ155" i="5"/>
  <c r="AK155" i="5"/>
  <c r="AL155" i="5"/>
  <c r="AM155" i="5"/>
  <c r="AN155" i="5"/>
  <c r="AO155" i="5"/>
  <c r="AP155" i="5"/>
  <c r="AQ155" i="5"/>
  <c r="AR155" i="5"/>
  <c r="AS155" i="5"/>
  <c r="AT155" i="5"/>
  <c r="AU155" i="5"/>
  <c r="AV155" i="5"/>
  <c r="AW155" i="5"/>
  <c r="AX155" i="5"/>
  <c r="AY155" i="5"/>
  <c r="AZ155" i="5"/>
  <c r="BA155" i="5"/>
  <c r="BB155" i="5"/>
  <c r="BC155" i="5"/>
  <c r="BD155" i="5"/>
  <c r="BE155" i="5"/>
  <c r="BF155" i="5"/>
  <c r="BG155" i="5"/>
  <c r="BH155" i="5"/>
  <c r="BI155" i="5"/>
  <c r="BJ155" i="5"/>
  <c r="BK155" i="5"/>
  <c r="BL155" i="5"/>
  <c r="BM155" i="5"/>
  <c r="BN155" i="5"/>
  <c r="BO155" i="5"/>
  <c r="BP155" i="5"/>
  <c r="BQ155" i="5"/>
  <c r="BR155" i="5"/>
  <c r="BS155" i="5"/>
  <c r="BT155" i="5"/>
  <c r="BU155" i="5"/>
  <c r="BV155" i="5"/>
  <c r="BW155" i="5"/>
  <c r="BX155" i="5"/>
  <c r="BY155" i="5"/>
  <c r="CA155" i="5"/>
  <c r="G156" i="5"/>
  <c r="I156" i="5"/>
  <c r="J156" i="5"/>
  <c r="K156" i="5"/>
  <c r="L156" i="5"/>
  <c r="M156" i="5"/>
  <c r="N156" i="5"/>
  <c r="O156" i="5"/>
  <c r="P156" i="5"/>
  <c r="Q156" i="5"/>
  <c r="R156" i="5"/>
  <c r="S156" i="5"/>
  <c r="T156" i="5"/>
  <c r="U156" i="5"/>
  <c r="V156" i="5"/>
  <c r="W156" i="5"/>
  <c r="X156" i="5"/>
  <c r="Y156" i="5"/>
  <c r="Z156" i="5"/>
  <c r="AA156" i="5"/>
  <c r="AB156" i="5"/>
  <c r="AC156" i="5"/>
  <c r="AD156" i="5"/>
  <c r="AE156" i="5"/>
  <c r="AF156" i="5"/>
  <c r="AG156" i="5"/>
  <c r="AH156" i="5"/>
  <c r="AI156" i="5"/>
  <c r="AJ156" i="5"/>
  <c r="AK156" i="5"/>
  <c r="AL156" i="5"/>
  <c r="AM156" i="5"/>
  <c r="AN156" i="5"/>
  <c r="AO156" i="5"/>
  <c r="AP156" i="5"/>
  <c r="AQ156" i="5"/>
  <c r="AR156" i="5"/>
  <c r="AS156" i="5"/>
  <c r="AT156" i="5"/>
  <c r="AU156" i="5"/>
  <c r="AV156" i="5"/>
  <c r="AW156" i="5"/>
  <c r="AX156" i="5"/>
  <c r="AY156" i="5"/>
  <c r="AZ156" i="5"/>
  <c r="BA156" i="5"/>
  <c r="BB156" i="5"/>
  <c r="BC156" i="5"/>
  <c r="BD156" i="5"/>
  <c r="BE156" i="5"/>
  <c r="BF156" i="5"/>
  <c r="BG156" i="5"/>
  <c r="BH156" i="5"/>
  <c r="BI156" i="5"/>
  <c r="BJ156" i="5"/>
  <c r="BK156" i="5"/>
  <c r="BL156" i="5"/>
  <c r="BM156" i="5"/>
  <c r="BN156" i="5"/>
  <c r="BO156" i="5"/>
  <c r="BP156" i="5"/>
  <c r="BQ156" i="5"/>
  <c r="BR156" i="5"/>
  <c r="BS156" i="5"/>
  <c r="BT156" i="5"/>
  <c r="BU156" i="5"/>
  <c r="BV156" i="5"/>
  <c r="BW156" i="5"/>
  <c r="BX156" i="5"/>
  <c r="BY156" i="5"/>
  <c r="CA156" i="5"/>
  <c r="G157" i="5"/>
  <c r="I157" i="5"/>
  <c r="J157" i="5"/>
  <c r="K157" i="5"/>
  <c r="L157" i="5"/>
  <c r="M157" i="5"/>
  <c r="N157" i="5"/>
  <c r="O157" i="5"/>
  <c r="P157" i="5"/>
  <c r="Q157" i="5"/>
  <c r="R157" i="5"/>
  <c r="S157" i="5"/>
  <c r="T157" i="5"/>
  <c r="U157" i="5"/>
  <c r="V157" i="5"/>
  <c r="W157" i="5"/>
  <c r="X157" i="5"/>
  <c r="Y157" i="5"/>
  <c r="Z157" i="5"/>
  <c r="AA157" i="5"/>
  <c r="AB157" i="5"/>
  <c r="AC157" i="5"/>
  <c r="AD157" i="5"/>
  <c r="AE157" i="5"/>
  <c r="AF157" i="5"/>
  <c r="AG157" i="5"/>
  <c r="AH157" i="5"/>
  <c r="AI157" i="5"/>
  <c r="AJ157" i="5"/>
  <c r="AK157" i="5"/>
  <c r="AL157" i="5"/>
  <c r="AM157" i="5"/>
  <c r="AN157" i="5"/>
  <c r="AO157" i="5"/>
  <c r="AP157" i="5"/>
  <c r="AQ157" i="5"/>
  <c r="AR157" i="5"/>
  <c r="AS157" i="5"/>
  <c r="AT157" i="5"/>
  <c r="AU157" i="5"/>
  <c r="AV157" i="5"/>
  <c r="AW157" i="5"/>
  <c r="AX157" i="5"/>
  <c r="AY157" i="5"/>
  <c r="AZ157" i="5"/>
  <c r="BA157" i="5"/>
  <c r="BB157" i="5"/>
  <c r="BC157" i="5"/>
  <c r="BD157" i="5"/>
  <c r="BE157" i="5"/>
  <c r="BF157" i="5"/>
  <c r="BG157" i="5"/>
  <c r="BH157" i="5"/>
  <c r="BI157" i="5"/>
  <c r="BJ157" i="5"/>
  <c r="BK157" i="5"/>
  <c r="BL157" i="5"/>
  <c r="BM157" i="5"/>
  <c r="BN157" i="5"/>
  <c r="BO157" i="5"/>
  <c r="BP157" i="5"/>
  <c r="BQ157" i="5"/>
  <c r="BR157" i="5"/>
  <c r="BS157" i="5"/>
  <c r="BT157" i="5"/>
  <c r="BU157" i="5"/>
  <c r="BV157" i="5"/>
  <c r="BW157" i="5"/>
  <c r="BX157" i="5"/>
  <c r="BY157" i="5"/>
  <c r="CA157" i="5"/>
  <c r="G158" i="5"/>
  <c r="I158" i="5"/>
  <c r="J158" i="5"/>
  <c r="K158" i="5"/>
  <c r="L158" i="5"/>
  <c r="M158" i="5"/>
  <c r="N158" i="5"/>
  <c r="O158" i="5"/>
  <c r="P158" i="5"/>
  <c r="Q158" i="5"/>
  <c r="R158" i="5"/>
  <c r="S158" i="5"/>
  <c r="T158" i="5"/>
  <c r="U158" i="5"/>
  <c r="V158" i="5"/>
  <c r="W158" i="5"/>
  <c r="X158" i="5"/>
  <c r="Y158" i="5"/>
  <c r="Z158" i="5"/>
  <c r="AA158" i="5"/>
  <c r="AB158" i="5"/>
  <c r="AC158" i="5"/>
  <c r="AD158" i="5"/>
  <c r="AE158" i="5"/>
  <c r="AF158" i="5"/>
  <c r="AG158" i="5"/>
  <c r="AH158" i="5"/>
  <c r="AI158" i="5"/>
  <c r="AJ158" i="5"/>
  <c r="AK158" i="5"/>
  <c r="AL158" i="5"/>
  <c r="AM158" i="5"/>
  <c r="AN158" i="5"/>
  <c r="AO158" i="5"/>
  <c r="AP158" i="5"/>
  <c r="AQ158" i="5"/>
  <c r="AR158" i="5"/>
  <c r="AS158" i="5"/>
  <c r="AT158" i="5"/>
  <c r="AU158" i="5"/>
  <c r="AV158" i="5"/>
  <c r="AW158" i="5"/>
  <c r="AX158" i="5"/>
  <c r="AY158" i="5"/>
  <c r="AZ158" i="5"/>
  <c r="BA158" i="5"/>
  <c r="BB158" i="5"/>
  <c r="BC158" i="5"/>
  <c r="BD158" i="5"/>
  <c r="BE158" i="5"/>
  <c r="BF158" i="5"/>
  <c r="BG158" i="5"/>
  <c r="BH158" i="5"/>
  <c r="BI158" i="5"/>
  <c r="BJ158" i="5"/>
  <c r="BK158" i="5"/>
  <c r="BL158" i="5"/>
  <c r="BM158" i="5"/>
  <c r="BN158" i="5"/>
  <c r="BO158" i="5"/>
  <c r="BP158" i="5"/>
  <c r="BQ158" i="5"/>
  <c r="BR158" i="5"/>
  <c r="BS158" i="5"/>
  <c r="BT158" i="5"/>
  <c r="BU158" i="5"/>
  <c r="BV158" i="5"/>
  <c r="BW158" i="5"/>
  <c r="BX158" i="5"/>
  <c r="BY158" i="5"/>
  <c r="CA158" i="5"/>
  <c r="G159" i="5"/>
  <c r="I159" i="5"/>
  <c r="J159" i="5"/>
  <c r="K159" i="5"/>
  <c r="L159" i="5"/>
  <c r="M159" i="5"/>
  <c r="N159" i="5"/>
  <c r="O159" i="5"/>
  <c r="P159" i="5"/>
  <c r="Q159" i="5"/>
  <c r="R159" i="5"/>
  <c r="S159" i="5"/>
  <c r="T159" i="5"/>
  <c r="U159" i="5"/>
  <c r="V159" i="5"/>
  <c r="W159" i="5"/>
  <c r="X159" i="5"/>
  <c r="Y159" i="5"/>
  <c r="Z159" i="5"/>
  <c r="AA159" i="5"/>
  <c r="AB159" i="5"/>
  <c r="AC159" i="5"/>
  <c r="AD159" i="5"/>
  <c r="AE159" i="5"/>
  <c r="AF159" i="5"/>
  <c r="AG159" i="5"/>
  <c r="AH159" i="5"/>
  <c r="AI159" i="5"/>
  <c r="AJ159" i="5"/>
  <c r="AK159" i="5"/>
  <c r="AL159" i="5"/>
  <c r="AM159" i="5"/>
  <c r="AN159" i="5"/>
  <c r="AO159" i="5"/>
  <c r="AP159" i="5"/>
  <c r="AQ159" i="5"/>
  <c r="AR159" i="5"/>
  <c r="AS159" i="5"/>
  <c r="AT159" i="5"/>
  <c r="AU159" i="5"/>
  <c r="AV159" i="5"/>
  <c r="AW159" i="5"/>
  <c r="AX159" i="5"/>
  <c r="AY159" i="5"/>
  <c r="AZ159" i="5"/>
  <c r="BA159" i="5"/>
  <c r="BB159" i="5"/>
  <c r="BC159" i="5"/>
  <c r="BD159" i="5"/>
  <c r="BE159" i="5"/>
  <c r="BF159" i="5"/>
  <c r="BG159" i="5"/>
  <c r="BH159" i="5"/>
  <c r="BI159" i="5"/>
  <c r="BJ159" i="5"/>
  <c r="BK159" i="5"/>
  <c r="BL159" i="5"/>
  <c r="BM159" i="5"/>
  <c r="BN159" i="5"/>
  <c r="BO159" i="5"/>
  <c r="BP159" i="5"/>
  <c r="BQ159" i="5"/>
  <c r="BR159" i="5"/>
  <c r="BS159" i="5"/>
  <c r="BT159" i="5"/>
  <c r="BU159" i="5"/>
  <c r="BV159" i="5"/>
  <c r="BW159" i="5"/>
  <c r="BX159" i="5"/>
  <c r="BY159" i="5"/>
  <c r="CA159" i="5"/>
  <c r="G160" i="5"/>
  <c r="I160" i="5"/>
  <c r="J160" i="5"/>
  <c r="K160" i="5"/>
  <c r="L160" i="5"/>
  <c r="M160" i="5"/>
  <c r="N160" i="5"/>
  <c r="O160" i="5"/>
  <c r="P160" i="5"/>
  <c r="Q160" i="5"/>
  <c r="R160" i="5"/>
  <c r="S160" i="5"/>
  <c r="T160" i="5"/>
  <c r="U160" i="5"/>
  <c r="V160" i="5"/>
  <c r="W160" i="5"/>
  <c r="X160" i="5"/>
  <c r="Y160" i="5"/>
  <c r="Z160" i="5"/>
  <c r="AA160" i="5"/>
  <c r="AB160" i="5"/>
  <c r="AC160" i="5"/>
  <c r="AD160" i="5"/>
  <c r="AE160" i="5"/>
  <c r="AF160" i="5"/>
  <c r="AG160" i="5"/>
  <c r="AH160" i="5"/>
  <c r="AI160" i="5"/>
  <c r="AJ160" i="5"/>
  <c r="AK160" i="5"/>
  <c r="AL160" i="5"/>
  <c r="AM160" i="5"/>
  <c r="AN160" i="5"/>
  <c r="AO160" i="5"/>
  <c r="AP160" i="5"/>
  <c r="AQ160" i="5"/>
  <c r="AR160" i="5"/>
  <c r="AS160" i="5"/>
  <c r="AT160" i="5"/>
  <c r="AU160" i="5"/>
  <c r="AV160" i="5"/>
  <c r="AW160" i="5"/>
  <c r="AX160" i="5"/>
  <c r="AY160" i="5"/>
  <c r="AZ160" i="5"/>
  <c r="BA160" i="5"/>
  <c r="BB160" i="5"/>
  <c r="BC160" i="5"/>
  <c r="BD160" i="5"/>
  <c r="BE160" i="5"/>
  <c r="BF160" i="5"/>
  <c r="BG160" i="5"/>
  <c r="BH160" i="5"/>
  <c r="BI160" i="5"/>
  <c r="BJ160" i="5"/>
  <c r="BK160" i="5"/>
  <c r="BL160" i="5"/>
  <c r="BM160" i="5"/>
  <c r="BN160" i="5"/>
  <c r="BO160" i="5"/>
  <c r="BP160" i="5"/>
  <c r="BQ160" i="5"/>
  <c r="BR160" i="5"/>
  <c r="BS160" i="5"/>
  <c r="BT160" i="5"/>
  <c r="BU160" i="5"/>
  <c r="BV160" i="5"/>
  <c r="BW160" i="5"/>
  <c r="BX160" i="5"/>
  <c r="BY160" i="5"/>
  <c r="CA160" i="5"/>
  <c r="G161" i="5"/>
  <c r="I161" i="5"/>
  <c r="J161" i="5"/>
  <c r="K161" i="5"/>
  <c r="L161" i="5"/>
  <c r="M161" i="5"/>
  <c r="N161" i="5"/>
  <c r="O161" i="5"/>
  <c r="P161" i="5"/>
  <c r="Q161" i="5"/>
  <c r="R161" i="5"/>
  <c r="S161" i="5"/>
  <c r="T161" i="5"/>
  <c r="U161" i="5"/>
  <c r="V161" i="5"/>
  <c r="W161" i="5"/>
  <c r="X161" i="5"/>
  <c r="Y161" i="5"/>
  <c r="Z161" i="5"/>
  <c r="AA161" i="5"/>
  <c r="AB161" i="5"/>
  <c r="AC161" i="5"/>
  <c r="AD161" i="5"/>
  <c r="AE161" i="5"/>
  <c r="AF161" i="5"/>
  <c r="AG161" i="5"/>
  <c r="AH161" i="5"/>
  <c r="AI161" i="5"/>
  <c r="AJ161" i="5"/>
  <c r="AK161" i="5"/>
  <c r="AL161" i="5"/>
  <c r="AM161" i="5"/>
  <c r="AN161" i="5"/>
  <c r="AO161" i="5"/>
  <c r="AP161" i="5"/>
  <c r="AQ161" i="5"/>
  <c r="AR161" i="5"/>
  <c r="AS161" i="5"/>
  <c r="AT161" i="5"/>
  <c r="AU161" i="5"/>
  <c r="AV161" i="5"/>
  <c r="AW161" i="5"/>
  <c r="AX161" i="5"/>
  <c r="AY161" i="5"/>
  <c r="AZ161" i="5"/>
  <c r="BA161" i="5"/>
  <c r="BB161" i="5"/>
  <c r="BC161" i="5"/>
  <c r="BD161" i="5"/>
  <c r="BE161" i="5"/>
  <c r="BF161" i="5"/>
  <c r="BG161" i="5"/>
  <c r="BH161" i="5"/>
  <c r="BI161" i="5"/>
  <c r="BJ161" i="5"/>
  <c r="BK161" i="5"/>
  <c r="BL161" i="5"/>
  <c r="BM161" i="5"/>
  <c r="BN161" i="5"/>
  <c r="BO161" i="5"/>
  <c r="BP161" i="5"/>
  <c r="BQ161" i="5"/>
  <c r="BR161" i="5"/>
  <c r="BS161" i="5"/>
  <c r="BT161" i="5"/>
  <c r="BU161" i="5"/>
  <c r="BV161" i="5"/>
  <c r="BW161" i="5"/>
  <c r="BX161" i="5"/>
  <c r="BY161" i="5"/>
  <c r="CA161" i="5"/>
  <c r="G162" i="5"/>
  <c r="I162" i="5"/>
  <c r="J162" i="5"/>
  <c r="K162" i="5"/>
  <c r="L162" i="5"/>
  <c r="M162" i="5"/>
  <c r="N162" i="5"/>
  <c r="O162" i="5"/>
  <c r="P162" i="5"/>
  <c r="Q162" i="5"/>
  <c r="R162" i="5"/>
  <c r="S162" i="5"/>
  <c r="T162" i="5"/>
  <c r="U162" i="5"/>
  <c r="V162" i="5"/>
  <c r="W162" i="5"/>
  <c r="X162" i="5"/>
  <c r="Y162" i="5"/>
  <c r="Z162" i="5"/>
  <c r="AA162" i="5"/>
  <c r="AB162" i="5"/>
  <c r="AC162" i="5"/>
  <c r="AD162" i="5"/>
  <c r="AE162" i="5"/>
  <c r="AF162" i="5"/>
  <c r="AG162" i="5"/>
  <c r="AH162" i="5"/>
  <c r="AI162" i="5"/>
  <c r="AJ162" i="5"/>
  <c r="AK162" i="5"/>
  <c r="AL162" i="5"/>
  <c r="AM162" i="5"/>
  <c r="AN162" i="5"/>
  <c r="AO162" i="5"/>
  <c r="AP162" i="5"/>
  <c r="AQ162" i="5"/>
  <c r="AR162" i="5"/>
  <c r="AS162" i="5"/>
  <c r="AT162" i="5"/>
  <c r="AU162" i="5"/>
  <c r="AV162" i="5"/>
  <c r="AW162" i="5"/>
  <c r="AX162" i="5"/>
  <c r="AY162" i="5"/>
  <c r="AZ162" i="5"/>
  <c r="BA162" i="5"/>
  <c r="BB162" i="5"/>
  <c r="BC162" i="5"/>
  <c r="BD162" i="5"/>
  <c r="BE162" i="5"/>
  <c r="BF162" i="5"/>
  <c r="BG162" i="5"/>
  <c r="BH162" i="5"/>
  <c r="BI162" i="5"/>
  <c r="BJ162" i="5"/>
  <c r="BK162" i="5"/>
  <c r="BL162" i="5"/>
  <c r="BM162" i="5"/>
  <c r="BN162" i="5"/>
  <c r="BO162" i="5"/>
  <c r="BP162" i="5"/>
  <c r="BQ162" i="5"/>
  <c r="BR162" i="5"/>
  <c r="BS162" i="5"/>
  <c r="BT162" i="5"/>
  <c r="BU162" i="5"/>
  <c r="BV162" i="5"/>
  <c r="BW162" i="5"/>
  <c r="BX162" i="5"/>
  <c r="BY162" i="5"/>
  <c r="CA162" i="5"/>
  <c r="G163" i="5"/>
  <c r="H163" i="5"/>
  <c r="I163" i="5"/>
  <c r="J163" i="5"/>
  <c r="K163" i="5"/>
  <c r="L163" i="5"/>
  <c r="M163" i="5"/>
  <c r="N163"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CA163" i="5"/>
  <c r="G164" i="5"/>
  <c r="I164" i="5"/>
  <c r="J164" i="5"/>
  <c r="K164" i="5"/>
  <c r="L164" i="5"/>
  <c r="M164" i="5"/>
  <c r="N164" i="5"/>
  <c r="O164" i="5"/>
  <c r="P164" i="5"/>
  <c r="Q164" i="5"/>
  <c r="R164" i="5"/>
  <c r="S164" i="5"/>
  <c r="T164" i="5"/>
  <c r="U164" i="5"/>
  <c r="V164" i="5"/>
  <c r="W164" i="5"/>
  <c r="X164" i="5"/>
  <c r="Y164" i="5"/>
  <c r="Z164" i="5"/>
  <c r="AA164" i="5"/>
  <c r="AB164" i="5"/>
  <c r="AC164" i="5"/>
  <c r="AD164" i="5"/>
  <c r="AE164" i="5"/>
  <c r="AF164" i="5"/>
  <c r="AG164" i="5"/>
  <c r="AH164" i="5"/>
  <c r="AI164" i="5"/>
  <c r="AJ164" i="5"/>
  <c r="AK164" i="5"/>
  <c r="AL164" i="5"/>
  <c r="AM164" i="5"/>
  <c r="AN164" i="5"/>
  <c r="AO164" i="5"/>
  <c r="AP164" i="5"/>
  <c r="AQ164" i="5"/>
  <c r="AR164" i="5"/>
  <c r="AS164" i="5"/>
  <c r="AT164" i="5"/>
  <c r="AU164" i="5"/>
  <c r="AV164" i="5"/>
  <c r="AW164" i="5"/>
  <c r="AX164" i="5"/>
  <c r="AY164" i="5"/>
  <c r="AZ164" i="5"/>
  <c r="BA164" i="5"/>
  <c r="BB164" i="5"/>
  <c r="BC164" i="5"/>
  <c r="BD164" i="5"/>
  <c r="BE164" i="5"/>
  <c r="BF164" i="5"/>
  <c r="BG164" i="5"/>
  <c r="BH164" i="5"/>
  <c r="BI164" i="5"/>
  <c r="BJ164" i="5"/>
  <c r="BK164" i="5"/>
  <c r="BL164" i="5"/>
  <c r="BM164" i="5"/>
  <c r="BN164" i="5"/>
  <c r="BO164" i="5"/>
  <c r="BP164" i="5"/>
  <c r="BQ164" i="5"/>
  <c r="BR164" i="5"/>
  <c r="BS164" i="5"/>
  <c r="BT164" i="5"/>
  <c r="BU164" i="5"/>
  <c r="BV164" i="5"/>
  <c r="BW164" i="5"/>
  <c r="BX164" i="5"/>
  <c r="BY164" i="5"/>
  <c r="CA164" i="5"/>
  <c r="G165" i="5"/>
  <c r="I165" i="5"/>
  <c r="J165" i="5"/>
  <c r="K165" i="5"/>
  <c r="L165" i="5"/>
  <c r="M165" i="5"/>
  <c r="N165" i="5"/>
  <c r="O165" i="5"/>
  <c r="P165" i="5"/>
  <c r="Q165" i="5"/>
  <c r="R165" i="5"/>
  <c r="S165" i="5"/>
  <c r="T165" i="5"/>
  <c r="U165" i="5"/>
  <c r="V165" i="5"/>
  <c r="W165" i="5"/>
  <c r="X165" i="5"/>
  <c r="Y165" i="5"/>
  <c r="Z165" i="5"/>
  <c r="AA165" i="5"/>
  <c r="AB165" i="5"/>
  <c r="AC165" i="5"/>
  <c r="AD165" i="5"/>
  <c r="AE165" i="5"/>
  <c r="AF165" i="5"/>
  <c r="AG165" i="5"/>
  <c r="AH165" i="5"/>
  <c r="AI165" i="5"/>
  <c r="AJ165" i="5"/>
  <c r="AK165" i="5"/>
  <c r="AL165" i="5"/>
  <c r="AM165" i="5"/>
  <c r="AN165" i="5"/>
  <c r="AO165" i="5"/>
  <c r="AP165" i="5"/>
  <c r="AQ165" i="5"/>
  <c r="AR165" i="5"/>
  <c r="AS165" i="5"/>
  <c r="AT165" i="5"/>
  <c r="AU165" i="5"/>
  <c r="AV165" i="5"/>
  <c r="AW165" i="5"/>
  <c r="AX165" i="5"/>
  <c r="AY165" i="5"/>
  <c r="AZ165" i="5"/>
  <c r="BA165" i="5"/>
  <c r="BB165" i="5"/>
  <c r="BC165" i="5"/>
  <c r="BD165" i="5"/>
  <c r="BE165" i="5"/>
  <c r="BF165" i="5"/>
  <c r="BG165" i="5"/>
  <c r="BH165" i="5"/>
  <c r="BI165" i="5"/>
  <c r="BJ165" i="5"/>
  <c r="BK165" i="5"/>
  <c r="BL165" i="5"/>
  <c r="BM165" i="5"/>
  <c r="BN165" i="5"/>
  <c r="BO165" i="5"/>
  <c r="BP165" i="5"/>
  <c r="BQ165" i="5"/>
  <c r="BR165" i="5"/>
  <c r="BS165" i="5"/>
  <c r="BT165" i="5"/>
  <c r="BU165" i="5"/>
  <c r="BV165" i="5"/>
  <c r="BW165" i="5"/>
  <c r="BX165" i="5"/>
  <c r="BY165" i="5"/>
  <c r="CA165"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O114" i="5"/>
  <c r="BQ114" i="5"/>
  <c r="BR114" i="5"/>
  <c r="BT114" i="5"/>
  <c r="BZ114" i="5"/>
  <c r="CA114" i="5"/>
  <c r="G114" i="5"/>
  <c r="G110" i="5"/>
  <c r="I110" i="5"/>
  <c r="J110" i="5"/>
  <c r="K110" i="5"/>
  <c r="L110" i="5"/>
  <c r="M110" i="5"/>
  <c r="N110" i="5"/>
  <c r="O110" i="5"/>
  <c r="P110" i="5"/>
  <c r="Q110" i="5"/>
  <c r="R110" i="5"/>
  <c r="S110" i="5"/>
  <c r="T110" i="5"/>
  <c r="U110" i="5"/>
  <c r="V110" i="5"/>
  <c r="W110" i="5"/>
  <c r="X110" i="5"/>
  <c r="Y110" i="5"/>
  <c r="Z110" i="5"/>
  <c r="AA110" i="5"/>
  <c r="AB110" i="5"/>
  <c r="AC110" i="5"/>
  <c r="AD110" i="5"/>
  <c r="AE110" i="5"/>
  <c r="AF110" i="5"/>
  <c r="AG110" i="5"/>
  <c r="AH110" i="5"/>
  <c r="AI110" i="5"/>
  <c r="AJ110" i="5"/>
  <c r="AK110" i="5"/>
  <c r="AL110" i="5"/>
  <c r="AM110" i="5"/>
  <c r="AN110" i="5"/>
  <c r="AO110" i="5"/>
  <c r="AP110" i="5"/>
  <c r="AQ110" i="5"/>
  <c r="AR110" i="5"/>
  <c r="AS110" i="5"/>
  <c r="AT110" i="5"/>
  <c r="AU110" i="5"/>
  <c r="AV110" i="5"/>
  <c r="AW110" i="5"/>
  <c r="AX110" i="5"/>
  <c r="AY110" i="5"/>
  <c r="AZ110" i="5"/>
  <c r="BA110" i="5"/>
  <c r="BB110" i="5"/>
  <c r="BC110" i="5"/>
  <c r="BD110" i="5"/>
  <c r="BE110" i="5"/>
  <c r="BF110" i="5"/>
  <c r="BG110" i="5"/>
  <c r="BH110" i="5"/>
  <c r="BI110" i="5"/>
  <c r="BJ110" i="5"/>
  <c r="BK110" i="5"/>
  <c r="BL110" i="5"/>
  <c r="BM110" i="5"/>
  <c r="BN110" i="5"/>
  <c r="BO110" i="5"/>
  <c r="BP110" i="5"/>
  <c r="BQ110" i="5"/>
  <c r="BR110" i="5"/>
  <c r="BS110" i="5"/>
  <c r="BT110" i="5"/>
  <c r="BZ110" i="5"/>
  <c r="CA110" i="5"/>
  <c r="I111" i="5"/>
  <c r="J111" i="5"/>
  <c r="K111" i="5"/>
  <c r="L111" i="5"/>
  <c r="M111" i="5"/>
  <c r="N111" i="5"/>
  <c r="O111" i="5"/>
  <c r="P111" i="5"/>
  <c r="Q111" i="5"/>
  <c r="R111" i="5"/>
  <c r="S111" i="5"/>
  <c r="T111" i="5"/>
  <c r="U111" i="5"/>
  <c r="V111" i="5"/>
  <c r="W111" i="5"/>
  <c r="X111" i="5"/>
  <c r="Y111" i="5"/>
  <c r="Z111" i="5"/>
  <c r="AA111" i="5"/>
  <c r="AB111" i="5"/>
  <c r="AC111" i="5"/>
  <c r="AD111" i="5"/>
  <c r="AE111" i="5"/>
  <c r="AF111" i="5"/>
  <c r="AG111" i="5"/>
  <c r="AH111" i="5"/>
  <c r="AI111" i="5"/>
  <c r="AJ111" i="5"/>
  <c r="AK111" i="5"/>
  <c r="AL111" i="5"/>
  <c r="AM111" i="5"/>
  <c r="AN111" i="5"/>
  <c r="AO111" i="5"/>
  <c r="AP111" i="5"/>
  <c r="AQ111" i="5"/>
  <c r="AR111" i="5"/>
  <c r="AS111" i="5"/>
  <c r="AT111" i="5"/>
  <c r="AU111" i="5"/>
  <c r="AV111" i="5"/>
  <c r="AW111" i="5"/>
  <c r="AX111" i="5"/>
  <c r="AY111" i="5"/>
  <c r="AZ111" i="5"/>
  <c r="BA111" i="5"/>
  <c r="BB111" i="5"/>
  <c r="BC111" i="5"/>
  <c r="BD111" i="5"/>
  <c r="BE111" i="5"/>
  <c r="BF111" i="5"/>
  <c r="BG111" i="5"/>
  <c r="BH111" i="5"/>
  <c r="BI111" i="5"/>
  <c r="BJ111" i="5"/>
  <c r="BK111" i="5"/>
  <c r="BL111" i="5"/>
  <c r="BM111" i="5"/>
  <c r="BN111" i="5"/>
  <c r="BO111" i="5"/>
  <c r="BP111" i="5"/>
  <c r="BQ111" i="5"/>
  <c r="BR111" i="5"/>
  <c r="BS111" i="5"/>
  <c r="BT111" i="5"/>
  <c r="BV111" i="5"/>
  <c r="CA111" i="5"/>
  <c r="G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AH108" i="5"/>
  <c r="AI108" i="5"/>
  <c r="AJ108" i="5"/>
  <c r="AK108" i="5"/>
  <c r="AL108" i="5"/>
  <c r="AM108" i="5"/>
  <c r="AN108" i="5"/>
  <c r="AO108" i="5"/>
  <c r="AP108" i="5"/>
  <c r="AQ108" i="5"/>
  <c r="AR108" i="5"/>
  <c r="AS108" i="5"/>
  <c r="AT108" i="5"/>
  <c r="AU108" i="5"/>
  <c r="AV108" i="5"/>
  <c r="AW108" i="5"/>
  <c r="AX108" i="5"/>
  <c r="AY108" i="5"/>
  <c r="AZ108" i="5"/>
  <c r="BA108" i="5"/>
  <c r="BB108" i="5"/>
  <c r="BC108" i="5"/>
  <c r="BD108" i="5"/>
  <c r="BE108" i="5"/>
  <c r="BF108" i="5"/>
  <c r="BG108" i="5"/>
  <c r="BH108" i="5"/>
  <c r="BI108" i="5"/>
  <c r="BJ108" i="5"/>
  <c r="BK108" i="5"/>
  <c r="BL108" i="5"/>
  <c r="BM108" i="5"/>
  <c r="BN108" i="5"/>
  <c r="BO108" i="5"/>
  <c r="BP108" i="5"/>
  <c r="BQ108" i="5"/>
  <c r="BR108" i="5"/>
  <c r="BS108" i="5"/>
  <c r="BT108" i="5"/>
  <c r="BU108" i="5"/>
  <c r="BY108" i="5"/>
  <c r="BZ108" i="5"/>
  <c r="CA108" i="5"/>
  <c r="G109" i="5"/>
  <c r="I109" i="5"/>
  <c r="J109" i="5"/>
  <c r="K109" i="5"/>
  <c r="L109" i="5"/>
  <c r="M109" i="5"/>
  <c r="N109" i="5"/>
  <c r="O109" i="5"/>
  <c r="P109" i="5"/>
  <c r="Q109" i="5"/>
  <c r="R109" i="5"/>
  <c r="S109" i="5"/>
  <c r="T109" i="5"/>
  <c r="U109" i="5"/>
  <c r="V109" i="5"/>
  <c r="W109" i="5"/>
  <c r="X109" i="5"/>
  <c r="Y109" i="5"/>
  <c r="Z109" i="5"/>
  <c r="AA109" i="5"/>
  <c r="AB109" i="5"/>
  <c r="AC109" i="5"/>
  <c r="AD109" i="5"/>
  <c r="AE109" i="5"/>
  <c r="AF109" i="5"/>
  <c r="AG109" i="5"/>
  <c r="AH109" i="5"/>
  <c r="AI109" i="5"/>
  <c r="AJ109" i="5"/>
  <c r="AK109" i="5"/>
  <c r="AL109" i="5"/>
  <c r="AM109" i="5"/>
  <c r="AN109" i="5"/>
  <c r="AO109" i="5"/>
  <c r="AP109" i="5"/>
  <c r="AQ109" i="5"/>
  <c r="AR109" i="5"/>
  <c r="AS109" i="5"/>
  <c r="AT109" i="5"/>
  <c r="AU109" i="5"/>
  <c r="AV109" i="5"/>
  <c r="AW109" i="5"/>
  <c r="AX109" i="5"/>
  <c r="AY109" i="5"/>
  <c r="AZ109" i="5"/>
  <c r="BA109" i="5"/>
  <c r="BB109" i="5"/>
  <c r="BC109" i="5"/>
  <c r="BD109" i="5"/>
  <c r="BE109" i="5"/>
  <c r="BF109" i="5"/>
  <c r="BG109" i="5"/>
  <c r="BH109" i="5"/>
  <c r="BI109" i="5"/>
  <c r="BJ109" i="5"/>
  <c r="BK109" i="5"/>
  <c r="BL109" i="5"/>
  <c r="BM109" i="5"/>
  <c r="BN109" i="5"/>
  <c r="BO109" i="5"/>
  <c r="BP109" i="5"/>
  <c r="BQ109" i="5"/>
  <c r="BR109" i="5"/>
  <c r="BS109" i="5"/>
  <c r="BT109" i="5"/>
  <c r="BU109" i="5"/>
  <c r="BY109" i="5"/>
  <c r="BZ109" i="5"/>
  <c r="CA109" i="5"/>
  <c r="G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H104" i="5"/>
  <c r="AI104" i="5"/>
  <c r="AJ104" i="5"/>
  <c r="AK104" i="5"/>
  <c r="AL104" i="5"/>
  <c r="AM104" i="5"/>
  <c r="AN104" i="5"/>
  <c r="AO104" i="5"/>
  <c r="AP104" i="5"/>
  <c r="AQ104" i="5"/>
  <c r="AR104" i="5"/>
  <c r="AS104" i="5"/>
  <c r="AT104" i="5"/>
  <c r="AU104" i="5"/>
  <c r="AV104" i="5"/>
  <c r="AW104" i="5"/>
  <c r="AX104" i="5"/>
  <c r="AY104" i="5"/>
  <c r="AZ104" i="5"/>
  <c r="BA104" i="5"/>
  <c r="BB104" i="5"/>
  <c r="BC104" i="5"/>
  <c r="BD104" i="5"/>
  <c r="BE104" i="5"/>
  <c r="BF104" i="5"/>
  <c r="BG104" i="5"/>
  <c r="BH104" i="5"/>
  <c r="BI104" i="5"/>
  <c r="BJ104" i="5"/>
  <c r="BK104" i="5"/>
  <c r="BL104" i="5"/>
  <c r="BM104" i="5"/>
  <c r="BN104" i="5"/>
  <c r="BO104" i="5"/>
  <c r="BP104" i="5"/>
  <c r="BQ104" i="5"/>
  <c r="BR104" i="5"/>
  <c r="BS104" i="5"/>
  <c r="BT104" i="5"/>
  <c r="BU104" i="5"/>
  <c r="BY104" i="5"/>
  <c r="BZ104" i="5"/>
  <c r="CA104" i="5"/>
  <c r="G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L105" i="5"/>
  <c r="AM105" i="5"/>
  <c r="AN105" i="5"/>
  <c r="AO105" i="5"/>
  <c r="AP105" i="5"/>
  <c r="AQ105" i="5"/>
  <c r="AR105" i="5"/>
  <c r="AS105" i="5"/>
  <c r="AT105" i="5"/>
  <c r="AU105" i="5"/>
  <c r="AV105" i="5"/>
  <c r="AW105" i="5"/>
  <c r="AX105" i="5"/>
  <c r="AY105" i="5"/>
  <c r="AZ105" i="5"/>
  <c r="BA105" i="5"/>
  <c r="BB105" i="5"/>
  <c r="BC105" i="5"/>
  <c r="BD105" i="5"/>
  <c r="BE105" i="5"/>
  <c r="BF105" i="5"/>
  <c r="BG105" i="5"/>
  <c r="BH105" i="5"/>
  <c r="BI105" i="5"/>
  <c r="BJ105" i="5"/>
  <c r="BK105" i="5"/>
  <c r="BL105" i="5"/>
  <c r="BM105" i="5"/>
  <c r="BN105" i="5"/>
  <c r="BO105" i="5"/>
  <c r="BP105" i="5"/>
  <c r="BQ105" i="5"/>
  <c r="BR105" i="5"/>
  <c r="BS105" i="5"/>
  <c r="BT105" i="5"/>
  <c r="BU105" i="5"/>
  <c r="BZ105" i="5"/>
  <c r="CA105" i="5"/>
  <c r="G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H106" i="5"/>
  <c r="AI106" i="5"/>
  <c r="AJ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BO106" i="5"/>
  <c r="BP106" i="5"/>
  <c r="BQ106" i="5"/>
  <c r="BR106" i="5"/>
  <c r="BS106" i="5"/>
  <c r="BT106" i="5"/>
  <c r="BU106" i="5"/>
  <c r="BY106" i="5"/>
  <c r="BZ106" i="5"/>
  <c r="CA106" i="5"/>
  <c r="G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BO107" i="5"/>
  <c r="BP107" i="5"/>
  <c r="BQ107" i="5"/>
  <c r="BR107" i="5"/>
  <c r="BS107" i="5"/>
  <c r="BT107" i="5"/>
  <c r="CA107" i="5"/>
  <c r="G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Y101" i="5"/>
  <c r="BZ101" i="5"/>
  <c r="CA101" i="5"/>
  <c r="G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Z102" i="5"/>
  <c r="CA102" i="5"/>
  <c r="G103" i="5"/>
  <c r="I103" i="5"/>
  <c r="J103" i="5"/>
  <c r="K103" i="5"/>
  <c r="L103" i="5"/>
  <c r="M103" i="5"/>
  <c r="N103" i="5"/>
  <c r="O103" i="5"/>
  <c r="P103" i="5"/>
  <c r="Q103" i="5"/>
  <c r="R103" i="5"/>
  <c r="S103" i="5"/>
  <c r="T103" i="5"/>
  <c r="U103" i="5"/>
  <c r="V103" i="5"/>
  <c r="W103" i="5"/>
  <c r="X103" i="5"/>
  <c r="Y103" i="5"/>
  <c r="Z103" i="5"/>
  <c r="AA103" i="5"/>
  <c r="AB103" i="5"/>
  <c r="AC103" i="5"/>
  <c r="AD103" i="5"/>
  <c r="AE103" i="5"/>
  <c r="AF103" i="5"/>
  <c r="AG103" i="5"/>
  <c r="AH103" i="5"/>
  <c r="AI103" i="5"/>
  <c r="AJ103" i="5"/>
  <c r="AK103" i="5"/>
  <c r="AL103" i="5"/>
  <c r="AM103" i="5"/>
  <c r="AN103" i="5"/>
  <c r="AO103" i="5"/>
  <c r="AP103" i="5"/>
  <c r="AQ103" i="5"/>
  <c r="AR103" i="5"/>
  <c r="AS103" i="5"/>
  <c r="AT103" i="5"/>
  <c r="AU103" i="5"/>
  <c r="AV103" i="5"/>
  <c r="AW103" i="5"/>
  <c r="AX103" i="5"/>
  <c r="AY103" i="5"/>
  <c r="AZ103" i="5"/>
  <c r="BA103" i="5"/>
  <c r="BB103" i="5"/>
  <c r="BC103" i="5"/>
  <c r="BD103" i="5"/>
  <c r="BE103" i="5"/>
  <c r="BF103" i="5"/>
  <c r="BG103" i="5"/>
  <c r="BH103" i="5"/>
  <c r="BI103" i="5"/>
  <c r="BJ103" i="5"/>
  <c r="BK103" i="5"/>
  <c r="BL103" i="5"/>
  <c r="BM103" i="5"/>
  <c r="BN103" i="5"/>
  <c r="BO103" i="5"/>
  <c r="BP103" i="5"/>
  <c r="BQ103" i="5"/>
  <c r="BR103" i="5"/>
  <c r="BS103" i="5"/>
  <c r="BT103" i="5"/>
  <c r="BU103" i="5"/>
  <c r="BY103" i="5"/>
  <c r="BZ103" i="5"/>
  <c r="CA103" i="5"/>
  <c r="G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CA97" i="5"/>
  <c r="G98" i="5"/>
  <c r="I98" i="5"/>
  <c r="J98" i="5"/>
  <c r="K98" i="5"/>
  <c r="L98" i="5"/>
  <c r="M98" i="5"/>
  <c r="N98" i="5"/>
  <c r="O98" i="5"/>
  <c r="P98" i="5"/>
  <c r="Q98" i="5"/>
  <c r="R98" i="5"/>
  <c r="S98" i="5"/>
  <c r="T98" i="5"/>
  <c r="U98" i="5"/>
  <c r="V98" i="5"/>
  <c r="W98" i="5"/>
  <c r="X98" i="5"/>
  <c r="Y98" i="5"/>
  <c r="Z98" i="5"/>
  <c r="AA98" i="5"/>
  <c r="AB98"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BO98" i="5"/>
  <c r="BP98" i="5"/>
  <c r="BQ98" i="5"/>
  <c r="BR98" i="5"/>
  <c r="BS98" i="5"/>
  <c r="BT98" i="5"/>
  <c r="CA98" i="5"/>
  <c r="G99" i="5"/>
  <c r="I99" i="5"/>
  <c r="J99" i="5"/>
  <c r="K99" i="5"/>
  <c r="L99" i="5"/>
  <c r="M99" i="5"/>
  <c r="N99" i="5"/>
  <c r="O99" i="5"/>
  <c r="P99" i="5"/>
  <c r="Q99" i="5"/>
  <c r="R99" i="5"/>
  <c r="S99" i="5"/>
  <c r="T99" i="5"/>
  <c r="U99" i="5"/>
  <c r="V99" i="5"/>
  <c r="W99" i="5"/>
  <c r="X99" i="5"/>
  <c r="Y99" i="5"/>
  <c r="Z99" i="5"/>
  <c r="AA99" i="5"/>
  <c r="AB99" i="5"/>
  <c r="AC99" i="5"/>
  <c r="AD99" i="5"/>
  <c r="AE99" i="5"/>
  <c r="AF99" i="5"/>
  <c r="AG99" i="5"/>
  <c r="AH99" i="5"/>
  <c r="AI99"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BN99" i="5"/>
  <c r="BO99" i="5"/>
  <c r="BP99" i="5"/>
  <c r="BQ99" i="5"/>
  <c r="BR99" i="5"/>
  <c r="BS99" i="5"/>
  <c r="BT99" i="5"/>
  <c r="BU99" i="5"/>
  <c r="BY99" i="5"/>
  <c r="BZ99" i="5"/>
  <c r="CA99" i="5"/>
  <c r="G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Y100" i="5"/>
  <c r="BZ100" i="5"/>
  <c r="CA100"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G93" i="5"/>
  <c r="I93" i="5"/>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Y93" i="5"/>
  <c r="BZ93" i="5"/>
  <c r="CA93" i="5"/>
  <c r="G94" i="5"/>
  <c r="I94" i="5"/>
  <c r="J94" i="5"/>
  <c r="K94" i="5"/>
  <c r="L94" i="5"/>
  <c r="M94" i="5"/>
  <c r="N94" i="5"/>
  <c r="O94" i="5"/>
  <c r="P94" i="5"/>
  <c r="Q94" i="5"/>
  <c r="R94" i="5"/>
  <c r="S94" i="5"/>
  <c r="T94" i="5"/>
  <c r="U94" i="5"/>
  <c r="V94" i="5"/>
  <c r="W94" i="5"/>
  <c r="X94" i="5"/>
  <c r="Y94" i="5"/>
  <c r="Z94" i="5"/>
  <c r="AA94" i="5"/>
  <c r="AB94"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BO94" i="5"/>
  <c r="BP94" i="5"/>
  <c r="BQ94" i="5"/>
  <c r="BR94" i="5"/>
  <c r="BS94" i="5"/>
  <c r="BT94" i="5"/>
  <c r="BU94" i="5"/>
  <c r="BY94" i="5"/>
  <c r="BZ94" i="5"/>
  <c r="CA94" i="5"/>
  <c r="G95" i="5"/>
  <c r="I95" i="5"/>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BO95" i="5"/>
  <c r="BP95" i="5"/>
  <c r="BQ95" i="5"/>
  <c r="BR95" i="5"/>
  <c r="BS95" i="5"/>
  <c r="BT95" i="5"/>
  <c r="BU95" i="5"/>
  <c r="BY95" i="5"/>
  <c r="BZ95" i="5"/>
  <c r="CA95" i="5"/>
  <c r="G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CA96"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J85" i="5"/>
  <c r="BO85" i="5"/>
  <c r="BP85" i="5"/>
  <c r="BQ85" i="5"/>
  <c r="BR85" i="5"/>
  <c r="BT85" i="5"/>
  <c r="BU85" i="5"/>
  <c r="BV85" i="5"/>
  <c r="CA85"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J86" i="5"/>
  <c r="BO86" i="5"/>
  <c r="BQ86" i="5"/>
  <c r="BR86" i="5"/>
  <c r="BT86" i="5"/>
  <c r="BU86" i="5"/>
  <c r="CA86" i="5"/>
  <c r="G87" i="5"/>
  <c r="H87" i="5"/>
  <c r="I87" i="5"/>
  <c r="J87" i="5"/>
  <c r="K87" i="5"/>
  <c r="L87" i="5"/>
  <c r="M87" i="5"/>
  <c r="N87" i="5"/>
  <c r="O87" i="5"/>
  <c r="P87" i="5"/>
  <c r="Q87" i="5"/>
  <c r="R87" i="5"/>
  <c r="S87" i="5"/>
  <c r="T87" i="5"/>
  <c r="U87" i="5"/>
  <c r="V87" i="5"/>
  <c r="W87" i="5"/>
  <c r="X87" i="5"/>
  <c r="Y87" i="5"/>
  <c r="Z87" i="5"/>
  <c r="AA87" i="5"/>
  <c r="AB87"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J87" i="5"/>
  <c r="BL87" i="5"/>
  <c r="BO87" i="5"/>
  <c r="BQ87" i="5"/>
  <c r="BR87" i="5"/>
  <c r="BT87" i="5"/>
  <c r="CA87" i="5"/>
  <c r="G88" i="5"/>
  <c r="H88" i="5"/>
  <c r="I88" i="5"/>
  <c r="J88" i="5"/>
  <c r="K88" i="5"/>
  <c r="L88" i="5"/>
  <c r="M88" i="5"/>
  <c r="N88" i="5"/>
  <c r="O88" i="5"/>
  <c r="P88" i="5"/>
  <c r="Q88" i="5"/>
  <c r="R88" i="5"/>
  <c r="S88" i="5"/>
  <c r="T88" i="5"/>
  <c r="U88" i="5"/>
  <c r="V88" i="5"/>
  <c r="W88" i="5"/>
  <c r="Z88" i="5"/>
  <c r="AA88" i="5"/>
  <c r="AB88" i="5"/>
  <c r="AD88" i="5"/>
  <c r="AE88" i="5"/>
  <c r="AG88" i="5"/>
  <c r="AJ88" i="5"/>
  <c r="AK88" i="5"/>
  <c r="AM88" i="5"/>
  <c r="AP88" i="5"/>
  <c r="AQ88" i="5"/>
  <c r="AU88" i="5"/>
  <c r="AY88" i="5"/>
  <c r="AZ88" i="5"/>
  <c r="BC88" i="5"/>
  <c r="BE88" i="5"/>
  <c r="BF88" i="5"/>
  <c r="BG88" i="5"/>
  <c r="BI88" i="5"/>
  <c r="BJ88" i="5"/>
  <c r="BO88" i="5"/>
  <c r="BQ88" i="5"/>
  <c r="BR88" i="5"/>
  <c r="BT88" i="5"/>
  <c r="CA88" i="5"/>
  <c r="G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CA89" i="5"/>
  <c r="G90" i="5"/>
  <c r="I90" i="5"/>
  <c r="J90" i="5"/>
  <c r="K90" i="5"/>
  <c r="L90" i="5"/>
  <c r="M90" i="5"/>
  <c r="N90" i="5"/>
  <c r="O90" i="5"/>
  <c r="P90" i="5"/>
  <c r="Q90" i="5"/>
  <c r="R90" i="5"/>
  <c r="S90" i="5"/>
  <c r="T90" i="5"/>
  <c r="U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V90" i="5"/>
  <c r="CA90" i="5"/>
  <c r="CB90"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H80" i="5"/>
  <c r="AI80" i="5"/>
  <c r="AJ80" i="5"/>
  <c r="AK80" i="5"/>
  <c r="AL80" i="5"/>
  <c r="AM80" i="5"/>
  <c r="AN80" i="5"/>
  <c r="AO80" i="5"/>
  <c r="AP80" i="5"/>
  <c r="AQ80" i="5"/>
  <c r="AR80" i="5"/>
  <c r="AS80" i="5"/>
  <c r="AT80" i="5"/>
  <c r="AU80" i="5"/>
  <c r="AV80" i="5"/>
  <c r="AW80" i="5"/>
  <c r="AX80" i="5"/>
  <c r="AY80" i="5"/>
  <c r="AZ80" i="5"/>
  <c r="BA80" i="5"/>
  <c r="BB80" i="5"/>
  <c r="BC80" i="5"/>
  <c r="BD80" i="5"/>
  <c r="BE80" i="5"/>
  <c r="BF80" i="5"/>
  <c r="BG80" i="5"/>
  <c r="BJ80" i="5"/>
  <c r="BO80" i="5"/>
  <c r="BQ80" i="5"/>
  <c r="BR80" i="5"/>
  <c r="BT80" i="5"/>
  <c r="CA80"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O81" i="5"/>
  <c r="BQ81" i="5"/>
  <c r="BR81" i="5"/>
  <c r="BT81" i="5"/>
  <c r="BV81" i="5"/>
  <c r="CA81"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AO82" i="5"/>
  <c r="AP82" i="5"/>
  <c r="AQ82" i="5"/>
  <c r="AZ82" i="5"/>
  <c r="BC82" i="5"/>
  <c r="BE82" i="5"/>
  <c r="BO82" i="5"/>
  <c r="BQ82" i="5"/>
  <c r="BR82" i="5"/>
  <c r="BT82" i="5"/>
  <c r="CA82"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W83" i="5"/>
  <c r="AY83" i="5"/>
  <c r="AZ83" i="5"/>
  <c r="BC83" i="5"/>
  <c r="BE83" i="5"/>
  <c r="BO83" i="5"/>
  <c r="BQ83" i="5"/>
  <c r="BR83" i="5"/>
  <c r="BT83" i="5"/>
  <c r="BV83" i="5"/>
  <c r="CA83"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J84" i="5"/>
  <c r="BO84" i="5"/>
  <c r="BP84" i="5"/>
  <c r="BQ84" i="5"/>
  <c r="BR84" i="5"/>
  <c r="BT84" i="5"/>
  <c r="CA84"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J75" i="5"/>
  <c r="BO75" i="5"/>
  <c r="BQ75" i="5"/>
  <c r="BR75" i="5"/>
  <c r="BT75" i="5"/>
  <c r="CA75"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J76" i="5"/>
  <c r="BO76" i="5"/>
  <c r="BQ76" i="5"/>
  <c r="BR76" i="5"/>
  <c r="BT76" i="5"/>
  <c r="CA76" i="5"/>
  <c r="G77" i="5"/>
  <c r="H77" i="5"/>
  <c r="I77" i="5"/>
  <c r="J77" i="5"/>
  <c r="K77" i="5"/>
  <c r="L77" i="5"/>
  <c r="M77" i="5"/>
  <c r="N77" i="5"/>
  <c r="O77" i="5"/>
  <c r="P77" i="5"/>
  <c r="Q77" i="5"/>
  <c r="R77" i="5"/>
  <c r="S77" i="5"/>
  <c r="T77" i="5"/>
  <c r="U77" i="5"/>
  <c r="V77" i="5"/>
  <c r="W77" i="5"/>
  <c r="X77" i="5"/>
  <c r="Y77" i="5"/>
  <c r="Z77" i="5"/>
  <c r="AA77" i="5"/>
  <c r="AB77"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J77" i="5"/>
  <c r="BO77" i="5"/>
  <c r="BQ77" i="5"/>
  <c r="BR77" i="5"/>
  <c r="BT77" i="5"/>
  <c r="CA77"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J78" i="5"/>
  <c r="BO78" i="5"/>
  <c r="BQ78" i="5"/>
  <c r="BR78" i="5"/>
  <c r="BT78" i="5"/>
  <c r="CA78"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J79" i="5"/>
  <c r="BO79" i="5"/>
  <c r="BQ79" i="5"/>
  <c r="BR79" i="5"/>
  <c r="BT79" i="5"/>
  <c r="CA79" i="5"/>
  <c r="G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O72" i="5"/>
  <c r="BQ72" i="5"/>
  <c r="BR72" i="5"/>
  <c r="BT72" i="5"/>
  <c r="CA72"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O73" i="5"/>
  <c r="BQ73" i="5"/>
  <c r="BR73" i="5"/>
  <c r="BT73" i="5"/>
  <c r="CA73"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J74" i="5"/>
  <c r="BO74" i="5"/>
  <c r="BQ74" i="5"/>
  <c r="BR74" i="5"/>
  <c r="BT74" i="5"/>
  <c r="BV74" i="5"/>
  <c r="CA74" i="5"/>
  <c r="G68" i="5"/>
  <c r="H68" i="5"/>
  <c r="I68" i="5"/>
  <c r="J68" i="5"/>
  <c r="K68" i="5"/>
  <c r="L68" i="5"/>
  <c r="M68" i="5"/>
  <c r="N68" i="5"/>
  <c r="O68" i="5"/>
  <c r="P68" i="5"/>
  <c r="Q68" i="5"/>
  <c r="R68" i="5"/>
  <c r="S68" i="5"/>
  <c r="T68" i="5"/>
  <c r="U68" i="5"/>
  <c r="V68" i="5"/>
  <c r="W68" i="5"/>
  <c r="Z68" i="5"/>
  <c r="AA68" i="5"/>
  <c r="AB68" i="5"/>
  <c r="AD68" i="5"/>
  <c r="AE68" i="5"/>
  <c r="AG68" i="5"/>
  <c r="AJ68" i="5"/>
  <c r="AK68" i="5"/>
  <c r="AM68" i="5"/>
  <c r="AP68" i="5"/>
  <c r="AQ68" i="5"/>
  <c r="AY68" i="5"/>
  <c r="AZ68" i="5"/>
  <c r="BC68" i="5"/>
  <c r="BJ68" i="5"/>
  <c r="BO68" i="5"/>
  <c r="BQ68" i="5"/>
  <c r="BR68" i="5"/>
  <c r="BT68" i="5"/>
  <c r="BU68" i="5"/>
  <c r="BV68" i="5"/>
  <c r="CA68"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Y69" i="5"/>
  <c r="AZ69" i="5"/>
  <c r="BC69" i="5"/>
  <c r="BE69" i="5"/>
  <c r="BO69" i="5"/>
  <c r="BQ69" i="5"/>
  <c r="BR69" i="5"/>
  <c r="BT69" i="5"/>
  <c r="BU69" i="5"/>
  <c r="BV69" i="5"/>
  <c r="CA69" i="5"/>
  <c r="G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O70" i="5"/>
  <c r="BQ70" i="5"/>
  <c r="BR70" i="5"/>
  <c r="BT70" i="5"/>
  <c r="CA70"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M71" i="5"/>
  <c r="AN71" i="5"/>
  <c r="AO71" i="5"/>
  <c r="AP71" i="5"/>
  <c r="AQ71" i="5"/>
  <c r="AR71" i="5"/>
  <c r="AS71" i="5"/>
  <c r="AT71" i="5"/>
  <c r="AU71" i="5"/>
  <c r="AV71" i="5"/>
  <c r="AW71" i="5"/>
  <c r="AX71" i="5"/>
  <c r="AY71" i="5"/>
  <c r="AZ71" i="5"/>
  <c r="BA71" i="5"/>
  <c r="BB71" i="5"/>
  <c r="BC71" i="5"/>
  <c r="BD71" i="5"/>
  <c r="BE71" i="5"/>
  <c r="BF71" i="5"/>
  <c r="BG71" i="5"/>
  <c r="BJ71" i="5"/>
  <c r="BO71" i="5"/>
  <c r="BQ71" i="5"/>
  <c r="BR71" i="5"/>
  <c r="BT71" i="5"/>
  <c r="CA71" i="5"/>
  <c r="G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N63" i="5"/>
  <c r="BO63" i="5"/>
  <c r="BQ63" i="5"/>
  <c r="BR63" i="5"/>
  <c r="BT63" i="5"/>
  <c r="CA63" i="5"/>
  <c r="G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CA64" i="5"/>
  <c r="G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BO65" i="5"/>
  <c r="BP65" i="5"/>
  <c r="BQ65" i="5"/>
  <c r="BR65" i="5"/>
  <c r="BS65" i="5"/>
  <c r="BT65" i="5"/>
  <c r="CA65" i="5"/>
  <c r="G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CA66"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V67" i="5"/>
  <c r="BZ67" i="5"/>
  <c r="CA67"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W62" i="5"/>
  <c r="AY62" i="5"/>
  <c r="AZ62" i="5"/>
  <c r="BC62" i="5"/>
  <c r="BO62" i="5"/>
  <c r="BQ62" i="5"/>
  <c r="BR62" i="5"/>
  <c r="BT62" i="5"/>
  <c r="CA62" i="5"/>
  <c r="G6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R52" i="5"/>
  <c r="AZ52" i="5"/>
  <c r="BC52" i="5"/>
  <c r="BE52" i="5"/>
  <c r="BG52" i="5"/>
  <c r="BO52" i="5"/>
  <c r="BQ52" i="5"/>
  <c r="BR52" i="5"/>
  <c r="BT52" i="5"/>
  <c r="CA52"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W53" i="5"/>
  <c r="AY53" i="5"/>
  <c r="AZ53" i="5"/>
  <c r="BC53" i="5"/>
  <c r="BE53" i="5"/>
  <c r="BG53" i="5"/>
  <c r="BO53" i="5"/>
  <c r="BQ53" i="5"/>
  <c r="BR53" i="5"/>
  <c r="BT53" i="5"/>
  <c r="BU53" i="5"/>
  <c r="BV53" i="5"/>
  <c r="CA53"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J54" i="5"/>
  <c r="AK54" i="5"/>
  <c r="AL54" i="5"/>
  <c r="AM54" i="5"/>
  <c r="AN54" i="5"/>
  <c r="AO54" i="5"/>
  <c r="AP54" i="5"/>
  <c r="AQ54" i="5"/>
  <c r="AR54" i="5"/>
  <c r="AS54" i="5"/>
  <c r="AT54" i="5"/>
  <c r="AW54" i="5"/>
  <c r="AZ54" i="5"/>
  <c r="BC54" i="5"/>
  <c r="BE54" i="5"/>
  <c r="BG54" i="5"/>
  <c r="BO54" i="5"/>
  <c r="BQ54" i="5"/>
  <c r="BR54" i="5"/>
  <c r="BT54" i="5"/>
  <c r="BU54" i="5"/>
  <c r="CA54"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H55" i="5"/>
  <c r="AI55" i="5"/>
  <c r="AJ55" i="5"/>
  <c r="AK55" i="5"/>
  <c r="AL55" i="5"/>
  <c r="AM55" i="5"/>
  <c r="AN55" i="5"/>
  <c r="AO55" i="5"/>
  <c r="AP55" i="5"/>
  <c r="AQ55" i="5"/>
  <c r="AR55" i="5"/>
  <c r="AS55" i="5"/>
  <c r="AT55" i="5"/>
  <c r="AW55" i="5"/>
  <c r="AY55" i="5"/>
  <c r="AZ55" i="5"/>
  <c r="BC55" i="5"/>
  <c r="BE55" i="5"/>
  <c r="BO55" i="5"/>
  <c r="BQ55" i="5"/>
  <c r="BR55" i="5"/>
  <c r="BT55" i="5"/>
  <c r="BV55" i="5"/>
  <c r="CA55" i="5"/>
  <c r="CB55"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W56" i="5"/>
  <c r="AZ56" i="5"/>
  <c r="BC56" i="5"/>
  <c r="BE56" i="5"/>
  <c r="BG56" i="5"/>
  <c r="BJ56" i="5"/>
  <c r="BO56" i="5"/>
  <c r="BQ56" i="5"/>
  <c r="BR56" i="5"/>
  <c r="BT56" i="5"/>
  <c r="BV56" i="5"/>
  <c r="CA56"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W57" i="5"/>
  <c r="AZ57" i="5"/>
  <c r="BC57" i="5"/>
  <c r="BE57" i="5"/>
  <c r="BO57" i="5"/>
  <c r="BQ57" i="5"/>
  <c r="BR57" i="5"/>
  <c r="BT57" i="5"/>
  <c r="BU57" i="5"/>
  <c r="BV57" i="5"/>
  <c r="CA57" i="5"/>
  <c r="CB57"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W58" i="5"/>
  <c r="AZ58" i="5"/>
  <c r="BC58" i="5"/>
  <c r="BE58" i="5"/>
  <c r="BG58" i="5"/>
  <c r="BO58" i="5"/>
  <c r="BP58" i="5"/>
  <c r="BQ58" i="5"/>
  <c r="BR58" i="5"/>
  <c r="BT58" i="5"/>
  <c r="CA58" i="5"/>
  <c r="CB58"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W46" i="5"/>
  <c r="AY46" i="5"/>
  <c r="AZ46" i="5"/>
  <c r="BC46" i="5"/>
  <c r="BE46" i="5"/>
  <c r="BO46" i="5"/>
  <c r="BQ46" i="5"/>
  <c r="BR46" i="5"/>
  <c r="BS46" i="5"/>
  <c r="BT46" i="5"/>
  <c r="BV46" i="5"/>
  <c r="CA46"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J47" i="5"/>
  <c r="BO47" i="5"/>
  <c r="BQ47" i="5"/>
  <c r="BR47" i="5"/>
  <c r="BT47" i="5"/>
  <c r="BV47" i="5"/>
  <c r="CA47"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O48" i="5"/>
  <c r="BQ48" i="5"/>
  <c r="BR48" i="5"/>
  <c r="BT48" i="5"/>
  <c r="BV48" i="5"/>
  <c r="CA48"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J49" i="5"/>
  <c r="BO49" i="5"/>
  <c r="BQ49" i="5"/>
  <c r="BR49" i="5"/>
  <c r="BT49" i="5"/>
  <c r="BV49" i="5"/>
  <c r="CA49"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J50" i="5"/>
  <c r="BO50" i="5"/>
  <c r="BQ50" i="5"/>
  <c r="BR50" i="5"/>
  <c r="BT50" i="5"/>
  <c r="BV50" i="5"/>
  <c r="CA50" i="5"/>
  <c r="G51" i="5"/>
  <c r="H51" i="5"/>
  <c r="I51" i="5"/>
  <c r="J51" i="5"/>
  <c r="K51" i="5"/>
  <c r="L51" i="5"/>
  <c r="M51" i="5"/>
  <c r="N51" i="5"/>
  <c r="O51" i="5"/>
  <c r="P51" i="5"/>
  <c r="Q51" i="5"/>
  <c r="R51" i="5"/>
  <c r="S51" i="5"/>
  <c r="T51" i="5"/>
  <c r="U51" i="5"/>
  <c r="V51" i="5"/>
  <c r="W51" i="5"/>
  <c r="Z51" i="5"/>
  <c r="AA51" i="5"/>
  <c r="AB51" i="5"/>
  <c r="AD51" i="5"/>
  <c r="AE51" i="5"/>
  <c r="AG51" i="5"/>
  <c r="AJ51" i="5"/>
  <c r="AK51" i="5"/>
  <c r="AM51" i="5"/>
  <c r="AP51" i="5"/>
  <c r="AQ51" i="5"/>
  <c r="AU51" i="5"/>
  <c r="AY51" i="5"/>
  <c r="AZ51" i="5"/>
  <c r="BC51" i="5"/>
  <c r="BE51" i="5"/>
  <c r="BO51" i="5"/>
  <c r="BQ51" i="5"/>
  <c r="BR51" i="5"/>
  <c r="BS51" i="5"/>
  <c r="BT51" i="5"/>
  <c r="BV51" i="5"/>
  <c r="CA5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W41" i="5"/>
  <c r="AY41" i="5"/>
  <c r="AZ41" i="5"/>
  <c r="BC41" i="5"/>
  <c r="BE41" i="5"/>
  <c r="BO41" i="5"/>
  <c r="BQ41" i="5"/>
  <c r="BR41" i="5"/>
  <c r="BT41" i="5"/>
  <c r="CA41"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W42" i="5"/>
  <c r="AZ42" i="5"/>
  <c r="BC42" i="5"/>
  <c r="BE42" i="5"/>
  <c r="BO42" i="5"/>
  <c r="BQ42" i="5"/>
  <c r="BR42" i="5"/>
  <c r="BT42" i="5"/>
  <c r="BU42" i="5"/>
  <c r="BV42" i="5"/>
  <c r="CA42"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Z43" i="5"/>
  <c r="BC43" i="5"/>
  <c r="BE43" i="5"/>
  <c r="BO43" i="5"/>
  <c r="BQ43" i="5"/>
  <c r="BR43" i="5"/>
  <c r="BT43" i="5"/>
  <c r="CA43"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W44" i="5"/>
  <c r="AZ44" i="5"/>
  <c r="BC44" i="5"/>
  <c r="BE44" i="5"/>
  <c r="BO44" i="5"/>
  <c r="BQ44" i="5"/>
  <c r="BR44" i="5"/>
  <c r="BT44" i="5"/>
  <c r="BV44" i="5"/>
  <c r="CA44"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W45" i="5"/>
  <c r="AY45" i="5"/>
  <c r="AZ45" i="5"/>
  <c r="BC45" i="5"/>
  <c r="BE45" i="5"/>
  <c r="BO45" i="5"/>
  <c r="BQ45" i="5"/>
  <c r="BR45" i="5"/>
  <c r="BT45" i="5"/>
  <c r="BV45" i="5"/>
  <c r="CA45" i="5"/>
  <c r="G33" i="5"/>
  <c r="H33" i="5"/>
  <c r="I33" i="5"/>
  <c r="J33" i="5"/>
  <c r="K33" i="5"/>
  <c r="L33" i="5"/>
  <c r="M33" i="5"/>
  <c r="N33" i="5"/>
  <c r="O33" i="5"/>
  <c r="P33" i="5"/>
  <c r="Q33" i="5"/>
  <c r="R33" i="5"/>
  <c r="S33" i="5"/>
  <c r="T33" i="5"/>
  <c r="U33" i="5"/>
  <c r="X33" i="5"/>
  <c r="Z33" i="5"/>
  <c r="AA33" i="5"/>
  <c r="AB33" i="5"/>
  <c r="AC33" i="5"/>
  <c r="AD33" i="5"/>
  <c r="AE33" i="5"/>
  <c r="AG33" i="5"/>
  <c r="AJ33" i="5"/>
  <c r="AK33" i="5"/>
  <c r="AM33" i="5"/>
  <c r="AP33" i="5"/>
  <c r="AQ33" i="5"/>
  <c r="AR33" i="5"/>
  <c r="AU33" i="5"/>
  <c r="AZ33" i="5"/>
  <c r="BA33" i="5"/>
  <c r="BC33" i="5"/>
  <c r="BO33" i="5"/>
  <c r="BQ33" i="5"/>
  <c r="BR33" i="5"/>
  <c r="BS33" i="5"/>
  <c r="BT33" i="5"/>
  <c r="CA33" i="5"/>
  <c r="G34" i="5"/>
  <c r="H34" i="5"/>
  <c r="I34" i="5"/>
  <c r="J34" i="5"/>
  <c r="K34" i="5"/>
  <c r="L34" i="5"/>
  <c r="M34" i="5"/>
  <c r="N34" i="5"/>
  <c r="O34" i="5"/>
  <c r="P34" i="5"/>
  <c r="Q34" i="5"/>
  <c r="R34" i="5"/>
  <c r="S34" i="5"/>
  <c r="T34" i="5"/>
  <c r="U34" i="5"/>
  <c r="X34" i="5"/>
  <c r="Z34" i="5"/>
  <c r="AA34" i="5"/>
  <c r="AB34" i="5"/>
  <c r="AC34" i="5"/>
  <c r="AD34" i="5"/>
  <c r="AE34" i="5"/>
  <c r="AG34" i="5"/>
  <c r="AJ34" i="5"/>
  <c r="AK34" i="5"/>
  <c r="AM34" i="5"/>
  <c r="AP34" i="5"/>
  <c r="AQ34" i="5"/>
  <c r="AR34" i="5"/>
  <c r="AU34" i="5"/>
  <c r="AZ34" i="5"/>
  <c r="BA34" i="5"/>
  <c r="BC34" i="5"/>
  <c r="BO34" i="5"/>
  <c r="BQ34" i="5"/>
  <c r="BR34" i="5"/>
  <c r="BS34" i="5"/>
  <c r="BT34" i="5"/>
  <c r="CA34" i="5"/>
  <c r="G35" i="5"/>
  <c r="H35" i="5"/>
  <c r="I35" i="5"/>
  <c r="J35" i="5"/>
  <c r="K35" i="5"/>
  <c r="L35" i="5"/>
  <c r="M35" i="5"/>
  <c r="N35" i="5"/>
  <c r="O35" i="5"/>
  <c r="P35" i="5"/>
  <c r="Q35" i="5"/>
  <c r="R35" i="5"/>
  <c r="S35" i="5"/>
  <c r="T35" i="5"/>
  <c r="U35" i="5"/>
  <c r="X35" i="5"/>
  <c r="Z35" i="5"/>
  <c r="AA35" i="5"/>
  <c r="AB35" i="5"/>
  <c r="AC35" i="5"/>
  <c r="AD35" i="5"/>
  <c r="AE35" i="5"/>
  <c r="AG35" i="5"/>
  <c r="AJ35" i="5"/>
  <c r="AK35" i="5"/>
  <c r="AM35" i="5"/>
  <c r="AP35" i="5"/>
  <c r="AQ35" i="5"/>
  <c r="AR35" i="5"/>
  <c r="AU35" i="5"/>
  <c r="AZ35" i="5"/>
  <c r="BA35" i="5"/>
  <c r="BC35" i="5"/>
  <c r="BO35" i="5"/>
  <c r="BQ35" i="5"/>
  <c r="BR35" i="5"/>
  <c r="BS35" i="5"/>
  <c r="BT35" i="5"/>
  <c r="CA35" i="5"/>
  <c r="G36" i="5"/>
  <c r="H36" i="5"/>
  <c r="I36" i="5"/>
  <c r="J36" i="5"/>
  <c r="K36" i="5"/>
  <c r="L36" i="5"/>
  <c r="M36" i="5"/>
  <c r="N36" i="5"/>
  <c r="O36" i="5"/>
  <c r="P36" i="5"/>
  <c r="Q36" i="5"/>
  <c r="R36" i="5"/>
  <c r="S36" i="5"/>
  <c r="T36" i="5"/>
  <c r="U36" i="5"/>
  <c r="X36" i="5"/>
  <c r="Z36" i="5"/>
  <c r="AA36" i="5"/>
  <c r="AB36" i="5"/>
  <c r="AC36" i="5"/>
  <c r="AD36" i="5"/>
  <c r="AE36" i="5"/>
  <c r="AG36" i="5"/>
  <c r="AJ36" i="5"/>
  <c r="AK36" i="5"/>
  <c r="AM36" i="5"/>
  <c r="AP36" i="5"/>
  <c r="AQ36" i="5"/>
  <c r="AR36" i="5"/>
  <c r="AU36" i="5"/>
  <c r="AZ36" i="5"/>
  <c r="BA36" i="5"/>
  <c r="BC36" i="5"/>
  <c r="BO36" i="5"/>
  <c r="BQ36" i="5"/>
  <c r="BR36" i="5"/>
  <c r="BS36" i="5"/>
  <c r="BT36" i="5"/>
  <c r="BV36" i="5"/>
  <c r="CA36" i="5"/>
  <c r="G37" i="5"/>
  <c r="H37" i="5"/>
  <c r="I37" i="5"/>
  <c r="J37" i="5"/>
  <c r="K37" i="5"/>
  <c r="L37" i="5"/>
  <c r="M37" i="5"/>
  <c r="N37" i="5"/>
  <c r="O37" i="5"/>
  <c r="P37" i="5"/>
  <c r="Q37" i="5"/>
  <c r="R37" i="5"/>
  <c r="S37" i="5"/>
  <c r="T37" i="5"/>
  <c r="U37" i="5"/>
  <c r="V37" i="5"/>
  <c r="W37" i="5"/>
  <c r="Z37" i="5"/>
  <c r="AA37" i="5"/>
  <c r="AB37" i="5"/>
  <c r="AD37" i="5"/>
  <c r="AE37" i="5"/>
  <c r="AG37" i="5"/>
  <c r="AJ37" i="5"/>
  <c r="AK37" i="5"/>
  <c r="AM37" i="5"/>
  <c r="AP37" i="5"/>
  <c r="AQ37" i="5"/>
  <c r="AU37" i="5"/>
  <c r="AY37" i="5"/>
  <c r="AZ37" i="5"/>
  <c r="BC37" i="5"/>
  <c r="BE37" i="5"/>
  <c r="BO37" i="5"/>
  <c r="BQ37" i="5"/>
  <c r="BR37" i="5"/>
  <c r="BS37" i="5"/>
  <c r="BT37" i="5"/>
  <c r="BV37" i="5"/>
  <c r="CA37"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W38" i="5"/>
  <c r="AY38" i="5"/>
  <c r="AZ38" i="5"/>
  <c r="BC38" i="5"/>
  <c r="BE38" i="5"/>
  <c r="BO38" i="5"/>
  <c r="BQ38" i="5"/>
  <c r="BR38" i="5"/>
  <c r="BT38" i="5"/>
  <c r="CA38"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W39" i="5"/>
  <c r="AY39" i="5"/>
  <c r="AZ39" i="5"/>
  <c r="BC39" i="5"/>
  <c r="BE39" i="5"/>
  <c r="BO39" i="5"/>
  <c r="BQ39" i="5"/>
  <c r="BR39" i="5"/>
  <c r="BT39" i="5"/>
  <c r="BV39" i="5"/>
  <c r="CA39"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J40" i="5"/>
  <c r="BO40" i="5"/>
  <c r="BQ40" i="5"/>
  <c r="BR40" i="5"/>
  <c r="BT40" i="5"/>
  <c r="CA40" i="5"/>
  <c r="G24" i="5"/>
  <c r="H24" i="5"/>
  <c r="I24" i="5"/>
  <c r="J24" i="5"/>
  <c r="K24" i="5"/>
  <c r="L24" i="5"/>
  <c r="M24" i="5"/>
  <c r="N24" i="5"/>
  <c r="O24" i="5"/>
  <c r="P24" i="5"/>
  <c r="Q24" i="5"/>
  <c r="R24" i="5"/>
  <c r="S24" i="5"/>
  <c r="T24" i="5"/>
  <c r="U24" i="5"/>
  <c r="X24" i="5"/>
  <c r="Z24" i="5"/>
  <c r="AA24" i="5"/>
  <c r="AB24" i="5"/>
  <c r="AC24" i="5"/>
  <c r="AD24" i="5"/>
  <c r="AE24" i="5"/>
  <c r="AG24" i="5"/>
  <c r="AJ24" i="5"/>
  <c r="AK24" i="5"/>
  <c r="AM24" i="5"/>
  <c r="AP24" i="5"/>
  <c r="AQ24" i="5"/>
  <c r="AR24" i="5"/>
  <c r="AU24" i="5"/>
  <c r="AZ24" i="5"/>
  <c r="BA24" i="5"/>
  <c r="BC24" i="5"/>
  <c r="BO24" i="5"/>
  <c r="BQ24" i="5"/>
  <c r="BR24" i="5"/>
  <c r="BS24" i="5"/>
  <c r="BT24" i="5"/>
  <c r="CA24" i="5"/>
  <c r="G25" i="5"/>
  <c r="H25" i="5"/>
  <c r="I25" i="5"/>
  <c r="J25" i="5"/>
  <c r="K25" i="5"/>
  <c r="L25" i="5"/>
  <c r="M25" i="5"/>
  <c r="N25" i="5"/>
  <c r="O25" i="5"/>
  <c r="P25" i="5"/>
  <c r="Q25" i="5"/>
  <c r="R25" i="5"/>
  <c r="S25" i="5"/>
  <c r="T25" i="5"/>
  <c r="U25" i="5"/>
  <c r="X25" i="5"/>
  <c r="Z25" i="5"/>
  <c r="AA25" i="5"/>
  <c r="AB25" i="5"/>
  <c r="AC25" i="5"/>
  <c r="AD25" i="5"/>
  <c r="AE25" i="5"/>
  <c r="AG25" i="5"/>
  <c r="AJ25" i="5"/>
  <c r="AK25" i="5"/>
  <c r="AM25" i="5"/>
  <c r="AP25" i="5"/>
  <c r="AQ25" i="5"/>
  <c r="AR25" i="5"/>
  <c r="AU25" i="5"/>
  <c r="AZ25" i="5"/>
  <c r="BA25" i="5"/>
  <c r="BC25" i="5"/>
  <c r="BO25" i="5"/>
  <c r="BQ25" i="5"/>
  <c r="BR25" i="5"/>
  <c r="BS25" i="5"/>
  <c r="BT25" i="5"/>
  <c r="CA25" i="5"/>
  <c r="G26" i="5"/>
  <c r="H26" i="5"/>
  <c r="I26" i="5"/>
  <c r="J26" i="5"/>
  <c r="K26" i="5"/>
  <c r="L26" i="5"/>
  <c r="M26" i="5"/>
  <c r="N26" i="5"/>
  <c r="O26" i="5"/>
  <c r="P26" i="5"/>
  <c r="Q26" i="5"/>
  <c r="R26" i="5"/>
  <c r="S26" i="5"/>
  <c r="T26" i="5"/>
  <c r="U26" i="5"/>
  <c r="V26" i="5"/>
  <c r="W26" i="5"/>
  <c r="Z26" i="5"/>
  <c r="AA26" i="5"/>
  <c r="AB26" i="5"/>
  <c r="AD26" i="5"/>
  <c r="AE26" i="5"/>
  <c r="AG26" i="5"/>
  <c r="AJ26" i="5"/>
  <c r="AK26" i="5"/>
  <c r="AM26" i="5"/>
  <c r="AP26" i="5"/>
  <c r="AQ26" i="5"/>
  <c r="AU26" i="5"/>
  <c r="AZ26" i="5"/>
  <c r="BC26" i="5"/>
  <c r="BE26" i="5"/>
  <c r="BO26" i="5"/>
  <c r="BQ26" i="5"/>
  <c r="BS26" i="5"/>
  <c r="BT26" i="5"/>
  <c r="CA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W27" i="5"/>
  <c r="AY27" i="5"/>
  <c r="AZ27" i="5"/>
  <c r="BC27" i="5"/>
  <c r="BE27" i="5"/>
  <c r="BG27" i="5"/>
  <c r="BO27" i="5"/>
  <c r="BQ27" i="5"/>
  <c r="BR27" i="5"/>
  <c r="BT27" i="5"/>
  <c r="BV27" i="5"/>
  <c r="CA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W28" i="5"/>
  <c r="AZ28" i="5"/>
  <c r="BC28" i="5"/>
  <c r="BE28" i="5"/>
  <c r="BG28" i="5"/>
  <c r="BO28" i="5"/>
  <c r="BQ28" i="5"/>
  <c r="BR28" i="5"/>
  <c r="BT28" i="5"/>
  <c r="CA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W29" i="5"/>
  <c r="AZ29" i="5"/>
  <c r="BC29" i="5"/>
  <c r="BE29" i="5"/>
  <c r="BG29" i="5"/>
  <c r="BO29" i="5"/>
  <c r="BQ29" i="5"/>
  <c r="BR29" i="5"/>
  <c r="BT29" i="5"/>
  <c r="CA29" i="5"/>
  <c r="G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J30" i="5"/>
  <c r="BO30" i="5"/>
  <c r="BQ30" i="5"/>
  <c r="BR30" i="5"/>
  <c r="BS30" i="5"/>
  <c r="BT30" i="5"/>
  <c r="CA30" i="5"/>
  <c r="CB30"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W31" i="5"/>
  <c r="AY31" i="5"/>
  <c r="AZ31" i="5"/>
  <c r="BC31" i="5"/>
  <c r="BE31" i="5"/>
  <c r="BO31" i="5"/>
  <c r="BQ31" i="5"/>
  <c r="BR31" i="5"/>
  <c r="BS31" i="5"/>
  <c r="BT31" i="5"/>
  <c r="BU31" i="5"/>
  <c r="BV31" i="5"/>
  <c r="BY31" i="5"/>
  <c r="BZ31" i="5"/>
  <c r="CA31"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J32" i="5"/>
  <c r="BK32" i="5"/>
  <c r="BL32" i="5"/>
  <c r="BM32" i="5"/>
  <c r="BN32" i="5"/>
  <c r="BO32" i="5"/>
  <c r="BP32" i="5"/>
  <c r="BQ32" i="5"/>
  <c r="BR32" i="5"/>
  <c r="BS32" i="5"/>
  <c r="BT32" i="5"/>
  <c r="BV32" i="5"/>
  <c r="CA32" i="5"/>
  <c r="G18" i="5"/>
  <c r="H18" i="5"/>
  <c r="I18" i="5"/>
  <c r="J18" i="5"/>
  <c r="K18" i="5"/>
  <c r="L18" i="5"/>
  <c r="M18" i="5"/>
  <c r="N18" i="5"/>
  <c r="O18" i="5"/>
  <c r="P18" i="5"/>
  <c r="Q18" i="5"/>
  <c r="R18" i="5"/>
  <c r="S18" i="5"/>
  <c r="T18" i="5"/>
  <c r="U18" i="5"/>
  <c r="X18" i="5"/>
  <c r="Y18" i="5"/>
  <c r="Z18" i="5"/>
  <c r="AA18" i="5"/>
  <c r="AB18" i="5"/>
  <c r="AC18" i="5"/>
  <c r="AD18" i="5"/>
  <c r="AE18" i="5"/>
  <c r="AG18" i="5"/>
  <c r="AM18" i="5"/>
  <c r="AP18" i="5"/>
  <c r="AQ18" i="5"/>
  <c r="AU18" i="5"/>
  <c r="AY18" i="5"/>
  <c r="BA18" i="5"/>
  <c r="BC18" i="5"/>
  <c r="BO18" i="5"/>
  <c r="BP18" i="5"/>
  <c r="BQ18" i="5"/>
  <c r="BR18" i="5"/>
  <c r="BS18" i="5"/>
  <c r="BT18" i="5"/>
  <c r="BU18" i="5"/>
  <c r="CA18"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Y19" i="5"/>
  <c r="AZ19" i="5"/>
  <c r="BC19" i="5"/>
  <c r="BE19" i="5"/>
  <c r="BG19" i="5"/>
  <c r="BO19" i="5"/>
  <c r="BQ19" i="5"/>
  <c r="BR19" i="5"/>
  <c r="BT19" i="5"/>
  <c r="BU19" i="5"/>
  <c r="BV19" i="5"/>
  <c r="CA19"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Z20" i="5"/>
  <c r="BC20" i="5"/>
  <c r="BE20" i="5"/>
  <c r="BO20" i="5"/>
  <c r="BQ20" i="5"/>
  <c r="BR20" i="5"/>
  <c r="BT20" i="5"/>
  <c r="CA20"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BA21" i="5"/>
  <c r="BC21" i="5"/>
  <c r="BO21" i="5"/>
  <c r="BQ21" i="5"/>
  <c r="BS21" i="5"/>
  <c r="BT21" i="5"/>
  <c r="CA21"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Z22" i="5"/>
  <c r="BC22" i="5"/>
  <c r="BE22" i="5"/>
  <c r="BO22" i="5"/>
  <c r="BQ22" i="5"/>
  <c r="BT22" i="5"/>
  <c r="CA22" i="5"/>
  <c r="G23" i="5"/>
  <c r="H23" i="5"/>
  <c r="I23" i="5"/>
  <c r="J23" i="5"/>
  <c r="K23" i="5"/>
  <c r="L23" i="5"/>
  <c r="N23" i="5"/>
  <c r="O23" i="5"/>
  <c r="R23" i="5"/>
  <c r="S23" i="5"/>
  <c r="T23" i="5"/>
  <c r="U23" i="5"/>
  <c r="X23" i="5"/>
  <c r="Y23" i="5"/>
  <c r="Z23" i="5"/>
  <c r="AA23" i="5"/>
  <c r="AB23" i="5"/>
  <c r="AD23" i="5"/>
  <c r="AE23" i="5"/>
  <c r="AG23" i="5"/>
  <c r="AJ23" i="5"/>
  <c r="AK23" i="5"/>
  <c r="AM23" i="5"/>
  <c r="AP23" i="5"/>
  <c r="AQ23" i="5"/>
  <c r="AR23" i="5"/>
  <c r="AU23" i="5"/>
  <c r="AV23" i="5"/>
  <c r="AZ23" i="5"/>
  <c r="BA23" i="5"/>
  <c r="BC23" i="5"/>
  <c r="BE23" i="5"/>
  <c r="BO23" i="5"/>
  <c r="BQ23" i="5"/>
  <c r="BR23" i="5"/>
  <c r="BS23" i="5"/>
  <c r="BT23" i="5"/>
  <c r="CA23" i="5"/>
  <c r="G14" i="5"/>
  <c r="H14" i="5"/>
  <c r="I14" i="5"/>
  <c r="J14" i="5"/>
  <c r="K14" i="5"/>
  <c r="L14" i="5"/>
  <c r="M14" i="5"/>
  <c r="N14" i="5"/>
  <c r="O14" i="5"/>
  <c r="P14" i="5"/>
  <c r="Q14" i="5"/>
  <c r="R14" i="5"/>
  <c r="S14" i="5"/>
  <c r="T14" i="5"/>
  <c r="U14" i="5"/>
  <c r="V14" i="5"/>
  <c r="X14" i="5"/>
  <c r="Y14" i="5"/>
  <c r="Z14" i="5"/>
  <c r="AA14" i="5"/>
  <c r="AB14" i="5"/>
  <c r="AC14" i="5"/>
  <c r="AD14" i="5"/>
  <c r="AE14" i="5"/>
  <c r="AG14" i="5"/>
  <c r="AJ14" i="5"/>
  <c r="AK14" i="5"/>
  <c r="AM14" i="5"/>
  <c r="AP14" i="5"/>
  <c r="AQ14" i="5"/>
  <c r="AR14" i="5"/>
  <c r="AZ14" i="5"/>
  <c r="BA14" i="5"/>
  <c r="BC14" i="5"/>
  <c r="BO14" i="5"/>
  <c r="BQ14" i="5"/>
  <c r="BS14" i="5"/>
  <c r="BT14" i="5"/>
  <c r="BU14" i="5"/>
  <c r="BV14" i="5"/>
  <c r="CA14"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Q15" i="5"/>
  <c r="BR15" i="5"/>
  <c r="BS15" i="5"/>
  <c r="BT15" i="5"/>
  <c r="BU15" i="5"/>
  <c r="BV15" i="5"/>
  <c r="CA15" i="5"/>
  <c r="G16" i="5"/>
  <c r="H16" i="5"/>
  <c r="I16" i="5"/>
  <c r="J16" i="5"/>
  <c r="K16" i="5"/>
  <c r="L16" i="5"/>
  <c r="N16" i="5"/>
  <c r="O16" i="5"/>
  <c r="P16" i="5"/>
  <c r="Q16" i="5"/>
  <c r="R16" i="5"/>
  <c r="S16" i="5"/>
  <c r="T16" i="5"/>
  <c r="U16" i="5"/>
  <c r="X16" i="5"/>
  <c r="Y16" i="5"/>
  <c r="Z16" i="5"/>
  <c r="AA16" i="5"/>
  <c r="AB16" i="5"/>
  <c r="AD16" i="5"/>
  <c r="AE16" i="5"/>
  <c r="AG16" i="5"/>
  <c r="AJ16" i="5"/>
  <c r="AK16" i="5"/>
  <c r="AM16" i="5"/>
  <c r="AP16" i="5"/>
  <c r="AQ16" i="5"/>
  <c r="AR16" i="5"/>
  <c r="AU16" i="5"/>
  <c r="AV16" i="5"/>
  <c r="AY16" i="5"/>
  <c r="BA16" i="5"/>
  <c r="BC16" i="5"/>
  <c r="BO16" i="5"/>
  <c r="BQ16" i="5"/>
  <c r="BR16" i="5"/>
  <c r="BS16" i="5"/>
  <c r="BT16" i="5"/>
  <c r="BU16" i="5"/>
  <c r="BV16" i="5"/>
  <c r="CA16" i="5"/>
  <c r="G17" i="5"/>
  <c r="H17" i="5"/>
  <c r="I17" i="5"/>
  <c r="J17" i="5"/>
  <c r="K17" i="5"/>
  <c r="L17" i="5"/>
  <c r="N17" i="5"/>
  <c r="O17" i="5"/>
  <c r="P17" i="5"/>
  <c r="Q17" i="5"/>
  <c r="R17" i="5"/>
  <c r="S17" i="5"/>
  <c r="T17" i="5"/>
  <c r="U17" i="5"/>
  <c r="X17" i="5"/>
  <c r="Y17" i="5"/>
  <c r="Z17" i="5"/>
  <c r="AA17" i="5"/>
  <c r="AB17" i="5"/>
  <c r="AD17" i="5"/>
  <c r="AE17" i="5"/>
  <c r="AG17" i="5"/>
  <c r="AJ17" i="5"/>
  <c r="AK17" i="5"/>
  <c r="AM17" i="5"/>
  <c r="AP17" i="5"/>
  <c r="AQ17" i="5"/>
  <c r="AU17" i="5"/>
  <c r="AZ17" i="5"/>
  <c r="BC17" i="5"/>
  <c r="BO17" i="5"/>
  <c r="BP17" i="5"/>
  <c r="BQ17" i="5"/>
  <c r="BS17" i="5"/>
  <c r="BT17" i="5"/>
  <c r="BV17" i="5"/>
  <c r="CA17" i="5"/>
  <c r="W14" i="1"/>
  <c r="AF14" i="1"/>
  <c r="AH14" i="7"/>
  <c r="AL14" i="1"/>
  <c r="AU14" i="1"/>
  <c r="BP15" i="1"/>
  <c r="BW15" i="1"/>
  <c r="BX15" i="1"/>
  <c r="BZ15" i="1"/>
  <c r="BZ15" i="7"/>
  <c r="M16" i="1"/>
  <c r="V16" i="1"/>
  <c r="V16" i="5"/>
  <c r="AC16" i="1"/>
  <c r="AH16" i="1"/>
  <c r="AL16" i="1"/>
  <c r="BI16" i="1"/>
  <c r="BJ16" i="1"/>
  <c r="BM16" i="1"/>
  <c r="BM16" i="5"/>
  <c r="BW16" i="1"/>
  <c r="M17" i="1"/>
  <c r="V17" i="1"/>
  <c r="W17" i="1"/>
  <c r="W17" i="7"/>
  <c r="AC17" i="1"/>
  <c r="AH17" i="1"/>
  <c r="AH17" i="5"/>
  <c r="AL17" i="1"/>
  <c r="AR17" i="1"/>
  <c r="AV17" i="1"/>
  <c r="AV17" i="5"/>
  <c r="AY17" i="1"/>
  <c r="AY17" i="5"/>
  <c r="BI17" i="1"/>
  <c r="BU17" i="5"/>
  <c r="V18" i="1"/>
  <c r="V18" i="5"/>
  <c r="W18" i="1"/>
  <c r="AF18" i="1"/>
  <c r="AJ18" i="1"/>
  <c r="AK18" i="1"/>
  <c r="AK12" i="1"/>
  <c r="AL18" i="1"/>
  <c r="AR18" i="1"/>
  <c r="AV18" i="1"/>
  <c r="BI18" i="1"/>
  <c r="BE18" i="1"/>
  <c r="BM18" i="1"/>
  <c r="BW18" i="1"/>
  <c r="AS19" i="1"/>
  <c r="AS19" i="7"/>
  <c r="AT19" i="1"/>
  <c r="AT19" i="5"/>
  <c r="AU19" i="1"/>
  <c r="AU19" i="7"/>
  <c r="AV19" i="1"/>
  <c r="AV19" i="7"/>
  <c r="AW19" i="1"/>
  <c r="BF19" i="1"/>
  <c r="BF19" i="5"/>
  <c r="BH19" i="1"/>
  <c r="BM19" i="1"/>
  <c r="BW19" i="1"/>
  <c r="BY19" i="7"/>
  <c r="AX20" i="1"/>
  <c r="AX20" i="5"/>
  <c r="BF20" i="1"/>
  <c r="BF20" i="5"/>
  <c r="BI20" i="1"/>
  <c r="BJ20" i="5"/>
  <c r="BW20" i="1"/>
  <c r="BI21" i="1"/>
  <c r="AX22" i="1"/>
  <c r="AX22" i="5"/>
  <c r="AY22" i="1"/>
  <c r="BA22" i="1"/>
  <c r="BF22" i="1"/>
  <c r="BI22" i="1"/>
  <c r="BI22" i="5"/>
  <c r="BJ22" i="1"/>
  <c r="BJ22" i="5"/>
  <c r="M23" i="1"/>
  <c r="P23" i="1"/>
  <c r="P12" i="1"/>
  <c r="V23" i="1"/>
  <c r="V23" i="7"/>
  <c r="AC23" i="1"/>
  <c r="AC23" i="5"/>
  <c r="AL23" i="1"/>
  <c r="AL23" i="5"/>
  <c r="BF23" i="1"/>
  <c r="BI23" i="1"/>
  <c r="BJ23" i="5"/>
  <c r="BM23" i="1"/>
  <c r="BW23" i="1"/>
  <c r="V24" i="1"/>
  <c r="W24" i="1"/>
  <c r="Y24" i="1"/>
  <c r="AF24" i="1"/>
  <c r="AF24" i="5"/>
  <c r="AL24" i="1"/>
  <c r="AL24" i="5"/>
  <c r="BI24" i="1"/>
  <c r="BW24" i="1"/>
  <c r="V25" i="1"/>
  <c r="W25" i="1"/>
  <c r="Y25" i="1"/>
  <c r="AF25" i="1"/>
  <c r="AH25" i="7"/>
  <c r="AL25" i="1"/>
  <c r="AL25" i="5"/>
  <c r="AV25" i="7"/>
  <c r="BI25" i="1"/>
  <c r="BI25" i="5"/>
  <c r="BW25" i="1"/>
  <c r="BX25" i="1"/>
  <c r="BX25" i="5"/>
  <c r="X26" i="1"/>
  <c r="Y26" i="1"/>
  <c r="AC26" i="1"/>
  <c r="AL26" i="1"/>
  <c r="AR26" i="1"/>
  <c r="BF26" i="1"/>
  <c r="BI26" i="1"/>
  <c r="BI26" i="5"/>
  <c r="AU27" i="1"/>
  <c r="BF27" i="1"/>
  <c r="BI27" i="1"/>
  <c r="BM27" i="1"/>
  <c r="BW27" i="1"/>
  <c r="AU28" i="1"/>
  <c r="AY28" i="1"/>
  <c r="BM28" i="1"/>
  <c r="BM28" i="5"/>
  <c r="BF28" i="1"/>
  <c r="BH28" i="7"/>
  <c r="BW28" i="1"/>
  <c r="AU29" i="1"/>
  <c r="AU29" i="5"/>
  <c r="AY29" i="1"/>
  <c r="BF29" i="1"/>
  <c r="BW29" i="1"/>
  <c r="BW29" i="5"/>
  <c r="H30" i="1"/>
  <c r="BH30" i="1"/>
  <c r="BI30" i="1"/>
  <c r="BM30" i="1"/>
  <c r="BW30" i="1"/>
  <c r="BX30" i="1"/>
  <c r="BX30" i="7"/>
  <c r="AU31" i="1"/>
  <c r="AV31" i="1"/>
  <c r="AX31" i="1"/>
  <c r="BF31" i="1"/>
  <c r="BG31" i="1"/>
  <c r="BI31" i="1"/>
  <c r="BM31" i="1"/>
  <c r="BW31" i="1"/>
  <c r="CB31" i="5"/>
  <c r="BI32" i="1"/>
  <c r="BU32" i="5"/>
  <c r="BW32" i="1"/>
  <c r="V33" i="1"/>
  <c r="W33" i="1"/>
  <c r="W33" i="5"/>
  <c r="Y33" i="1"/>
  <c r="AF33" i="1"/>
  <c r="AL33" i="1"/>
  <c r="BI33" i="1"/>
  <c r="BE33" i="1"/>
  <c r="BE33" i="5"/>
  <c r="BM33" i="1"/>
  <c r="BW33" i="1"/>
  <c r="BX33" i="1"/>
  <c r="BX33" i="7"/>
  <c r="V34" i="1"/>
  <c r="W34" i="1"/>
  <c r="Y34" i="1"/>
  <c r="AF34" i="1"/>
  <c r="AL34" i="1"/>
  <c r="AV34" i="5"/>
  <c r="AY34" i="5"/>
  <c r="BI34" i="1"/>
  <c r="BE34" i="1"/>
  <c r="BW34" i="1"/>
  <c r="V35" i="1"/>
  <c r="W35" i="1"/>
  <c r="Y35" i="1"/>
  <c r="Y35" i="5"/>
  <c r="AF35" i="1"/>
  <c r="AL35" i="1"/>
  <c r="BI35" i="1"/>
  <c r="BE35" i="1"/>
  <c r="BF35" i="1"/>
  <c r="BF35" i="7"/>
  <c r="BW35" i="1"/>
  <c r="V36" i="1"/>
  <c r="W36" i="1"/>
  <c r="Y36" i="1"/>
  <c r="AF36" i="1"/>
  <c r="AL36" i="1"/>
  <c r="BI36" i="1"/>
  <c r="BE36" i="1"/>
  <c r="BE36" i="5"/>
  <c r="BW36" i="1"/>
  <c r="X37" i="1"/>
  <c r="Y37" i="1"/>
  <c r="AC37" i="1"/>
  <c r="AL37" i="1"/>
  <c r="AR37" i="1"/>
  <c r="AR37" i="5"/>
  <c r="BF37" i="1"/>
  <c r="BF37" i="5"/>
  <c r="BI37" i="1"/>
  <c r="BM37" i="1"/>
  <c r="BW37" i="1"/>
  <c r="AU38" i="1"/>
  <c r="AV38" i="1"/>
  <c r="AV38" i="7"/>
  <c r="BF38" i="1"/>
  <c r="BF38" i="5"/>
  <c r="BG38" i="1"/>
  <c r="BM38" i="1"/>
  <c r="BW38" i="1"/>
  <c r="AU39" i="1"/>
  <c r="BI39" i="1"/>
  <c r="BF39" i="1"/>
  <c r="BF39" i="5"/>
  <c r="BM39" i="1"/>
  <c r="BM39" i="5"/>
  <c r="BW39" i="1"/>
  <c r="BX39" i="1"/>
  <c r="BX39" i="7"/>
  <c r="BI40" i="1"/>
  <c r="BM40" i="1"/>
  <c r="BM40" i="5"/>
  <c r="BW40" i="1"/>
  <c r="BW40" i="7"/>
  <c r="AU41" i="1"/>
  <c r="BF41" i="1"/>
  <c r="BM41" i="1"/>
  <c r="BW41" i="1"/>
  <c r="BX41" i="1"/>
  <c r="AU42" i="1"/>
  <c r="AV42" i="1"/>
  <c r="AY42" i="1"/>
  <c r="AY42" i="5"/>
  <c r="BF42" i="1"/>
  <c r="BF42" i="5"/>
  <c r="BG42" i="1"/>
  <c r="BJ42" i="1"/>
  <c r="BW42" i="1"/>
  <c r="BX42" i="1"/>
  <c r="BY42" i="5"/>
  <c r="AX43" i="1"/>
  <c r="BA43" i="1"/>
  <c r="BF43" i="1"/>
  <c r="BI43" i="1"/>
  <c r="BI43" i="5"/>
  <c r="BW43" i="1"/>
  <c r="AU44" i="1"/>
  <c r="AY44" i="5"/>
  <c r="BF44" i="1"/>
  <c r="BW44" i="1"/>
  <c r="AU45" i="1"/>
  <c r="AV45" i="7"/>
  <c r="BF45" i="1"/>
  <c r="BF45" i="5"/>
  <c r="BM45" i="1"/>
  <c r="BW45" i="1"/>
  <c r="AU46" i="1"/>
  <c r="AX46" i="1"/>
  <c r="BG46" i="1"/>
  <c r="BI46" i="1"/>
  <c r="BM46" i="1"/>
  <c r="BW46" i="1"/>
  <c r="BX46" i="1"/>
  <c r="BI47" i="1"/>
  <c r="BI47" i="5"/>
  <c r="BL47" i="5"/>
  <c r="BM47" i="1"/>
  <c r="BW47" i="1"/>
  <c r="BM48" i="1"/>
  <c r="BN48" i="5"/>
  <c r="BW48" i="1"/>
  <c r="BX48" i="1"/>
  <c r="BH49" i="5"/>
  <c r="BI49" i="1"/>
  <c r="BM49" i="1"/>
  <c r="BM49" i="5"/>
  <c r="BW49" i="1"/>
  <c r="BW49" i="5"/>
  <c r="BH50" i="5"/>
  <c r="BI50" i="1"/>
  <c r="BM50" i="1"/>
  <c r="BW50" i="1"/>
  <c r="BW50" i="5"/>
  <c r="X51" i="1"/>
  <c r="Y51" i="1"/>
  <c r="AC51" i="1"/>
  <c r="AN51" i="1"/>
  <c r="AL51" i="1"/>
  <c r="AL51" i="5"/>
  <c r="AR51" i="1"/>
  <c r="BF51" i="1"/>
  <c r="BI51" i="1"/>
  <c r="BI51" i="5"/>
  <c r="BM51" i="1"/>
  <c r="BM51" i="5"/>
  <c r="BW51" i="1"/>
  <c r="AS52" i="1"/>
  <c r="AT52" i="1"/>
  <c r="AU52" i="1"/>
  <c r="AW52" i="1"/>
  <c r="AX52" i="1"/>
  <c r="AY52" i="1"/>
  <c r="BF52" i="1"/>
  <c r="BW52" i="1"/>
  <c r="AU53" i="1"/>
  <c r="AU53" i="5"/>
  <c r="AV53" i="1"/>
  <c r="BF53" i="1"/>
  <c r="BH53" i="1"/>
  <c r="BM53" i="1"/>
  <c r="BW53" i="1"/>
  <c r="AU54" i="1"/>
  <c r="AU54" i="5"/>
  <c r="AY54" i="1"/>
  <c r="BF54" i="1"/>
  <c r="BW54" i="1"/>
  <c r="AU55" i="1"/>
  <c r="AU55" i="5"/>
  <c r="AV55" i="1"/>
  <c r="BF55" i="1"/>
  <c r="BG55" i="1"/>
  <c r="BH55" i="1"/>
  <c r="BH55" i="5"/>
  <c r="BM55" i="1"/>
  <c r="BM55" i="5"/>
  <c r="BW55" i="1"/>
  <c r="BX55" i="1"/>
  <c r="AU56" i="1"/>
  <c r="AU56" i="5"/>
  <c r="AV56" i="1"/>
  <c r="AY56" i="1"/>
  <c r="BF56" i="1"/>
  <c r="BF56" i="5"/>
  <c r="BW56" i="1"/>
  <c r="AU57" i="1"/>
  <c r="AV57" i="1"/>
  <c r="AY57" i="1"/>
  <c r="BM57" i="1"/>
  <c r="BF57" i="1"/>
  <c r="BG57" i="1"/>
  <c r="BG57" i="5"/>
  <c r="BW57" i="1"/>
  <c r="BX57" i="1"/>
  <c r="BX57" i="7"/>
  <c r="BY57" i="1"/>
  <c r="AU58" i="1"/>
  <c r="AV58" i="1"/>
  <c r="AX58" i="1"/>
  <c r="AY58" i="1"/>
  <c r="BF58" i="1"/>
  <c r="BF58" i="5"/>
  <c r="BH58" i="1"/>
  <c r="BS58" i="1"/>
  <c r="BS58" i="5"/>
  <c r="BW58" i="1"/>
  <c r="BW58" i="5"/>
  <c r="H13" i="5"/>
  <c r="I13" i="5"/>
  <c r="J13" i="5"/>
  <c r="K13" i="5"/>
  <c r="L13" i="5"/>
  <c r="M13" i="5"/>
  <c r="N13" i="5"/>
  <c r="O13" i="5"/>
  <c r="P13" i="5"/>
  <c r="Q13" i="5"/>
  <c r="R13" i="5"/>
  <c r="S13" i="5"/>
  <c r="T13" i="5"/>
  <c r="U13" i="5"/>
  <c r="V13" i="5"/>
  <c r="X13" i="5"/>
  <c r="Y13" i="5"/>
  <c r="Z13" i="5"/>
  <c r="AA13" i="5"/>
  <c r="AB13" i="5"/>
  <c r="AC13" i="5"/>
  <c r="AD13" i="5"/>
  <c r="AE13" i="5"/>
  <c r="AG13" i="5"/>
  <c r="AJ13" i="5"/>
  <c r="AK13" i="5"/>
  <c r="AM13" i="5"/>
  <c r="AP13" i="5"/>
  <c r="AQ13" i="5"/>
  <c r="AR13" i="5"/>
  <c r="AZ13" i="5"/>
  <c r="BA13" i="5"/>
  <c r="BC13" i="5"/>
  <c r="BK13" i="5"/>
  <c r="BO13" i="5"/>
  <c r="BQ13" i="5"/>
  <c r="BS13" i="5"/>
  <c r="BT13" i="5"/>
  <c r="BU13" i="5"/>
  <c r="BV13" i="5"/>
  <c r="CA13" i="5"/>
  <c r="G13" i="5"/>
  <c r="AY275" i="5"/>
  <c r="BB275" i="5"/>
  <c r="AT275" i="5"/>
  <c r="AS275" i="5"/>
  <c r="A270" i="5"/>
  <c r="A271" i="5"/>
  <c r="CC268" i="5"/>
  <c r="CC267" i="5"/>
  <c r="CC263" i="5"/>
  <c r="A258" i="5"/>
  <c r="A259" i="5"/>
  <c r="A260" i="5"/>
  <c r="A261" i="5"/>
  <c r="CC256" i="5"/>
  <c r="CC255" i="5"/>
  <c r="A247" i="5"/>
  <c r="A248" i="5"/>
  <c r="A249" i="5"/>
  <c r="A251" i="5"/>
  <c r="A252" i="5"/>
  <c r="A253" i="5"/>
  <c r="A237" i="5"/>
  <c r="A238" i="5"/>
  <c r="A239" i="5"/>
  <c r="A240" i="5"/>
  <c r="A241" i="5"/>
  <c r="A220" i="5"/>
  <c r="A221" i="5"/>
  <c r="A222" i="5"/>
  <c r="A223" i="5"/>
  <c r="A224" i="5"/>
  <c r="A225" i="5"/>
  <c r="A226" i="5"/>
  <c r="A227" i="5"/>
  <c r="A228" i="5"/>
  <c r="CC211" i="5"/>
  <c r="A199" i="5"/>
  <c r="A200" i="5"/>
  <c r="A201" i="5"/>
  <c r="A202" i="5"/>
  <c r="A203" i="5"/>
  <c r="A204" i="5"/>
  <c r="A205" i="5"/>
  <c r="CC198" i="5"/>
  <c r="A194" i="5"/>
  <c r="A195" i="5"/>
  <c r="A184" i="5"/>
  <c r="A186" i="5"/>
  <c r="A187" i="5"/>
  <c r="A188" i="5"/>
  <c r="A179" i="5"/>
  <c r="CC177" i="5"/>
  <c r="A17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15" i="5"/>
  <c r="A116" i="5"/>
  <c r="A117" i="5"/>
  <c r="A118" i="5"/>
  <c r="A119" i="5"/>
  <c r="A120" i="5"/>
  <c r="A121" i="5"/>
  <c r="A122" i="5"/>
  <c r="A94" i="5"/>
  <c r="A95" i="5"/>
  <c r="A96" i="5"/>
  <c r="A97" i="5"/>
  <c r="A98" i="5"/>
  <c r="A99" i="5"/>
  <c r="A100" i="5"/>
  <c r="A101" i="5"/>
  <c r="A102" i="5"/>
  <c r="A103" i="5"/>
  <c r="A104" i="5"/>
  <c r="A105" i="5"/>
  <c r="A106" i="5"/>
  <c r="A107" i="5"/>
  <c r="A108" i="5"/>
  <c r="A109" i="5"/>
  <c r="A110" i="5"/>
  <c r="A111" i="5"/>
  <c r="A63" i="5"/>
  <c r="A64" i="5"/>
  <c r="A65" i="5"/>
  <c r="A66" i="5"/>
  <c r="A67" i="5"/>
  <c r="A68" i="5"/>
  <c r="A69" i="5"/>
  <c r="A70" i="5"/>
  <c r="A71" i="5"/>
  <c r="A72" i="5"/>
  <c r="A74" i="5"/>
  <c r="A75" i="5"/>
  <c r="A77" i="5"/>
  <c r="A78" i="5"/>
  <c r="A79" i="5"/>
  <c r="A80" i="5"/>
  <c r="A81" i="5"/>
  <c r="A82" i="5"/>
  <c r="A83" i="5"/>
  <c r="A84" i="5"/>
  <c r="A86" i="5"/>
  <c r="A87" i="5"/>
  <c r="A89" i="5"/>
  <c r="A90" i="5"/>
  <c r="A14" i="5"/>
  <c r="A15" i="5"/>
  <c r="A16" i="5"/>
  <c r="A17" i="5"/>
  <c r="A18" i="5"/>
  <c r="A19" i="5"/>
  <c r="A20" i="5"/>
  <c r="A21" i="5"/>
  <c r="A22" i="5"/>
  <c r="A23" i="5"/>
  <c r="A24" i="5"/>
  <c r="A25" i="5"/>
  <c r="A26" i="5"/>
  <c r="A27" i="5"/>
  <c r="A28" i="5"/>
  <c r="A29" i="5"/>
  <c r="A30" i="5"/>
  <c r="A32" i="5"/>
  <c r="A33" i="5"/>
  <c r="A34" i="5"/>
  <c r="A35" i="5"/>
  <c r="A36" i="5"/>
  <c r="A37" i="5"/>
  <c r="A38" i="5"/>
  <c r="A39" i="5"/>
  <c r="A40" i="5"/>
  <c r="A41" i="5"/>
  <c r="A43" i="5"/>
  <c r="A44" i="5"/>
  <c r="A45" i="5"/>
  <c r="A46" i="5"/>
  <c r="A47" i="5"/>
  <c r="A49" i="5"/>
  <c r="A50" i="5"/>
  <c r="A51" i="5"/>
  <c r="A52" i="5"/>
  <c r="A53" i="5"/>
  <c r="A54" i="5"/>
  <c r="A55" i="5"/>
  <c r="A56" i="5"/>
  <c r="A57" i="5"/>
  <c r="A58" i="5"/>
  <c r="BU168" i="5"/>
  <c r="BE230" i="5"/>
  <c r="AW230" i="5"/>
  <c r="AO230" i="5"/>
  <c r="AG230" i="5"/>
  <c r="Y230" i="5"/>
  <c r="Q230" i="5"/>
  <c r="I230" i="5"/>
  <c r="AP230" i="5"/>
  <c r="G230" i="5"/>
  <c r="L244" i="7"/>
  <c r="L216" i="7"/>
  <c r="P244" i="7"/>
  <c r="P216" i="7"/>
  <c r="T244" i="7"/>
  <c r="T216" i="7"/>
  <c r="X244" i="7"/>
  <c r="X216" i="7"/>
  <c r="AB244" i="7"/>
  <c r="AB216" i="7"/>
  <c r="AF244" i="7"/>
  <c r="AF216" i="7"/>
  <c r="AJ244" i="7"/>
  <c r="AJ216" i="7"/>
  <c r="AN244" i="7"/>
  <c r="AN216" i="7"/>
  <c r="AR244" i="7"/>
  <c r="AR216" i="7"/>
  <c r="AV244" i="7"/>
  <c r="AV216" i="7"/>
  <c r="AZ244" i="7"/>
  <c r="AZ216" i="7"/>
  <c r="BD244" i="7"/>
  <c r="BD216" i="7"/>
  <c r="BH244" i="7"/>
  <c r="BH216" i="7"/>
  <c r="T113" i="7"/>
  <c r="T11" i="7"/>
  <c r="I217" i="7"/>
  <c r="K168" i="7"/>
  <c r="S168" i="7"/>
  <c r="AA168" i="7"/>
  <c r="AI168" i="7"/>
  <c r="AQ168" i="7"/>
  <c r="AY168" i="7"/>
  <c r="BG168" i="7"/>
  <c r="BO168" i="7"/>
  <c r="L168" i="7"/>
  <c r="T168" i="7"/>
  <c r="AB168" i="7"/>
  <c r="AJ168" i="7"/>
  <c r="AT168" i="7"/>
  <c r="BB168" i="7"/>
  <c r="BJ168" i="7"/>
  <c r="BR168" i="7"/>
  <c r="BE172" i="7"/>
  <c r="S12" i="7"/>
  <c r="G172" i="7"/>
  <c r="O172" i="7"/>
  <c r="U172" i="7"/>
  <c r="AA172" i="7"/>
  <c r="BO172" i="7"/>
  <c r="L172" i="7"/>
  <c r="P172" i="7"/>
  <c r="T172" i="7"/>
  <c r="Z172" i="7"/>
  <c r="BA172" i="7"/>
  <c r="Q217" i="7"/>
  <c r="AG217" i="7"/>
  <c r="N113" i="7"/>
  <c r="N11" i="7"/>
  <c r="AP113" i="7"/>
  <c r="AP11" i="7"/>
  <c r="L217" i="7"/>
  <c r="P217" i="7"/>
  <c r="T217" i="7"/>
  <c r="X217" i="7"/>
  <c r="AB217" i="7"/>
  <c r="AF217" i="7"/>
  <c r="AL217" i="7"/>
  <c r="AV217" i="7"/>
  <c r="M217" i="7"/>
  <c r="U217" i="7"/>
  <c r="AC217" i="7"/>
  <c r="AK217" i="7"/>
  <c r="BQ217" i="7"/>
  <c r="AD172" i="7"/>
  <c r="AP172" i="7"/>
  <c r="AR172" i="7"/>
  <c r="AU217" i="7"/>
  <c r="BC217" i="7"/>
  <c r="BO217" i="7"/>
  <c r="AC113" i="7"/>
  <c r="AC11" i="7"/>
  <c r="BQ172" i="7"/>
  <c r="AJ172" i="7"/>
  <c r="AZ172" i="7"/>
  <c r="K217" i="7"/>
  <c r="O217" i="7"/>
  <c r="S217" i="7"/>
  <c r="W217" i="7"/>
  <c r="AA217" i="7"/>
  <c r="AE217" i="7"/>
  <c r="AM217" i="7"/>
  <c r="AQ217" i="7"/>
  <c r="AV17" i="7"/>
  <c r="W33" i="7"/>
  <c r="BG38" i="7"/>
  <c r="AY44" i="7"/>
  <c r="BM49" i="7"/>
  <c r="BS58" i="7"/>
  <c r="AV18" i="7"/>
  <c r="AL25" i="7"/>
  <c r="CB31" i="7"/>
  <c r="AV36" i="7"/>
  <c r="BF42" i="7"/>
  <c r="CC167" i="7"/>
  <c r="CB177" i="7"/>
  <c r="BY175" i="7"/>
  <c r="BZ175" i="7"/>
  <c r="CB175" i="7"/>
  <c r="CC175" i="7"/>
  <c r="BX38" i="1"/>
  <c r="BQ172" i="5"/>
  <c r="BM56" i="1"/>
  <c r="BM56" i="7"/>
  <c r="AF51" i="1"/>
  <c r="AF51" i="5"/>
  <c r="AY43" i="5"/>
  <c r="BJ39" i="7"/>
  <c r="AN35" i="1"/>
  <c r="AS35" i="1"/>
  <c r="BI16" i="5"/>
  <c r="BY57" i="5"/>
  <c r="BH56" i="5"/>
  <c r="AY54" i="5"/>
  <c r="BW53" i="5"/>
  <c r="BX51" i="1"/>
  <c r="BX47" i="1"/>
  <c r="BI45" i="1"/>
  <c r="AF37" i="1"/>
  <c r="AF37" i="5"/>
  <c r="AI36" i="5"/>
  <c r="AN26" i="1"/>
  <c r="BM43" i="1"/>
  <c r="BX25" i="7"/>
  <c r="A194" i="1"/>
  <c r="A195" i="1"/>
  <c r="BX210" i="1"/>
  <c r="BX210" i="7"/>
  <c r="BU179" i="1"/>
  <c r="BU179" i="5"/>
  <c r="BT177" i="1"/>
  <c r="BR177" i="1"/>
  <c r="BO177" i="1"/>
  <c r="BL177" i="1"/>
  <c r="BE177" i="1"/>
  <c r="BC177" i="1"/>
  <c r="BA177" i="1"/>
  <c r="AZ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BX273" i="5"/>
  <c r="BX267" i="5"/>
  <c r="CB219" i="7"/>
  <c r="CC219" i="7"/>
  <c r="CC217" i="7"/>
  <c r="CB170" i="7"/>
  <c r="CC165" i="1"/>
  <c r="CC161" i="1"/>
  <c r="CC159" i="1"/>
  <c r="CC157" i="1"/>
  <c r="CC155" i="1"/>
  <c r="CC153" i="1"/>
  <c r="CB151" i="7"/>
  <c r="CC151" i="7"/>
  <c r="CC149" i="1"/>
  <c r="CB147" i="7"/>
  <c r="CC147" i="7"/>
  <c r="CC145" i="1"/>
  <c r="CB144" i="7"/>
  <c r="CC144" i="7"/>
  <c r="CC141" i="1"/>
  <c r="CC140" i="1"/>
  <c r="CB139" i="7"/>
  <c r="CC139" i="7"/>
  <c r="CC137" i="1"/>
  <c r="CC133" i="1"/>
  <c r="CC132" i="1"/>
  <c r="CC129" i="1"/>
  <c r="CB120" i="7"/>
  <c r="CB109" i="5"/>
  <c r="CC109" i="5"/>
  <c r="CC100" i="1"/>
  <c r="CB95" i="5"/>
  <c r="CC95" i="5"/>
  <c r="CC94" i="1"/>
  <c r="BW265" i="1"/>
  <c r="BW265" i="5"/>
  <c r="BW255" i="5"/>
  <c r="BW261" i="1"/>
  <c r="BX261" i="1"/>
  <c r="BX261" i="5"/>
  <c r="BW259" i="1"/>
  <c r="BW258" i="1"/>
  <c r="BW257" i="1"/>
  <c r="BW252" i="1"/>
  <c r="BW252" i="7"/>
  <c r="BW251" i="1"/>
  <c r="BW250" i="1"/>
  <c r="BW248" i="1"/>
  <c r="BW248" i="7"/>
  <c r="BW247" i="1"/>
  <c r="BW247" i="7"/>
  <c r="BW253" i="7"/>
  <c r="BW246" i="1"/>
  <c r="BX246" i="1"/>
  <c r="BW245" i="1"/>
  <c r="BX245" i="1"/>
  <c r="BX245" i="7"/>
  <c r="BW242" i="1"/>
  <c r="BX242" i="1"/>
  <c r="BW241" i="1"/>
  <c r="BX241" i="1"/>
  <c r="BW240" i="1"/>
  <c r="BX240" i="1"/>
  <c r="BW239" i="1"/>
  <c r="BX239" i="1"/>
  <c r="BW238" i="1"/>
  <c r="BX238" i="1"/>
  <c r="BW237" i="1"/>
  <c r="BX237" i="1"/>
  <c r="BW236" i="1"/>
  <c r="BX236" i="1"/>
  <c r="BX236" i="5"/>
  <c r="BW235" i="1"/>
  <c r="BX235" i="1"/>
  <c r="BX235" i="5"/>
  <c r="BW234" i="1"/>
  <c r="BW234" i="5"/>
  <c r="BW233" i="1"/>
  <c r="BX233" i="1"/>
  <c r="BW232" i="1"/>
  <c r="BW231" i="1"/>
  <c r="BW228" i="1"/>
  <c r="BW228" i="7"/>
  <c r="BW227" i="1"/>
  <c r="BW226" i="1"/>
  <c r="BW226" i="7"/>
  <c r="BW225" i="1"/>
  <c r="BW224" i="1"/>
  <c r="BW224" i="7"/>
  <c r="BW223" i="1"/>
  <c r="BW222" i="1"/>
  <c r="BW221" i="1"/>
  <c r="BW220" i="1"/>
  <c r="BW220" i="7"/>
  <c r="BW219" i="1"/>
  <c r="BW219" i="7"/>
  <c r="BW218" i="1"/>
  <c r="BW218" i="5"/>
  <c r="BW213" i="1"/>
  <c r="BW213" i="5"/>
  <c r="BW212" i="1"/>
  <c r="BW209" i="1"/>
  <c r="BW209" i="5"/>
  <c r="BW208" i="1"/>
  <c r="BW204" i="1"/>
  <c r="BW203" i="1"/>
  <c r="BW202" i="1"/>
  <c r="BW201" i="1"/>
  <c r="BX201" i="1"/>
  <c r="BW200" i="1"/>
  <c r="BW194" i="1"/>
  <c r="BW194" i="5"/>
  <c r="BW195" i="1"/>
  <c r="BW193" i="1"/>
  <c r="BW193" i="7"/>
  <c r="BW190" i="1"/>
  <c r="BX190" i="1"/>
  <c r="BW189" i="1"/>
  <c r="BW189" i="7"/>
  <c r="BW188" i="1"/>
  <c r="BX188" i="1"/>
  <c r="BW187" i="1"/>
  <c r="BW187" i="7"/>
  <c r="BW186" i="1"/>
  <c r="BW185" i="1"/>
  <c r="BW185" i="7"/>
  <c r="BW184" i="1"/>
  <c r="BW183" i="1"/>
  <c r="BX183" i="1"/>
  <c r="BX183" i="7"/>
  <c r="BW179" i="1"/>
  <c r="BW179" i="5"/>
  <c r="BW178" i="1"/>
  <c r="BX178" i="1"/>
  <c r="BW173" i="1"/>
  <c r="BX173" i="1"/>
  <c r="BW170" i="1"/>
  <c r="BW170" i="5"/>
  <c r="BW168" i="5"/>
  <c r="BW169" i="1"/>
  <c r="BW122" i="7"/>
  <c r="BW121" i="1"/>
  <c r="BW120" i="1"/>
  <c r="BW120" i="5"/>
  <c r="BW118" i="1"/>
  <c r="BW117" i="1"/>
  <c r="BW116" i="1"/>
  <c r="BW116" i="5"/>
  <c r="BW115" i="1"/>
  <c r="BW114" i="1"/>
  <c r="BW114" i="5"/>
  <c r="BW111" i="1"/>
  <c r="BW111" i="7"/>
  <c r="BW110" i="1"/>
  <c r="BW110" i="5"/>
  <c r="BW109" i="1"/>
  <c r="BW108" i="1"/>
  <c r="BW108" i="5"/>
  <c r="BW107" i="1"/>
  <c r="BW107" i="7"/>
  <c r="BW106" i="1"/>
  <c r="BW106" i="5"/>
  <c r="BW105" i="7"/>
  <c r="BW104" i="1"/>
  <c r="BW104" i="7"/>
  <c r="BW103" i="1"/>
  <c r="BW103" i="7"/>
  <c r="BW102" i="1"/>
  <c r="BW101" i="1"/>
  <c r="BW101" i="7"/>
  <c r="BW100" i="1"/>
  <c r="BW99" i="1"/>
  <c r="BW98" i="1"/>
  <c r="BW97" i="1"/>
  <c r="BW97" i="7"/>
  <c r="BW96" i="1"/>
  <c r="BW96" i="7"/>
  <c r="BW95" i="1"/>
  <c r="BW95" i="7"/>
  <c r="BW94" i="1"/>
  <c r="BW93" i="1"/>
  <c r="BW93" i="7"/>
  <c r="BW90" i="1"/>
  <c r="BW89" i="1"/>
  <c r="BW88" i="1"/>
  <c r="BW87" i="1"/>
  <c r="BW87" i="7"/>
  <c r="BW84" i="1"/>
  <c r="BW84" i="7"/>
  <c r="BW83" i="1"/>
  <c r="BW82" i="1"/>
  <c r="BW81" i="1"/>
  <c r="BW81" i="7"/>
  <c r="BW80" i="1"/>
  <c r="BW79" i="1"/>
  <c r="BW78" i="1"/>
  <c r="BW77" i="1"/>
  <c r="BW77" i="7"/>
  <c r="BW76" i="1"/>
  <c r="BW76" i="7"/>
  <c r="BW75" i="1"/>
  <c r="BW75" i="7"/>
  <c r="BW74" i="1"/>
  <c r="BW73" i="1"/>
  <c r="BW73" i="7"/>
  <c r="BW72" i="1"/>
  <c r="BW71" i="1"/>
  <c r="BW70" i="1"/>
  <c r="BW69" i="1"/>
  <c r="BW69" i="7"/>
  <c r="BW68" i="1"/>
  <c r="BW68" i="7"/>
  <c r="BW67" i="1"/>
  <c r="BW66" i="1"/>
  <c r="BW65" i="1"/>
  <c r="BW65" i="7"/>
  <c r="BW64" i="1"/>
  <c r="BW63" i="1"/>
  <c r="BW62" i="1"/>
  <c r="BW234" i="7"/>
  <c r="BW231" i="5"/>
  <c r="CB95" i="7"/>
  <c r="CC95" i="7"/>
  <c r="CB122" i="7"/>
  <c r="CB131" i="7"/>
  <c r="CC131" i="7"/>
  <c r="CB163" i="7"/>
  <c r="CC163" i="7"/>
  <c r="BX253" i="1"/>
  <c r="BW253" i="5"/>
  <c r="BW269" i="5"/>
  <c r="BW270" i="5"/>
  <c r="CB274" i="5"/>
  <c r="CC274" i="5"/>
  <c r="BW271" i="5"/>
  <c r="CB272" i="5"/>
  <c r="BX86" i="1"/>
  <c r="BW86" i="5"/>
  <c r="BW118" i="5"/>
  <c r="BW122" i="5"/>
  <c r="BX85" i="1"/>
  <c r="BW85" i="5"/>
  <c r="BW105" i="5"/>
  <c r="CB100" i="5"/>
  <c r="CC100" i="5"/>
  <c r="CB122" i="5"/>
  <c r="BU38" i="7"/>
  <c r="BV38" i="5"/>
  <c r="BV38" i="7"/>
  <c r="BX270" i="5"/>
  <c r="BX269" i="5"/>
  <c r="BX105" i="5"/>
  <c r="BX105" i="7"/>
  <c r="BX122" i="5"/>
  <c r="BX122" i="7"/>
  <c r="BU38" i="5"/>
  <c r="CB38" i="7"/>
  <c r="CC168" i="1"/>
  <c r="BV22" i="5"/>
  <c r="BV22" i="7"/>
  <c r="BY22" i="7"/>
  <c r="BY22" i="5"/>
  <c r="BZ22" i="1"/>
  <c r="BZ22" i="5"/>
  <c r="CB22" i="5"/>
  <c r="H251" i="1"/>
  <c r="H250" i="7"/>
  <c r="H246" i="1"/>
  <c r="H246" i="5"/>
  <c r="H242" i="1"/>
  <c r="H190" i="1"/>
  <c r="CC103" i="1"/>
  <c r="BU102" i="5"/>
  <c r="BU110" i="5"/>
  <c r="BY128" i="5"/>
  <c r="BM241" i="1"/>
  <c r="BM241" i="7"/>
  <c r="BH241" i="1"/>
  <c r="BM241" i="5"/>
  <c r="BY241" i="5"/>
  <c r="BU269" i="5"/>
  <c r="BU270" i="5"/>
  <c r="K268" i="5"/>
  <c r="O268" i="5"/>
  <c r="Q268" i="5"/>
  <c r="S268" i="5"/>
  <c r="U268" i="5"/>
  <c r="Y268" i="5"/>
  <c r="AA268" i="5"/>
  <c r="AG268" i="5"/>
  <c r="AI268" i="5"/>
  <c r="AZ268" i="5"/>
  <c r="BQ268" i="5"/>
  <c r="AB268" i="5"/>
  <c r="AD268" i="5"/>
  <c r="AJ268" i="5"/>
  <c r="AL268" i="5"/>
  <c r="BA268" i="5"/>
  <c r="BT268" i="5"/>
  <c r="BM242" i="1"/>
  <c r="BM242" i="5"/>
  <c r="BI242" i="1"/>
  <c r="BH242" i="1"/>
  <c r="BF242" i="1"/>
  <c r="BF242" i="5"/>
  <c r="BM242" i="7"/>
  <c r="BY242" i="7"/>
  <c r="H118" i="1"/>
  <c r="H117" i="1"/>
  <c r="H117" i="7"/>
  <c r="H119" i="5"/>
  <c r="H116" i="1"/>
  <c r="H116" i="7"/>
  <c r="H115" i="1"/>
  <c r="BY119" i="5"/>
  <c r="H120" i="5"/>
  <c r="H120" i="7"/>
  <c r="H122" i="5"/>
  <c r="H122" i="7"/>
  <c r="H121" i="5"/>
  <c r="H121" i="7"/>
  <c r="BZ119" i="7"/>
  <c r="CB252" i="7"/>
  <c r="CB244" i="7"/>
  <c r="CB216" i="7"/>
  <c r="BM240" i="1"/>
  <c r="BF240" i="1"/>
  <c r="AW240" i="1"/>
  <c r="AV240" i="1"/>
  <c r="BJ240" i="1"/>
  <c r="BJ240" i="5"/>
  <c r="AU240" i="1"/>
  <c r="BI240" i="1"/>
  <c r="BM251" i="1"/>
  <c r="BL251" i="1"/>
  <c r="BM239" i="1"/>
  <c r="BM239" i="7"/>
  <c r="BH239" i="1"/>
  <c r="AV240" i="7"/>
  <c r="BZ119" i="5"/>
  <c r="BM239" i="5"/>
  <c r="AW240" i="5"/>
  <c r="H252" i="1"/>
  <c r="H252" i="7"/>
  <c r="A246" i="1"/>
  <c r="A247" i="1"/>
  <c r="A248" i="1"/>
  <c r="A251" i="1"/>
  <c r="A252" i="1"/>
  <c r="A253" i="1"/>
  <c r="A184" i="1"/>
  <c r="A185" i="1"/>
  <c r="A186" i="1"/>
  <c r="A187" i="1"/>
  <c r="A188" i="1"/>
  <c r="A189" i="1"/>
  <c r="A190" i="1"/>
  <c r="A125" i="1"/>
  <c r="A126" i="1"/>
  <c r="A127" i="1"/>
  <c r="A128" i="1"/>
  <c r="A129" i="1"/>
  <c r="A130" i="1"/>
  <c r="A131" i="1"/>
  <c r="A132" i="1"/>
  <c r="A133" i="1"/>
  <c r="A134" i="1"/>
  <c r="A135" i="1"/>
  <c r="A136" i="1"/>
  <c r="A137" i="1"/>
  <c r="A138" i="1"/>
  <c r="A139" i="1"/>
  <c r="A140" i="1"/>
  <c r="A141" i="1"/>
  <c r="A142" i="1"/>
  <c r="A143" i="1"/>
  <c r="A144" i="1"/>
  <c r="A145" i="1"/>
  <c r="A146" i="1"/>
  <c r="A147" i="1"/>
  <c r="A150" i="1"/>
  <c r="A151" i="1"/>
  <c r="A152" i="1"/>
  <c r="A153" i="1"/>
  <c r="A154" i="1"/>
  <c r="A155" i="1"/>
  <c r="A156" i="1"/>
  <c r="A157" i="1"/>
  <c r="A158" i="1"/>
  <c r="A159" i="1"/>
  <c r="A160" i="1"/>
  <c r="A161" i="1"/>
  <c r="A162" i="1"/>
  <c r="A163" i="1"/>
  <c r="A164" i="1"/>
  <c r="A165" i="1"/>
  <c r="H90" i="1"/>
  <c r="H89" i="1"/>
  <c r="H89" i="5"/>
  <c r="H107" i="1"/>
  <c r="H98" i="1"/>
  <c r="H98" i="5"/>
  <c r="H97" i="1"/>
  <c r="H97" i="5"/>
  <c r="H96" i="1"/>
  <c r="H66" i="1"/>
  <c r="H66" i="5"/>
  <c r="H65" i="1"/>
  <c r="H65" i="7"/>
  <c r="H64" i="1"/>
  <c r="H110" i="1"/>
  <c r="H110" i="5"/>
  <c r="H109" i="1"/>
  <c r="H108" i="1"/>
  <c r="H108" i="5"/>
  <c r="H106" i="1"/>
  <c r="H104" i="1"/>
  <c r="H103" i="1"/>
  <c r="H102" i="1"/>
  <c r="H102" i="7"/>
  <c r="H101" i="1"/>
  <c r="H100" i="1"/>
  <c r="H100" i="7"/>
  <c r="H99" i="1"/>
  <c r="H99" i="5"/>
  <c r="H94" i="1"/>
  <c r="H94" i="7"/>
  <c r="H93" i="1"/>
  <c r="H93" i="7"/>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BT113" i="1"/>
  <c r="BR113" i="1"/>
  <c r="BQ113" i="1"/>
  <c r="BO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G113" i="1"/>
  <c r="H226" i="1"/>
  <c r="BU238" i="5"/>
  <c r="BM238" i="1"/>
  <c r="BJ238" i="1"/>
  <c r="BJ238" i="5"/>
  <c r="BI238" i="1"/>
  <c r="BI238" i="7"/>
  <c r="BG238" i="1"/>
  <c r="BF238" i="1"/>
  <c r="BF238" i="7"/>
  <c r="AW238" i="1"/>
  <c r="AW238" i="5"/>
  <c r="BU238" i="7"/>
  <c r="H105" i="5"/>
  <c r="H105" i="7"/>
  <c r="H252" i="5"/>
  <c r="H110" i="7"/>
  <c r="H93" i="5"/>
  <c r="H95" i="5"/>
  <c r="H95" i="7"/>
  <c r="H100" i="5"/>
  <c r="A93" i="1"/>
  <c r="A94" i="1"/>
  <c r="A95" i="1"/>
  <c r="A96" i="1"/>
  <c r="A97" i="1"/>
  <c r="A98" i="1"/>
  <c r="A99" i="1"/>
  <c r="A100" i="1"/>
  <c r="A101" i="1"/>
  <c r="A102" i="1"/>
  <c r="A103" i="1"/>
  <c r="A104" i="1"/>
  <c r="A105" i="1"/>
  <c r="A106" i="1"/>
  <c r="A107" i="1"/>
  <c r="A108" i="1"/>
  <c r="A109" i="1"/>
  <c r="A110" i="1"/>
  <c r="A111" i="1"/>
  <c r="BM237" i="1"/>
  <c r="BM237" i="5"/>
  <c r="BH237" i="1"/>
  <c r="BL237" i="1"/>
  <c r="BL237" i="5"/>
  <c r="BF237" i="1"/>
  <c r="BF237" i="7"/>
  <c r="BM228" i="1"/>
  <c r="BI228" i="1"/>
  <c r="BJ228" i="1"/>
  <c r="BJ228" i="7"/>
  <c r="BF228" i="1"/>
  <c r="BF228" i="7"/>
  <c r="AH228" i="1"/>
  <c r="AH228" i="5"/>
  <c r="BF228" i="5"/>
  <c r="BY236" i="5"/>
  <c r="H236" i="1"/>
  <c r="H236" i="7"/>
  <c r="BY235" i="1"/>
  <c r="BY234" i="1"/>
  <c r="BT211" i="1"/>
  <c r="BR211" i="1"/>
  <c r="BQ211" i="1"/>
  <c r="BQ197" i="1"/>
  <c r="BQ197" i="7"/>
  <c r="BO211" i="1"/>
  <c r="BC211" i="1"/>
  <c r="BA211" i="1"/>
  <c r="AZ211" i="1"/>
  <c r="AY211" i="1"/>
  <c r="AY197" i="1"/>
  <c r="AY197" i="5"/>
  <c r="AT211" i="1"/>
  <c r="AS211" i="1"/>
  <c r="AR211" i="1"/>
  <c r="AR197" i="1"/>
  <c r="AR197" i="7"/>
  <c r="AQ211" i="1"/>
  <c r="AP211" i="1"/>
  <c r="AO211" i="1"/>
  <c r="AO197" i="1"/>
  <c r="AO197" i="5"/>
  <c r="AN211" i="1"/>
  <c r="AN197" i="1"/>
  <c r="AN197" i="5"/>
  <c r="AM211" i="1"/>
  <c r="AL211" i="1"/>
  <c r="AK211" i="1"/>
  <c r="AK197" i="1"/>
  <c r="AK197" i="5"/>
  <c r="AJ211" i="1"/>
  <c r="AJ197" i="1"/>
  <c r="AI211" i="1"/>
  <c r="AH211" i="1"/>
  <c r="AG211" i="1"/>
  <c r="AG197" i="1"/>
  <c r="AG197" i="7"/>
  <c r="AF211" i="1"/>
  <c r="AE211" i="1"/>
  <c r="AD211" i="1"/>
  <c r="AC211" i="1"/>
  <c r="AB211" i="1"/>
  <c r="AB197" i="1"/>
  <c r="AB197" i="7"/>
  <c r="AA211" i="1"/>
  <c r="Z211" i="1"/>
  <c r="Y211" i="1"/>
  <c r="Y197" i="1"/>
  <c r="Y197" i="5"/>
  <c r="X211" i="1"/>
  <c r="W211" i="1"/>
  <c r="V211" i="1"/>
  <c r="U211" i="1"/>
  <c r="T211" i="1"/>
  <c r="T197" i="1"/>
  <c r="T197" i="7"/>
  <c r="S211" i="1"/>
  <c r="R211" i="1"/>
  <c r="Q211" i="1"/>
  <c r="Q197" i="1"/>
  <c r="Q197" i="5"/>
  <c r="P211" i="1"/>
  <c r="O211" i="1"/>
  <c r="N211" i="1"/>
  <c r="M211" i="1"/>
  <c r="L211" i="1"/>
  <c r="L197" i="1"/>
  <c r="L197" i="7"/>
  <c r="K211" i="1"/>
  <c r="J211" i="1"/>
  <c r="I211" i="1"/>
  <c r="I197" i="1"/>
  <c r="I197" i="7"/>
  <c r="H211" i="1"/>
  <c r="H197" i="1"/>
  <c r="H197" i="5"/>
  <c r="G211" i="1"/>
  <c r="CC211" i="1"/>
  <c r="CC198" i="1"/>
  <c r="H195" i="1"/>
  <c r="BU193" i="1"/>
  <c r="BF179" i="1"/>
  <c r="BF179" i="7"/>
  <c r="AY179" i="1"/>
  <c r="AY179" i="5"/>
  <c r="AW179" i="1"/>
  <c r="AW179" i="7"/>
  <c r="AV179" i="1"/>
  <c r="AU179" i="1"/>
  <c r="AU177" i="1"/>
  <c r="AT179" i="1"/>
  <c r="AT179" i="5"/>
  <c r="AS179" i="1"/>
  <c r="AS179" i="7"/>
  <c r="CC177" i="1"/>
  <c r="BJ178" i="1"/>
  <c r="BJ178" i="7"/>
  <c r="BI178" i="1"/>
  <c r="BF178" i="1"/>
  <c r="BF178" i="5"/>
  <c r="BF177" i="5"/>
  <c r="AY178" i="1"/>
  <c r="AX178" i="1"/>
  <c r="AW178" i="1"/>
  <c r="AT178" i="1"/>
  <c r="AT178" i="5"/>
  <c r="AT177" i="5"/>
  <c r="AS178" i="1"/>
  <c r="A179" i="1"/>
  <c r="AW178" i="7"/>
  <c r="G182" i="7"/>
  <c r="BA182" i="7"/>
  <c r="BO182" i="7"/>
  <c r="BR182" i="7"/>
  <c r="J192" i="5"/>
  <c r="L192" i="5"/>
  <c r="N192" i="5"/>
  <c r="P192" i="5"/>
  <c r="R192" i="5"/>
  <c r="T192" i="5"/>
  <c r="V192" i="5"/>
  <c r="X192" i="5"/>
  <c r="Z192" i="5"/>
  <c r="AB192" i="5"/>
  <c r="AD192" i="5"/>
  <c r="AF192" i="5"/>
  <c r="AH192" i="5"/>
  <c r="AJ192" i="5"/>
  <c r="AL192" i="5"/>
  <c r="AN192" i="5"/>
  <c r="AP192" i="5"/>
  <c r="AR192" i="5"/>
  <c r="AT192" i="5"/>
  <c r="AV192" i="5"/>
  <c r="AX192" i="5"/>
  <c r="AZ192" i="5"/>
  <c r="BB192" i="5"/>
  <c r="BD192" i="5"/>
  <c r="BF192" i="5"/>
  <c r="BH192" i="5"/>
  <c r="BJ192" i="5"/>
  <c r="BN192" i="5"/>
  <c r="BP192" i="5"/>
  <c r="BR192" i="5"/>
  <c r="H198" i="5"/>
  <c r="H198" i="7"/>
  <c r="J198" i="5"/>
  <c r="J198" i="7"/>
  <c r="L198" i="5"/>
  <c r="L198" i="7"/>
  <c r="N198" i="5"/>
  <c r="N198" i="7"/>
  <c r="P198" i="5"/>
  <c r="P198" i="7"/>
  <c r="R198" i="5"/>
  <c r="R198" i="7"/>
  <c r="T198" i="5"/>
  <c r="T198" i="7"/>
  <c r="V198" i="5"/>
  <c r="V198" i="7"/>
  <c r="X198" i="5"/>
  <c r="X198" i="7"/>
  <c r="Z198" i="5"/>
  <c r="Z198" i="7"/>
  <c r="AB198" i="5"/>
  <c r="AB198" i="7"/>
  <c r="AD198" i="5"/>
  <c r="AD198" i="7"/>
  <c r="AF198" i="5"/>
  <c r="AF198" i="7"/>
  <c r="AH198" i="5"/>
  <c r="AH198" i="7"/>
  <c r="AJ198" i="5"/>
  <c r="AJ198" i="7"/>
  <c r="AL198" i="5"/>
  <c r="AL198" i="7"/>
  <c r="AN198" i="5"/>
  <c r="AN198" i="7"/>
  <c r="AP198" i="5"/>
  <c r="AP198" i="7"/>
  <c r="AR198" i="5"/>
  <c r="AR198" i="7"/>
  <c r="AZ198" i="5"/>
  <c r="AZ198" i="7"/>
  <c r="BC198" i="5"/>
  <c r="BC198" i="7"/>
  <c r="BQ198" i="5"/>
  <c r="BQ198" i="7"/>
  <c r="BT198" i="5"/>
  <c r="BT198" i="7"/>
  <c r="H207" i="7"/>
  <c r="J207" i="7"/>
  <c r="L207" i="7"/>
  <c r="N207" i="7"/>
  <c r="P207" i="7"/>
  <c r="R207" i="7"/>
  <c r="T207" i="7"/>
  <c r="V207" i="7"/>
  <c r="X207" i="7"/>
  <c r="Z207" i="7"/>
  <c r="AB207" i="7"/>
  <c r="AD207" i="7"/>
  <c r="AF207" i="7"/>
  <c r="AH207" i="7"/>
  <c r="AJ207" i="7"/>
  <c r="AL207" i="7"/>
  <c r="AN207" i="7"/>
  <c r="AP207" i="7"/>
  <c r="AR207" i="7"/>
  <c r="AT207" i="7"/>
  <c r="AV207" i="7"/>
  <c r="AX207" i="7"/>
  <c r="AZ207" i="7"/>
  <c r="BB207" i="7"/>
  <c r="BD207" i="7"/>
  <c r="BF207" i="7"/>
  <c r="BH207" i="7"/>
  <c r="BJ207" i="7"/>
  <c r="BL207" i="7"/>
  <c r="BN207" i="7"/>
  <c r="BP207" i="7"/>
  <c r="BR207" i="7"/>
  <c r="G230" i="7"/>
  <c r="I230" i="7"/>
  <c r="K230" i="7"/>
  <c r="M230" i="7"/>
  <c r="O230" i="7"/>
  <c r="Q230" i="7"/>
  <c r="S230" i="7"/>
  <c r="U230" i="7"/>
  <c r="W230" i="7"/>
  <c r="Y230" i="7"/>
  <c r="AA230" i="7"/>
  <c r="AC230" i="7"/>
  <c r="AE230" i="7"/>
  <c r="AG230" i="7"/>
  <c r="AI230" i="7"/>
  <c r="AK230" i="7"/>
  <c r="AM230" i="7"/>
  <c r="AO230" i="7"/>
  <c r="AQ230" i="7"/>
  <c r="AS230" i="7"/>
  <c r="AY230" i="7"/>
  <c r="BA230" i="7"/>
  <c r="BC230" i="7"/>
  <c r="BE230" i="7"/>
  <c r="BQ230" i="7"/>
  <c r="BS230" i="7"/>
  <c r="AT178" i="7"/>
  <c r="BC182" i="7"/>
  <c r="BQ182" i="7"/>
  <c r="BT182" i="7"/>
  <c r="I192" i="5"/>
  <c r="M192" i="5"/>
  <c r="Q192" i="5"/>
  <c r="U192" i="5"/>
  <c r="Y192" i="5"/>
  <c r="AC192" i="5"/>
  <c r="AG192" i="5"/>
  <c r="AK192" i="5"/>
  <c r="AO192" i="5"/>
  <c r="AS192" i="5"/>
  <c r="AW192" i="5"/>
  <c r="BA192" i="5"/>
  <c r="BE192" i="5"/>
  <c r="BI192" i="5"/>
  <c r="BO192" i="5"/>
  <c r="BT192" i="5"/>
  <c r="G198" i="5"/>
  <c r="G198" i="7"/>
  <c r="I198" i="5"/>
  <c r="I198" i="7"/>
  <c r="K198" i="5"/>
  <c r="K198" i="7"/>
  <c r="M198" i="5"/>
  <c r="M198" i="7"/>
  <c r="O198" i="5"/>
  <c r="O198" i="7"/>
  <c r="Q198" i="5"/>
  <c r="Q198" i="7"/>
  <c r="S198" i="5"/>
  <c r="S198" i="7"/>
  <c r="U198" i="5"/>
  <c r="U198" i="7"/>
  <c r="W198" i="5"/>
  <c r="W198" i="7"/>
  <c r="Y198" i="5"/>
  <c r="Y198" i="7"/>
  <c r="AA198" i="5"/>
  <c r="AA198" i="7"/>
  <c r="AC198" i="5"/>
  <c r="AC198" i="7"/>
  <c r="AE198" i="5"/>
  <c r="AE198" i="7"/>
  <c r="AG198" i="5"/>
  <c r="AG198" i="7"/>
  <c r="AI198" i="5"/>
  <c r="AI198" i="7"/>
  <c r="AK198" i="5"/>
  <c r="AK198" i="7"/>
  <c r="AM198" i="5"/>
  <c r="AM198" i="7"/>
  <c r="AO198" i="5"/>
  <c r="AO198" i="7"/>
  <c r="AQ198" i="5"/>
  <c r="AQ198" i="7"/>
  <c r="AY198" i="5"/>
  <c r="AY198" i="7"/>
  <c r="BA198" i="5"/>
  <c r="BA198" i="7"/>
  <c r="BO198" i="5"/>
  <c r="BO198" i="7"/>
  <c r="BR198" i="5"/>
  <c r="BR198" i="7"/>
  <c r="G207" i="7"/>
  <c r="I207" i="7"/>
  <c r="K207" i="7"/>
  <c r="M207" i="7"/>
  <c r="O207" i="7"/>
  <c r="Q207" i="7"/>
  <c r="S207" i="7"/>
  <c r="U207" i="7"/>
  <c r="W207" i="7"/>
  <c r="Y207" i="7"/>
  <c r="AA207" i="7"/>
  <c r="AC207" i="7"/>
  <c r="AE207" i="7"/>
  <c r="AG207" i="7"/>
  <c r="AI207" i="7"/>
  <c r="AK207" i="7"/>
  <c r="AM207" i="7"/>
  <c r="AO207" i="7"/>
  <c r="AQ207" i="7"/>
  <c r="AS207" i="7"/>
  <c r="AU207" i="7"/>
  <c r="AW207" i="7"/>
  <c r="AY207" i="7"/>
  <c r="BA207" i="7"/>
  <c r="BC207" i="7"/>
  <c r="BE207" i="7"/>
  <c r="BG207" i="7"/>
  <c r="BI207" i="7"/>
  <c r="BK207" i="7"/>
  <c r="BM207" i="7"/>
  <c r="BO207" i="7"/>
  <c r="BQ207" i="7"/>
  <c r="BT207" i="7"/>
  <c r="AK211" i="5"/>
  <c r="J230" i="7"/>
  <c r="L230" i="7"/>
  <c r="N230" i="7"/>
  <c r="P230" i="7"/>
  <c r="R230" i="7"/>
  <c r="T230" i="7"/>
  <c r="V230" i="7"/>
  <c r="X230" i="7"/>
  <c r="Z230" i="7"/>
  <c r="AB230" i="7"/>
  <c r="AD230" i="7"/>
  <c r="AF230" i="7"/>
  <c r="AH230" i="7"/>
  <c r="AJ230" i="7"/>
  <c r="AL230" i="7"/>
  <c r="AN230" i="7"/>
  <c r="AP230" i="7"/>
  <c r="AR230" i="7"/>
  <c r="AT230" i="7"/>
  <c r="BO230" i="7"/>
  <c r="BR230" i="7"/>
  <c r="BT230" i="7"/>
  <c r="BY195" i="1"/>
  <c r="BT12" i="1"/>
  <c r="BQ12" i="1"/>
  <c r="BO12" i="1"/>
  <c r="BO11" i="1"/>
  <c r="BC12" i="1"/>
  <c r="AQ12" i="1"/>
  <c r="AP12" i="1"/>
  <c r="AM12" i="1"/>
  <c r="AG12" i="1"/>
  <c r="AE12" i="1"/>
  <c r="AD12" i="1"/>
  <c r="AB12" i="1"/>
  <c r="AA12" i="1"/>
  <c r="Z12" i="1"/>
  <c r="U12" i="1"/>
  <c r="T12" i="1"/>
  <c r="S12" i="1"/>
  <c r="R12" i="1"/>
  <c r="O12" i="1"/>
  <c r="N12" i="1"/>
  <c r="L12" i="1"/>
  <c r="K12" i="1"/>
  <c r="J12" i="1"/>
  <c r="I12" i="1"/>
  <c r="G12" i="1"/>
  <c r="CC263" i="1"/>
  <c r="CC256" i="1"/>
  <c r="BV213" i="7"/>
  <c r="BU213" i="7"/>
  <c r="G256" i="5"/>
  <c r="K256" i="5"/>
  <c r="Q256" i="5"/>
  <c r="U256" i="5"/>
  <c r="AA256" i="5"/>
  <c r="AG256" i="5"/>
  <c r="AK256" i="5"/>
  <c r="AO256" i="5"/>
  <c r="AS256" i="5"/>
  <c r="AY256" i="5"/>
  <c r="BE256" i="5"/>
  <c r="L263" i="5"/>
  <c r="P263" i="5"/>
  <c r="T263" i="5"/>
  <c r="X263" i="5"/>
  <c r="AB263" i="5"/>
  <c r="AH263" i="5"/>
  <c r="AL263" i="5"/>
  <c r="AP263" i="5"/>
  <c r="BE263" i="5"/>
  <c r="BQ263" i="5"/>
  <c r="BU213" i="5"/>
  <c r="I256" i="5"/>
  <c r="M256" i="5"/>
  <c r="O256" i="5"/>
  <c r="S256" i="5"/>
  <c r="W256" i="5"/>
  <c r="Y256" i="5"/>
  <c r="AC256" i="5"/>
  <c r="AE256" i="5"/>
  <c r="AI256" i="5"/>
  <c r="AM256" i="5"/>
  <c r="AQ256" i="5"/>
  <c r="AU256" i="5"/>
  <c r="AW256" i="5"/>
  <c r="BA256" i="5"/>
  <c r="BC256" i="5"/>
  <c r="BG256" i="5"/>
  <c r="BQ256" i="5"/>
  <c r="H263" i="5"/>
  <c r="J263" i="5"/>
  <c r="N263" i="5"/>
  <c r="R263" i="5"/>
  <c r="V263" i="5"/>
  <c r="Z263" i="5"/>
  <c r="AD263" i="5"/>
  <c r="AF263" i="5"/>
  <c r="AJ263" i="5"/>
  <c r="AN263" i="5"/>
  <c r="AY263" i="5"/>
  <c r="BA263" i="5"/>
  <c r="BT263" i="5"/>
  <c r="H256" i="5"/>
  <c r="J256" i="5"/>
  <c r="L256" i="5"/>
  <c r="N256" i="5"/>
  <c r="P256" i="5"/>
  <c r="R256" i="5"/>
  <c r="T256" i="5"/>
  <c r="V256" i="5"/>
  <c r="X256" i="5"/>
  <c r="Z256" i="5"/>
  <c r="AB256" i="5"/>
  <c r="AD256" i="5"/>
  <c r="AF256" i="5"/>
  <c r="AH256" i="5"/>
  <c r="AJ256" i="5"/>
  <c r="AL256" i="5"/>
  <c r="AN256" i="5"/>
  <c r="AP256" i="5"/>
  <c r="AR256" i="5"/>
  <c r="AT256" i="5"/>
  <c r="AV256" i="5"/>
  <c r="AX256" i="5"/>
  <c r="AZ256" i="5"/>
  <c r="BB256" i="5"/>
  <c r="BD256" i="5"/>
  <c r="BF256" i="5"/>
  <c r="BO256" i="5"/>
  <c r="BT256" i="5"/>
  <c r="G263" i="5"/>
  <c r="I263" i="5"/>
  <c r="K263" i="5"/>
  <c r="M263" i="5"/>
  <c r="O263" i="5"/>
  <c r="Q263" i="5"/>
  <c r="S263" i="5"/>
  <c r="U263" i="5"/>
  <c r="W263" i="5"/>
  <c r="Y263" i="5"/>
  <c r="AA263" i="5"/>
  <c r="AC263" i="5"/>
  <c r="AE263" i="5"/>
  <c r="AG263" i="5"/>
  <c r="AI263" i="5"/>
  <c r="AK263" i="5"/>
  <c r="AM263" i="5"/>
  <c r="AO263" i="5"/>
  <c r="AQ263" i="5"/>
  <c r="AZ263" i="5"/>
  <c r="BC263" i="5"/>
  <c r="BO263" i="5"/>
  <c r="BS263" i="5"/>
  <c r="BV263" i="5"/>
  <c r="BM260" i="1"/>
  <c r="BM260" i="5"/>
  <c r="BJ260" i="1"/>
  <c r="BN260" i="1"/>
  <c r="BI260" i="1"/>
  <c r="BI260" i="5"/>
  <c r="BU225" i="7"/>
  <c r="BJ225" i="1"/>
  <c r="BJ225" i="7"/>
  <c r="BI225" i="1"/>
  <c r="BI225" i="7"/>
  <c r="BF225" i="1"/>
  <c r="AY225" i="1"/>
  <c r="AY225" i="7"/>
  <c r="AW225" i="1"/>
  <c r="AW225" i="7"/>
  <c r="BU225" i="5"/>
  <c r="BY260" i="5"/>
  <c r="BU224" i="5"/>
  <c r="BJ224" i="1"/>
  <c r="BJ224" i="7"/>
  <c r="BI224" i="1"/>
  <c r="BI224" i="5"/>
  <c r="BF224" i="1"/>
  <c r="BF224" i="7"/>
  <c r="AY224" i="1"/>
  <c r="BM224" i="1"/>
  <c r="BM224" i="7"/>
  <c r="AW224" i="1"/>
  <c r="AX224" i="1"/>
  <c r="BU223" i="5"/>
  <c r="BU222" i="7"/>
  <c r="BM223" i="1"/>
  <c r="BM223" i="5"/>
  <c r="BK223" i="1"/>
  <c r="BK223" i="5"/>
  <c r="BJ222" i="1"/>
  <c r="BI222" i="1"/>
  <c r="BI222" i="5"/>
  <c r="AY222" i="1"/>
  <c r="AY222" i="5"/>
  <c r="AH222" i="1"/>
  <c r="AI222" i="1"/>
  <c r="AI222" i="5"/>
  <c r="BM233" i="1"/>
  <c r="BM233" i="5"/>
  <c r="BF233" i="1"/>
  <c r="BF233" i="5"/>
  <c r="BH233" i="7"/>
  <c r="BU223" i="7"/>
  <c r="BI224" i="7"/>
  <c r="BM259" i="1"/>
  <c r="BM259" i="5"/>
  <c r="BJ259" i="5"/>
  <c r="BI259" i="1"/>
  <c r="BI259" i="5"/>
  <c r="BM221" i="1"/>
  <c r="BM221" i="7"/>
  <c r="BI221" i="1"/>
  <c r="BF221" i="1"/>
  <c r="AR221" i="1"/>
  <c r="AR217" i="1"/>
  <c r="AR221" i="5"/>
  <c r="BU169" i="7"/>
  <c r="BU168" i="7"/>
  <c r="BM264" i="1"/>
  <c r="BM264" i="5"/>
  <c r="BJ264" i="5"/>
  <c r="BI264" i="1"/>
  <c r="BH264" i="5"/>
  <c r="BI264" i="5"/>
  <c r="BL264" i="5"/>
  <c r="BM232" i="1"/>
  <c r="BM232" i="5"/>
  <c r="BJ232" i="1"/>
  <c r="BJ232" i="5"/>
  <c r="BH232" i="1"/>
  <c r="BF232" i="1"/>
  <c r="BF232" i="5"/>
  <c r="A232" i="1"/>
  <c r="A233" i="1"/>
  <c r="A234" i="1"/>
  <c r="A235" i="1"/>
  <c r="A236" i="1"/>
  <c r="A237" i="1"/>
  <c r="A238" i="1"/>
  <c r="A239" i="1"/>
  <c r="A240" i="1"/>
  <c r="A241" i="1"/>
  <c r="A242" i="1"/>
  <c r="BM231" i="1"/>
  <c r="BM231" i="5"/>
  <c r="BH231" i="1"/>
  <c r="BF231" i="1"/>
  <c r="BH232" i="7"/>
  <c r="H131" i="1"/>
  <c r="H131" i="7"/>
  <c r="BV232" i="7"/>
  <c r="BU200" i="7"/>
  <c r="BP200" i="1"/>
  <c r="BP200" i="7"/>
  <c r="BM200" i="1"/>
  <c r="BF200" i="1"/>
  <c r="BF200" i="7"/>
  <c r="AW200" i="1"/>
  <c r="AW200" i="7"/>
  <c r="AV200" i="1"/>
  <c r="AU200" i="1"/>
  <c r="AT200" i="1"/>
  <c r="AS200" i="1"/>
  <c r="AS200" i="7"/>
  <c r="BM199" i="1"/>
  <c r="BM199" i="5"/>
  <c r="BF199" i="1"/>
  <c r="AW199" i="1"/>
  <c r="AV199" i="1"/>
  <c r="AX199" i="1"/>
  <c r="AX199" i="5"/>
  <c r="AU199" i="1"/>
  <c r="AU199" i="5"/>
  <c r="AT199" i="1"/>
  <c r="AT199" i="5"/>
  <c r="AS199" i="1"/>
  <c r="AS199" i="7"/>
  <c r="A199" i="1"/>
  <c r="A200" i="1"/>
  <c r="A201" i="1"/>
  <c r="A202" i="1"/>
  <c r="A203" i="1"/>
  <c r="A204" i="1"/>
  <c r="A205" i="1"/>
  <c r="H12" i="1"/>
  <c r="AY13" i="1"/>
  <c r="AY13" i="7"/>
  <c r="AV13" i="1"/>
  <c r="AU13" i="1"/>
  <c r="AU13" i="5"/>
  <c r="AL13" i="1"/>
  <c r="AH13" i="1"/>
  <c r="AH13" i="7"/>
  <c r="AF13" i="1"/>
  <c r="W13" i="1"/>
  <c r="W13" i="5"/>
  <c r="AU199" i="7"/>
  <c r="BM199" i="7"/>
  <c r="BF200" i="5"/>
  <c r="BP200" i="5"/>
  <c r="BI199" i="1"/>
  <c r="BZ13" i="1"/>
  <c r="BZ13" i="7"/>
  <c r="AX200" i="1"/>
  <c r="BP199" i="1"/>
  <c r="CC172" i="1"/>
  <c r="BI252" i="1"/>
  <c r="BZ163" i="1"/>
  <c r="BZ144" i="1"/>
  <c r="BZ143" i="1"/>
  <c r="BZ143" i="5"/>
  <c r="BZ142" i="1"/>
  <c r="BZ141" i="1"/>
  <c r="BZ141" i="5"/>
  <c r="BZ140" i="1"/>
  <c r="BZ140" i="5"/>
  <c r="BZ137" i="1"/>
  <c r="BZ135" i="1"/>
  <c r="H253" i="1"/>
  <c r="H253" i="5"/>
  <c r="H151" i="1"/>
  <c r="H151" i="5"/>
  <c r="H161" i="1"/>
  <c r="H154" i="1"/>
  <c r="H153" i="1"/>
  <c r="H153" i="7"/>
  <c r="H127" i="1"/>
  <c r="H127" i="5"/>
  <c r="H152" i="1"/>
  <c r="H152" i="7"/>
  <c r="H165" i="1"/>
  <c r="H165" i="5"/>
  <c r="H164" i="1"/>
  <c r="BZ164" i="1"/>
  <c r="BZ164" i="5"/>
  <c r="H162" i="1"/>
  <c r="BZ162" i="1"/>
  <c r="BZ162" i="5"/>
  <c r="H160" i="1"/>
  <c r="H159" i="1"/>
  <c r="BZ159" i="1"/>
  <c r="H158" i="1"/>
  <c r="H158" i="7"/>
  <c r="H157" i="1"/>
  <c r="H156" i="1"/>
  <c r="BZ156" i="1"/>
  <c r="BZ156" i="5"/>
  <c r="H155" i="1"/>
  <c r="H155" i="7"/>
  <c r="H150" i="1"/>
  <c r="H150" i="7"/>
  <c r="H149" i="1"/>
  <c r="BZ149" i="1"/>
  <c r="BZ149" i="5"/>
  <c r="H148" i="5"/>
  <c r="H147" i="1"/>
  <c r="H146" i="1"/>
  <c r="H146" i="7"/>
  <c r="H145" i="1"/>
  <c r="H139" i="1"/>
  <c r="H139" i="7"/>
  <c r="H138" i="1"/>
  <c r="H138" i="7"/>
  <c r="H136" i="1"/>
  <c r="H134" i="1"/>
  <c r="H134" i="7"/>
  <c r="H133" i="1"/>
  <c r="H133" i="5"/>
  <c r="H132" i="1"/>
  <c r="BZ132" i="1"/>
  <c r="H130" i="1"/>
  <c r="H130" i="7"/>
  <c r="H129" i="1"/>
  <c r="H126" i="1"/>
  <c r="H126" i="7"/>
  <c r="H125" i="1"/>
  <c r="H164" i="7"/>
  <c r="BU90" i="1"/>
  <c r="BU90" i="7"/>
  <c r="BV89" i="5"/>
  <c r="BU89" i="5"/>
  <c r="BV98" i="5"/>
  <c r="BU98" i="7"/>
  <c r="BV96" i="7"/>
  <c r="BU66" i="7"/>
  <c r="BU65" i="5"/>
  <c r="BS188" i="1"/>
  <c r="BS188" i="5"/>
  <c r="BV66" i="5"/>
  <c r="BS188" i="7"/>
  <c r="BU64" i="7"/>
  <c r="BM265" i="1"/>
  <c r="BM265" i="5"/>
  <c r="BM255" i="5"/>
  <c r="BF265" i="1"/>
  <c r="AW265" i="1"/>
  <c r="AV265" i="1"/>
  <c r="AV263" i="1"/>
  <c r="AU265" i="1"/>
  <c r="AT265" i="1"/>
  <c r="AT263" i="1"/>
  <c r="AT255" i="1"/>
  <c r="AS265" i="1"/>
  <c r="AR265" i="1"/>
  <c r="AR263" i="1"/>
  <c r="AR255" i="1"/>
  <c r="BM220" i="1"/>
  <c r="BM220" i="7"/>
  <c r="BJ220" i="7"/>
  <c r="BI220" i="1"/>
  <c r="BI220" i="7"/>
  <c r="BG220" i="7"/>
  <c r="BF220" i="1"/>
  <c r="BF220" i="5"/>
  <c r="AX220" i="1"/>
  <c r="AX220" i="7"/>
  <c r="BJ219" i="1"/>
  <c r="BJ219" i="5"/>
  <c r="BJ217" i="5"/>
  <c r="BI219" i="1"/>
  <c r="BF219" i="1"/>
  <c r="BF219" i="5"/>
  <c r="BF217" i="5"/>
  <c r="BA219" i="1"/>
  <c r="AY219" i="1"/>
  <c r="AY219" i="7"/>
  <c r="BM218" i="1"/>
  <c r="BJ218" i="5"/>
  <c r="BI218" i="1"/>
  <c r="BI218" i="5"/>
  <c r="BH218" i="7"/>
  <c r="BF218" i="1"/>
  <c r="BF218" i="7"/>
  <c r="AX218" i="1"/>
  <c r="AX218" i="7"/>
  <c r="AW218" i="1"/>
  <c r="AW218" i="7"/>
  <c r="AT218" i="1"/>
  <c r="AT218" i="7"/>
  <c r="AS218" i="1"/>
  <c r="G218" i="1"/>
  <c r="G217" i="1"/>
  <c r="A219" i="1"/>
  <c r="A220" i="1"/>
  <c r="A221" i="1"/>
  <c r="A222" i="1"/>
  <c r="A223" i="1"/>
  <c r="A224" i="1"/>
  <c r="A225" i="1"/>
  <c r="A226" i="1"/>
  <c r="A227" i="1"/>
  <c r="A228" i="1"/>
  <c r="BI245" i="1"/>
  <c r="BI245" i="7"/>
  <c r="BJ245" i="1"/>
  <c r="BL245" i="1"/>
  <c r="BL245" i="7"/>
  <c r="BM245" i="1"/>
  <c r="BM245" i="7"/>
  <c r="BI247" i="1"/>
  <c r="BI247" i="5"/>
  <c r="BJ247" i="7"/>
  <c r="BL247" i="5"/>
  <c r="BM247" i="1"/>
  <c r="BM247" i="5"/>
  <c r="BI248" i="1"/>
  <c r="BI248" i="7"/>
  <c r="BJ248" i="1"/>
  <c r="BL248" i="1"/>
  <c r="BL248" i="7"/>
  <c r="BM248" i="1"/>
  <c r="BI249" i="7"/>
  <c r="BJ249" i="7"/>
  <c r="BL249" i="7"/>
  <c r="BM249" i="5"/>
  <c r="BI250" i="1"/>
  <c r="BI250" i="7"/>
  <c r="BM250" i="1"/>
  <c r="BM250" i="7"/>
  <c r="BI253" i="1"/>
  <c r="BI253" i="7"/>
  <c r="BL253" i="1"/>
  <c r="BL253" i="7"/>
  <c r="BL244" i="7"/>
  <c r="BL216" i="7"/>
  <c r="BM253" i="1"/>
  <c r="A258" i="1"/>
  <c r="A259" i="1"/>
  <c r="A260" i="1"/>
  <c r="A261" i="1"/>
  <c r="BH256" i="1"/>
  <c r="BH256" i="5"/>
  <c r="BI261" i="1"/>
  <c r="BJ261" i="5"/>
  <c r="BM261" i="1"/>
  <c r="BM261" i="5"/>
  <c r="BM257" i="1"/>
  <c r="BM257" i="5"/>
  <c r="BS257" i="1"/>
  <c r="BS257" i="5"/>
  <c r="BI258" i="1"/>
  <c r="BL258" i="5"/>
  <c r="BM258" i="1"/>
  <c r="BM258" i="5"/>
  <c r="AW268" i="5"/>
  <c r="AT273" i="5"/>
  <c r="AT267" i="5"/>
  <c r="BI273" i="5"/>
  <c r="BI267" i="5"/>
  <c r="BS273" i="5"/>
  <c r="BS267" i="5"/>
  <c r="BM190" i="1"/>
  <c r="BM190" i="5"/>
  <c r="BH190" i="1"/>
  <c r="BH190" i="7"/>
  <c r="BM186" i="1"/>
  <c r="BL186" i="1"/>
  <c r="BJ186" i="1"/>
  <c r="BJ186" i="7"/>
  <c r="BI186" i="1"/>
  <c r="BI186" i="5"/>
  <c r="BN187" i="1"/>
  <c r="BN187" i="7"/>
  <c r="BM187" i="1"/>
  <c r="BM187" i="5"/>
  <c r="BG187" i="1"/>
  <c r="BG187" i="7"/>
  <c r="BF187" i="1"/>
  <c r="BE187" i="1"/>
  <c r="BE182" i="1"/>
  <c r="BE182" i="7"/>
  <c r="BD187" i="1"/>
  <c r="AZ187" i="1"/>
  <c r="AZ187" i="5"/>
  <c r="AX187" i="1"/>
  <c r="AX187" i="7"/>
  <c r="AW187" i="1"/>
  <c r="AV187" i="1"/>
  <c r="AV187" i="5"/>
  <c r="AU187" i="1"/>
  <c r="AU187" i="7"/>
  <c r="AT187" i="1"/>
  <c r="AT187" i="5"/>
  <c r="AS187" i="1"/>
  <c r="AR187" i="1"/>
  <c r="AR187" i="5"/>
  <c r="AQ187" i="1"/>
  <c r="AQ182" i="1"/>
  <c r="AQ182" i="7"/>
  <c r="AP187" i="1"/>
  <c r="AP182" i="1"/>
  <c r="AP182" i="7"/>
  <c r="AO187" i="1"/>
  <c r="AN187" i="1"/>
  <c r="AM187" i="1"/>
  <c r="AM187" i="5"/>
  <c r="AL187" i="1"/>
  <c r="AL187" i="5"/>
  <c r="AK187" i="1"/>
  <c r="AK182" i="1"/>
  <c r="AK182" i="7"/>
  <c r="AJ187" i="1"/>
  <c r="AI187" i="1"/>
  <c r="AI187" i="5"/>
  <c r="AH187" i="1"/>
  <c r="AH187" i="5"/>
  <c r="AG187" i="1"/>
  <c r="AF187" i="1"/>
  <c r="AF187" i="5"/>
  <c r="AE187" i="1"/>
  <c r="AD187" i="1"/>
  <c r="AC187" i="1"/>
  <c r="AC182" i="1"/>
  <c r="AC182" i="7"/>
  <c r="AB187" i="1"/>
  <c r="AB187" i="5"/>
  <c r="AA187" i="1"/>
  <c r="AA182" i="1"/>
  <c r="AA182" i="7"/>
  <c r="Z187" i="1"/>
  <c r="Y187" i="1"/>
  <c r="Y187" i="5"/>
  <c r="X187" i="1"/>
  <c r="X187" i="5"/>
  <c r="W187" i="1"/>
  <c r="W182" i="1"/>
  <c r="W182" i="7"/>
  <c r="V187" i="1"/>
  <c r="V182" i="1"/>
  <c r="V182" i="7"/>
  <c r="U187" i="1"/>
  <c r="U182" i="1"/>
  <c r="U182" i="7"/>
  <c r="T187" i="1"/>
  <c r="T187" i="5"/>
  <c r="S187" i="1"/>
  <c r="S182" i="1"/>
  <c r="S182" i="7"/>
  <c r="R187" i="1"/>
  <c r="Q187" i="1"/>
  <c r="Q187" i="5"/>
  <c r="P187" i="1"/>
  <c r="P187" i="5"/>
  <c r="O187" i="1"/>
  <c r="O182" i="1"/>
  <c r="O182" i="7"/>
  <c r="N187" i="1"/>
  <c r="M187" i="1"/>
  <c r="M182" i="1"/>
  <c r="M182" i="7"/>
  <c r="L187" i="1"/>
  <c r="L187" i="5"/>
  <c r="K187" i="1"/>
  <c r="K182" i="1"/>
  <c r="K182" i="7"/>
  <c r="J187" i="1"/>
  <c r="I187" i="1"/>
  <c r="BS209" i="1"/>
  <c r="BS209" i="5"/>
  <c r="BS208" i="1"/>
  <c r="BV106" i="1"/>
  <c r="BV106" i="7"/>
  <c r="BV108" i="1"/>
  <c r="BV108" i="7"/>
  <c r="BV103" i="1"/>
  <c r="BV102" i="5"/>
  <c r="BV101" i="1"/>
  <c r="BV101" i="7"/>
  <c r="BV100" i="1"/>
  <c r="BV100" i="7"/>
  <c r="BV95" i="1"/>
  <c r="BV95" i="7"/>
  <c r="BV94" i="1"/>
  <c r="BV94" i="7"/>
  <c r="BV110" i="7"/>
  <c r="BV109" i="1"/>
  <c r="BV109" i="7"/>
  <c r="BV104" i="1"/>
  <c r="BV104" i="7"/>
  <c r="BV99" i="1"/>
  <c r="BV99" i="7"/>
  <c r="BV93" i="1"/>
  <c r="BV93" i="7"/>
  <c r="V268" i="5"/>
  <c r="W268" i="5"/>
  <c r="V187" i="7"/>
  <c r="AP187" i="7"/>
  <c r="U187" i="7"/>
  <c r="BU207" i="7"/>
  <c r="BV105" i="7"/>
  <c r="BS209" i="7"/>
  <c r="AM273" i="5"/>
  <c r="AM267" i="5"/>
  <c r="AK273" i="5"/>
  <c r="AK267" i="5"/>
  <c r="BM269" i="5"/>
  <c r="BJ249" i="5"/>
  <c r="AR263" i="5"/>
  <c r="BV102" i="7"/>
  <c r="AW269" i="5"/>
  <c r="BM249" i="7"/>
  <c r="BV209" i="7"/>
  <c r="AT187" i="7"/>
  <c r="BI186" i="7"/>
  <c r="BJ273" i="5"/>
  <c r="BJ267" i="5"/>
  <c r="AL273" i="5"/>
  <c r="AL267" i="5"/>
  <c r="AJ273" i="5"/>
  <c r="AJ267" i="5"/>
  <c r="BM270" i="5"/>
  <c r="BI270" i="5"/>
  <c r="BG268" i="5"/>
  <c r="AU269" i="5"/>
  <c r="BI261" i="5"/>
  <c r="BL249" i="5"/>
  <c r="BI249" i="5"/>
  <c r="BI248" i="5"/>
  <c r="BL245" i="5"/>
  <c r="G218" i="5"/>
  <c r="BF219" i="7"/>
  <c r="BI220" i="5"/>
  <c r="BH273" i="5"/>
  <c r="BH267" i="5"/>
  <c r="BG273" i="5"/>
  <c r="BG267" i="5"/>
  <c r="AX270" i="5"/>
  <c r="BJ269" i="5"/>
  <c r="AX269" i="5"/>
  <c r="V269" i="5"/>
  <c r="BI258" i="5"/>
  <c r="BL218" i="5"/>
  <c r="BJ270" i="5"/>
  <c r="BH270" i="5"/>
  <c r="BH269" i="5"/>
  <c r="W269" i="5"/>
  <c r="BB273" i="5"/>
  <c r="BB267" i="5"/>
  <c r="BV100" i="5"/>
  <c r="BP187" i="1"/>
  <c r="BK187" i="1"/>
  <c r="BV108" i="5"/>
  <c r="S187" i="5"/>
  <c r="BV105" i="5"/>
  <c r="N187" i="5"/>
  <c r="V187" i="5"/>
  <c r="AD187" i="5"/>
  <c r="AP187" i="5"/>
  <c r="AF268" i="5"/>
  <c r="BM219" i="1"/>
  <c r="BM219" i="7"/>
  <c r="BN249" i="7"/>
  <c r="BF268" i="5"/>
  <c r="BY105" i="7"/>
  <c r="BI269" i="5"/>
  <c r="BN269" i="5"/>
  <c r="AF269" i="5"/>
  <c r="BL269" i="5"/>
  <c r="BL270" i="5"/>
  <c r="BL218" i="7"/>
  <c r="AN269" i="5"/>
  <c r="BF269" i="5"/>
  <c r="AO269" i="5"/>
  <c r="BN249" i="5"/>
  <c r="BB269" i="5"/>
  <c r="BB270" i="5"/>
  <c r="BY273" i="5"/>
  <c r="BY267" i="5"/>
  <c r="BZ273" i="5"/>
  <c r="BZ267" i="5"/>
  <c r="BB268" i="5"/>
  <c r="CB105" i="5"/>
  <c r="CC105" i="5"/>
  <c r="CB105" i="7"/>
  <c r="CC105" i="7"/>
  <c r="BL268" i="5"/>
  <c r="AT269" i="5"/>
  <c r="BP269" i="5"/>
  <c r="BD270" i="5"/>
  <c r="BD269" i="5"/>
  <c r="BN270" i="5"/>
  <c r="CB273" i="5"/>
  <c r="CB267" i="5"/>
  <c r="BY270" i="5"/>
  <c r="BS270" i="5"/>
  <c r="BY269" i="5"/>
  <c r="CB265" i="5"/>
  <c r="CB255" i="5"/>
  <c r="BU219" i="5"/>
  <c r="BU219" i="7"/>
  <c r="BU217" i="5"/>
  <c r="BV268" i="5"/>
  <c r="BZ219" i="1"/>
  <c r="BZ219" i="5"/>
  <c r="BZ217" i="5"/>
  <c r="G111" i="1"/>
  <c r="BM212" i="1"/>
  <c r="BM211" i="1"/>
  <c r="BJ211" i="1"/>
  <c r="BI212" i="1"/>
  <c r="AV212" i="1"/>
  <c r="AV212" i="5"/>
  <c r="AU212" i="1"/>
  <c r="AU211" i="1"/>
  <c r="AU211" i="5"/>
  <c r="BT172" i="1"/>
  <c r="BT167" i="1"/>
  <c r="Q197" i="7"/>
  <c r="AK197" i="7"/>
  <c r="AW212" i="7"/>
  <c r="I197" i="5"/>
  <c r="AG197" i="5"/>
  <c r="AV211" i="1"/>
  <c r="AV211" i="5"/>
  <c r="AW211" i="1"/>
  <c r="AW211" i="5"/>
  <c r="BV175" i="1"/>
  <c r="BU175" i="1"/>
  <c r="BS196" i="1"/>
  <c r="BS192" i="1"/>
  <c r="BS192" i="5"/>
  <c r="BS175" i="1"/>
  <c r="BS85" i="1"/>
  <c r="BS85" i="7"/>
  <c r="BS84" i="1"/>
  <c r="BS84" i="7"/>
  <c r="BS196" i="7"/>
  <c r="AJ197" i="7"/>
  <c r="H197" i="7"/>
  <c r="BQ197" i="5"/>
  <c r="AF174" i="1"/>
  <c r="AF174" i="7"/>
  <c r="AH174" i="7"/>
  <c r="AL174" i="1"/>
  <c r="AL174" i="7"/>
  <c r="AU174" i="1"/>
  <c r="BM174" i="1"/>
  <c r="BF174" i="1"/>
  <c r="BF174" i="7"/>
  <c r="AU174" i="7"/>
  <c r="AV174" i="5"/>
  <c r="BM118" i="1"/>
  <c r="BM118" i="7"/>
  <c r="BL118" i="7"/>
  <c r="BM117" i="1"/>
  <c r="BM117" i="5"/>
  <c r="BM115" i="1"/>
  <c r="BM115" i="7"/>
  <c r="BL115" i="5"/>
  <c r="BJ115" i="5"/>
  <c r="BM114" i="1"/>
  <c r="BM114" i="5"/>
  <c r="BL114" i="7"/>
  <c r="A115" i="1"/>
  <c r="A116" i="1"/>
  <c r="A117" i="1"/>
  <c r="BM204" i="1"/>
  <c r="BM204" i="5"/>
  <c r="BJ204" i="7"/>
  <c r="BI204" i="1"/>
  <c r="BI204" i="5"/>
  <c r="BH204" i="7"/>
  <c r="BM203" i="1"/>
  <c r="BM203" i="5"/>
  <c r="BJ203" i="5"/>
  <c r="BI203" i="1"/>
  <c r="BI203" i="5"/>
  <c r="BM202" i="1"/>
  <c r="BM202" i="7"/>
  <c r="BJ202" i="5"/>
  <c r="BI202" i="1"/>
  <c r="BI202" i="5"/>
  <c r="BH202" i="7"/>
  <c r="BM201" i="1"/>
  <c r="BM201" i="7"/>
  <c r="BI201" i="1"/>
  <c r="BI201" i="7"/>
  <c r="AW201" i="5"/>
  <c r="AV201" i="1"/>
  <c r="AU201" i="1"/>
  <c r="AU201" i="7"/>
  <c r="BM196" i="1"/>
  <c r="BM196" i="7"/>
  <c r="BK196" i="1"/>
  <c r="BK192" i="1"/>
  <c r="BM189" i="1"/>
  <c r="BM189" i="5"/>
  <c r="BH189" i="1"/>
  <c r="BL189" i="1"/>
  <c r="BF189" i="1"/>
  <c r="BF189" i="7"/>
  <c r="BD189" i="1"/>
  <c r="BD189" i="5"/>
  <c r="AV189" i="1"/>
  <c r="AU189" i="1"/>
  <c r="AU189" i="5"/>
  <c r="BM184" i="1"/>
  <c r="BM184" i="7"/>
  <c r="BJ184" i="1"/>
  <c r="BJ184" i="7"/>
  <c r="BI184" i="1"/>
  <c r="BF184" i="1"/>
  <c r="BF184" i="5"/>
  <c r="AX184" i="1"/>
  <c r="AW184" i="1"/>
  <c r="AO184" i="1"/>
  <c r="AO184" i="5"/>
  <c r="AH184" i="1"/>
  <c r="AH184" i="5"/>
  <c r="BM183" i="1"/>
  <c r="BM183" i="5"/>
  <c r="BJ183" i="1"/>
  <c r="BJ183" i="5"/>
  <c r="BI183" i="1"/>
  <c r="BI183" i="5"/>
  <c r="BF183" i="1"/>
  <c r="BF183" i="5"/>
  <c r="AW183" i="1"/>
  <c r="BG183" i="1"/>
  <c r="BG183" i="5"/>
  <c r="BJ185" i="1"/>
  <c r="BJ185" i="7"/>
  <c r="BI185" i="1"/>
  <c r="BI185" i="7"/>
  <c r="BF185" i="1"/>
  <c r="BF185" i="5"/>
  <c r="AY185" i="1"/>
  <c r="AY182" i="1"/>
  <c r="AY182" i="7"/>
  <c r="AR185" i="1"/>
  <c r="AR185" i="5"/>
  <c r="AH185" i="1"/>
  <c r="BM173" i="1"/>
  <c r="BM173" i="5"/>
  <c r="BF173" i="1"/>
  <c r="BF173" i="7"/>
  <c r="BJ173" i="7"/>
  <c r="AU173" i="1"/>
  <c r="AU173" i="7"/>
  <c r="AL173" i="1"/>
  <c r="AL173" i="7"/>
  <c r="AH173" i="7"/>
  <c r="AC173" i="1"/>
  <c r="AC173" i="7"/>
  <c r="AC172" i="7"/>
  <c r="W173" i="1"/>
  <c r="W173" i="7"/>
  <c r="W172" i="7"/>
  <c r="V173" i="1"/>
  <c r="A174" i="1"/>
  <c r="BQ172" i="1"/>
  <c r="BQ167" i="1"/>
  <c r="BO172" i="1"/>
  <c r="BE172" i="1"/>
  <c r="BC172" i="1"/>
  <c r="BC167" i="1"/>
  <c r="BA172" i="1"/>
  <c r="BA167" i="1"/>
  <c r="AZ172" i="1"/>
  <c r="AZ167" i="1"/>
  <c r="AR172" i="1"/>
  <c r="AR167" i="1"/>
  <c r="AQ172" i="1"/>
  <c r="AQ167" i="1"/>
  <c r="AP172" i="1"/>
  <c r="AP167" i="1"/>
  <c r="AM172" i="1"/>
  <c r="AM167" i="1"/>
  <c r="AK172" i="1"/>
  <c r="AK167" i="1"/>
  <c r="AJ172" i="1"/>
  <c r="AJ167" i="1"/>
  <c r="AG172" i="1"/>
  <c r="AG167" i="1"/>
  <c r="AE172" i="1"/>
  <c r="AE167" i="1"/>
  <c r="AD172" i="1"/>
  <c r="AD167" i="1"/>
  <c r="AB172" i="1"/>
  <c r="AB167" i="1"/>
  <c r="AA172" i="1"/>
  <c r="AA167" i="1"/>
  <c r="Z172" i="1"/>
  <c r="Z167" i="1"/>
  <c r="Y172" i="1"/>
  <c r="Y167" i="1"/>
  <c r="X172" i="1"/>
  <c r="X167" i="1"/>
  <c r="U172" i="1"/>
  <c r="U167" i="1"/>
  <c r="T172" i="1"/>
  <c r="S172" i="1"/>
  <c r="S167" i="1"/>
  <c r="R172" i="1"/>
  <c r="R167" i="1"/>
  <c r="Q172" i="1"/>
  <c r="Q167" i="1"/>
  <c r="P172" i="1"/>
  <c r="P167" i="1"/>
  <c r="O172" i="1"/>
  <c r="O167" i="1"/>
  <c r="N172" i="1"/>
  <c r="N167" i="1"/>
  <c r="M172" i="1"/>
  <c r="M167" i="1"/>
  <c r="L172" i="1"/>
  <c r="K172" i="1"/>
  <c r="K167" i="1"/>
  <c r="J172" i="1"/>
  <c r="J167" i="1"/>
  <c r="I172" i="1"/>
  <c r="I167" i="1"/>
  <c r="H172" i="1"/>
  <c r="H167" i="1"/>
  <c r="G172" i="1"/>
  <c r="BM87" i="1"/>
  <c r="BM87" i="7"/>
  <c r="BI87" i="1"/>
  <c r="BI87" i="7"/>
  <c r="BH87" i="1"/>
  <c r="BH87" i="7"/>
  <c r="BM86" i="1"/>
  <c r="BM86" i="7"/>
  <c r="BI86" i="1"/>
  <c r="BI86" i="7"/>
  <c r="BH86" i="1"/>
  <c r="BL86" i="1"/>
  <c r="BL86" i="7"/>
  <c r="BM85" i="1"/>
  <c r="BM85" i="7"/>
  <c r="BI85" i="1"/>
  <c r="BI85" i="7"/>
  <c r="BH85" i="1"/>
  <c r="BH85" i="7"/>
  <c r="BM84" i="1"/>
  <c r="BI84" i="1"/>
  <c r="BI84" i="7"/>
  <c r="BM81" i="1"/>
  <c r="BM81" i="7"/>
  <c r="BM80" i="1"/>
  <c r="BM80" i="7"/>
  <c r="BI80" i="1"/>
  <c r="BI80" i="7"/>
  <c r="BL80" i="7"/>
  <c r="BM79" i="1"/>
  <c r="BM79" i="7"/>
  <c r="BI79" i="1"/>
  <c r="BI79" i="5"/>
  <c r="BL79" i="5"/>
  <c r="BM78" i="1"/>
  <c r="BM78" i="7"/>
  <c r="BI78" i="1"/>
  <c r="BM77" i="1"/>
  <c r="BM77" i="7"/>
  <c r="BI77" i="1"/>
  <c r="BI77" i="7"/>
  <c r="BP63" i="5"/>
  <c r="BM63" i="1"/>
  <c r="BM63" i="7"/>
  <c r="BI63" i="1"/>
  <c r="BI63" i="7"/>
  <c r="BH63" i="5"/>
  <c r="H63" i="1"/>
  <c r="H63" i="5"/>
  <c r="BM76" i="1"/>
  <c r="BI76" i="1"/>
  <c r="BI76" i="7"/>
  <c r="BH76" i="7"/>
  <c r="BM75" i="1"/>
  <c r="BM75" i="7"/>
  <c r="BI75" i="1"/>
  <c r="BI75" i="5"/>
  <c r="BH75" i="5"/>
  <c r="BM74" i="1"/>
  <c r="BI74" i="1"/>
  <c r="BI74" i="7"/>
  <c r="BM73" i="1"/>
  <c r="BM73" i="7"/>
  <c r="BL73" i="7"/>
  <c r="BM71" i="1"/>
  <c r="BM71" i="5"/>
  <c r="BI71" i="1"/>
  <c r="BI71" i="7"/>
  <c r="BH71" i="7"/>
  <c r="BM70" i="1"/>
  <c r="BM70" i="7"/>
  <c r="BI70" i="5"/>
  <c r="BH70" i="5"/>
  <c r="H70" i="1"/>
  <c r="H70" i="7"/>
  <c r="BM72" i="1"/>
  <c r="BH72" i="7"/>
  <c r="H72" i="1"/>
  <c r="H72" i="7"/>
  <c r="BM83" i="1"/>
  <c r="BM83" i="7"/>
  <c r="BG83" i="1"/>
  <c r="BG83" i="7"/>
  <c r="BF83" i="1"/>
  <c r="BF83" i="7"/>
  <c r="AV83" i="1"/>
  <c r="AV83" i="5"/>
  <c r="AU83" i="1"/>
  <c r="AU83" i="5"/>
  <c r="BM62" i="1"/>
  <c r="BM62" i="7"/>
  <c r="BG62" i="7"/>
  <c r="AV62" i="7"/>
  <c r="AU62" i="1"/>
  <c r="BM69" i="1"/>
  <c r="BM69" i="7"/>
  <c r="BJ69" i="1"/>
  <c r="BJ69" i="7"/>
  <c r="BI69" i="1"/>
  <c r="BI69" i="7"/>
  <c r="BG69" i="1"/>
  <c r="BG69" i="7"/>
  <c r="BF69" i="1"/>
  <c r="BF69" i="7"/>
  <c r="AX69" i="1"/>
  <c r="BA69" i="1"/>
  <c r="BM88" i="1"/>
  <c r="BM88" i="7"/>
  <c r="BH88" i="7"/>
  <c r="AV88" i="1"/>
  <c r="AV88" i="5"/>
  <c r="AR88" i="1"/>
  <c r="AR88" i="7"/>
  <c r="AL88" i="1"/>
  <c r="AL88" i="5"/>
  <c r="AH88" i="1"/>
  <c r="AC88" i="1"/>
  <c r="AC88" i="7"/>
  <c r="Y88" i="1"/>
  <c r="Y88" i="7"/>
  <c r="X88" i="1"/>
  <c r="X88" i="7"/>
  <c r="BF82" i="1"/>
  <c r="AY61" i="1"/>
  <c r="AW82" i="7"/>
  <c r="AU82" i="1"/>
  <c r="AU82" i="5"/>
  <c r="AT82" i="1"/>
  <c r="AT82" i="7"/>
  <c r="AS82" i="1"/>
  <c r="AR82" i="1"/>
  <c r="AR82" i="7"/>
  <c r="BM68" i="1"/>
  <c r="BM68" i="7"/>
  <c r="AR68" i="1"/>
  <c r="AL68" i="1"/>
  <c r="AL68" i="5"/>
  <c r="AH68" i="1"/>
  <c r="AH68" i="7"/>
  <c r="AC68" i="1"/>
  <c r="AC68" i="5"/>
  <c r="Y68" i="1"/>
  <c r="X68" i="1"/>
  <c r="X68" i="5"/>
  <c r="AV189" i="7"/>
  <c r="AR68" i="5"/>
  <c r="BM62" i="5"/>
  <c r="BM78" i="5"/>
  <c r="W173" i="5"/>
  <c r="W172" i="5"/>
  <c r="AW183" i="5"/>
  <c r="BM189" i="7"/>
  <c r="BL114" i="5"/>
  <c r="Y68" i="7"/>
  <c r="AL68" i="7"/>
  <c r="AH88" i="5"/>
  <c r="BF83" i="5"/>
  <c r="BI71" i="5"/>
  <c r="BI75" i="7"/>
  <c r="BM77" i="5"/>
  <c r="BI80" i="5"/>
  <c r="BM86" i="5"/>
  <c r="V173" i="5"/>
  <c r="V172" i="5"/>
  <c r="BJ183" i="7"/>
  <c r="BD189" i="7"/>
  <c r="AR197" i="5"/>
  <c r="BM203" i="7"/>
  <c r="BL115" i="7"/>
  <c r="BH88" i="5"/>
  <c r="BL73" i="5"/>
  <c r="BH76" i="5"/>
  <c r="BL84" i="7"/>
  <c r="BJ185" i="5"/>
  <c r="BL118" i="5"/>
  <c r="BI72" i="5"/>
  <c r="BI173" i="1"/>
  <c r="BI173" i="7"/>
  <c r="BL203" i="7"/>
  <c r="AU68" i="1"/>
  <c r="AU68" i="5"/>
  <c r="BO167" i="1"/>
  <c r="L167" i="1"/>
  <c r="T167" i="1"/>
  <c r="G167" i="1"/>
  <c r="AD11" i="1"/>
  <c r="W172" i="1"/>
  <c r="W167" i="1"/>
  <c r="AP11" i="1"/>
  <c r="BJ189" i="1"/>
  <c r="BJ189" i="7"/>
  <c r="AN185" i="1"/>
  <c r="AN185" i="5"/>
  <c r="BI189" i="1"/>
  <c r="AX183" i="1"/>
  <c r="AX183" i="7"/>
  <c r="BI173" i="5"/>
  <c r="A118" i="1"/>
  <c r="A121" i="1"/>
  <c r="BE167" i="1"/>
  <c r="AS185" i="1"/>
  <c r="AS185" i="5"/>
  <c r="AN197" i="7"/>
  <c r="BZ85" i="1"/>
  <c r="BZ85" i="5"/>
  <c r="AO197" i="7"/>
  <c r="BV86" i="5"/>
  <c r="BY86" i="7"/>
  <c r="BY69" i="7"/>
  <c r="BY189" i="7"/>
  <c r="CB86" i="7"/>
  <c r="CB185" i="5"/>
  <c r="BU83" i="7"/>
  <c r="BU82" i="7"/>
  <c r="BU83" i="5"/>
  <c r="BU82" i="5"/>
  <c r="BU173" i="7"/>
  <c r="BU173" i="5"/>
  <c r="G61" i="1"/>
  <c r="H111" i="1"/>
  <c r="H111" i="5"/>
  <c r="AV255" i="1"/>
  <c r="AV263" i="5"/>
  <c r="BF263" i="1"/>
  <c r="BF255" i="1"/>
  <c r="BF265" i="5"/>
  <c r="BF255" i="5"/>
  <c r="AY178" i="5"/>
  <c r="AY177" i="5"/>
  <c r="AY178" i="7"/>
  <c r="BM178" i="1"/>
  <c r="BM178" i="7"/>
  <c r="BU192" i="1"/>
  <c r="BY193" i="1"/>
  <c r="BY193" i="5"/>
  <c r="U197" i="1"/>
  <c r="U211" i="5"/>
  <c r="BO197" i="1"/>
  <c r="BO211" i="5"/>
  <c r="BX86" i="7"/>
  <c r="BX86" i="5"/>
  <c r="BW80" i="7"/>
  <c r="BW80" i="5"/>
  <c r="CB163" i="5"/>
  <c r="CC163" i="5"/>
  <c r="CC163" i="1"/>
  <c r="AV54" i="7"/>
  <c r="AX54" i="1"/>
  <c r="AX54" i="7"/>
  <c r="AU52" i="5"/>
  <c r="AU52" i="7"/>
  <c r="AS82" i="7"/>
  <c r="BA82" i="1"/>
  <c r="BA82" i="5"/>
  <c r="BF82" i="7"/>
  <c r="BF82" i="5"/>
  <c r="AU62" i="7"/>
  <c r="AU62" i="5"/>
  <c r="BM72" i="7"/>
  <c r="BM72" i="5"/>
  <c r="BH74" i="7"/>
  <c r="BH74" i="5"/>
  <c r="BM74" i="5"/>
  <c r="BM74" i="7"/>
  <c r="BM76" i="5"/>
  <c r="BM76" i="7"/>
  <c r="BI78" i="5"/>
  <c r="BI78" i="7"/>
  <c r="BM84" i="7"/>
  <c r="BM84" i="5"/>
  <c r="BN87" i="7"/>
  <c r="AH185" i="7"/>
  <c r="AH185" i="5"/>
  <c r="AX184" i="7"/>
  <c r="BB184" i="1"/>
  <c r="BB184" i="5"/>
  <c r="BI184" i="7"/>
  <c r="BI184" i="5"/>
  <c r="AX201" i="1"/>
  <c r="AV201" i="7"/>
  <c r="AV201" i="5"/>
  <c r="BJ114" i="5"/>
  <c r="BJ114" i="7"/>
  <c r="AY197" i="7"/>
  <c r="Y197" i="7"/>
  <c r="BV209" i="5"/>
  <c r="J182" i="1"/>
  <c r="J182" i="7"/>
  <c r="J187" i="5"/>
  <c r="N182" i="1"/>
  <c r="N182" i="7"/>
  <c r="N187" i="7"/>
  <c r="R182" i="1"/>
  <c r="R182" i="7"/>
  <c r="R187" i="5"/>
  <c r="Z182" i="1"/>
  <c r="Z182" i="7"/>
  <c r="Z187" i="5"/>
  <c r="AD182" i="1"/>
  <c r="AD182" i="7"/>
  <c r="AD187" i="7"/>
  <c r="AJ182" i="1"/>
  <c r="AJ182" i="7"/>
  <c r="AJ187" i="5"/>
  <c r="AN187" i="5"/>
  <c r="AN187" i="7"/>
  <c r="BF187" i="5"/>
  <c r="BF187" i="7"/>
  <c r="BJ265" i="1"/>
  <c r="BJ265" i="5"/>
  <c r="BJ255" i="5"/>
  <c r="BZ144" i="5"/>
  <c r="BZ144" i="7"/>
  <c r="AW199" i="5"/>
  <c r="AW199" i="7"/>
  <c r="AT200" i="5"/>
  <c r="AT200" i="7"/>
  <c r="AV200" i="7"/>
  <c r="BJ200" i="1"/>
  <c r="BY227" i="5"/>
  <c r="BZ227" i="1"/>
  <c r="BH49" i="7"/>
  <c r="P11" i="1"/>
  <c r="AF17" i="1"/>
  <c r="AF17" i="7"/>
  <c r="I172" i="5"/>
  <c r="Y217" i="7"/>
  <c r="BE217" i="7"/>
  <c r="J244" i="7"/>
  <c r="J216" i="7"/>
  <c r="N244" i="7"/>
  <c r="N216" i="7"/>
  <c r="R244" i="7"/>
  <c r="R216" i="7"/>
  <c r="V244" i="7"/>
  <c r="V216" i="7"/>
  <c r="Z244" i="7"/>
  <c r="Z216" i="7"/>
  <c r="AD244" i="7"/>
  <c r="AD216" i="7"/>
  <c r="AH244" i="7"/>
  <c r="AH216" i="7"/>
  <c r="AL244" i="7"/>
  <c r="AL216" i="7"/>
  <c r="AP244" i="7"/>
  <c r="AP216" i="7"/>
  <c r="AT244" i="7"/>
  <c r="AT216" i="7"/>
  <c r="AX244" i="7"/>
  <c r="AX216" i="7"/>
  <c r="BB244" i="7"/>
  <c r="BB216" i="7"/>
  <c r="BF244" i="7"/>
  <c r="BF216" i="7"/>
  <c r="BQ244" i="7"/>
  <c r="BQ216" i="7"/>
  <c r="CB16" i="5"/>
  <c r="CB16" i="7"/>
  <c r="BV97" i="7"/>
  <c r="BV97" i="5"/>
  <c r="CB13" i="5"/>
  <c r="CB13" i="7"/>
  <c r="BI221" i="5"/>
  <c r="BI221" i="7"/>
  <c r="BJ173" i="5"/>
  <c r="AC88" i="5"/>
  <c r="AL173" i="5"/>
  <c r="BF184" i="7"/>
  <c r="BF185" i="7"/>
  <c r="AT82" i="5"/>
  <c r="BM117" i="7"/>
  <c r="BJ202" i="7"/>
  <c r="BM85" i="5"/>
  <c r="BI74" i="5"/>
  <c r="BF69" i="5"/>
  <c r="BB220" i="1"/>
  <c r="BB220" i="7"/>
  <c r="BB187" i="1"/>
  <c r="BB187" i="5"/>
  <c r="BV106" i="5"/>
  <c r="BM187" i="7"/>
  <c r="AV187" i="7"/>
  <c r="AR187" i="7"/>
  <c r="AH187" i="7"/>
  <c r="AT263" i="5"/>
  <c r="BF263" i="5"/>
  <c r="AJ187" i="7"/>
  <c r="Z187" i="7"/>
  <c r="R187" i="7"/>
  <c r="J187" i="7"/>
  <c r="AX265" i="1"/>
  <c r="AV265" i="5"/>
  <c r="AV255" i="5"/>
  <c r="X197" i="1"/>
  <c r="X197" i="7"/>
  <c r="X211" i="7"/>
  <c r="BJ17" i="1"/>
  <c r="BJ38" i="1"/>
  <c r="BM44" i="1"/>
  <c r="BF58" i="7"/>
  <c r="AL51" i="7"/>
  <c r="BF45" i="7"/>
  <c r="AV34" i="7"/>
  <c r="BJ20" i="7"/>
  <c r="V18" i="7"/>
  <c r="BM55" i="7"/>
  <c r="BI51" i="7"/>
  <c r="BI47" i="7"/>
  <c r="Y35" i="7"/>
  <c r="BI26" i="7"/>
  <c r="BM16" i="7"/>
  <c r="AV58" i="5"/>
  <c r="AV58" i="7"/>
  <c r="BJ58" i="1"/>
  <c r="BY57" i="7"/>
  <c r="BZ57" i="1"/>
  <c r="BG57" i="7"/>
  <c r="BH57" i="1"/>
  <c r="BL57" i="1"/>
  <c r="AY57" i="5"/>
  <c r="AY57" i="7"/>
  <c r="AU57" i="5"/>
  <c r="AU57" i="7"/>
  <c r="BI57" i="1"/>
  <c r="BH56" i="7"/>
  <c r="AY56" i="5"/>
  <c r="AY56" i="7"/>
  <c r="AU56" i="7"/>
  <c r="BI56" i="1"/>
  <c r="BI56" i="7"/>
  <c r="BF55" i="5"/>
  <c r="BF55" i="7"/>
  <c r="AU55" i="7"/>
  <c r="BI55" i="1"/>
  <c r="BI55" i="7"/>
  <c r="BH54" i="5"/>
  <c r="BH54" i="7"/>
  <c r="AY54" i="7"/>
  <c r="BM54" i="1"/>
  <c r="BM54" i="7"/>
  <c r="AU54" i="7"/>
  <c r="BI54" i="1"/>
  <c r="BW53" i="7"/>
  <c r="BX53" i="1"/>
  <c r="BX53" i="7"/>
  <c r="BF52" i="5"/>
  <c r="BF52" i="7"/>
  <c r="AX52" i="7"/>
  <c r="AX52" i="5"/>
  <c r="AV52" i="7"/>
  <c r="AV52" i="5"/>
  <c r="AT52" i="5"/>
  <c r="AT52" i="7"/>
  <c r="BW51" i="7"/>
  <c r="BW51" i="5"/>
  <c r="AV51" i="5"/>
  <c r="AV51" i="7"/>
  <c r="AC51" i="5"/>
  <c r="AC51" i="7"/>
  <c r="X51" i="5"/>
  <c r="X51" i="7"/>
  <c r="BM50" i="5"/>
  <c r="BM50" i="7"/>
  <c r="BI50" i="5"/>
  <c r="BI50" i="7"/>
  <c r="BW49" i="7"/>
  <c r="BX49" i="1"/>
  <c r="BX49" i="5"/>
  <c r="BI49" i="5"/>
  <c r="BI49" i="7"/>
  <c r="BW48" i="7"/>
  <c r="BW48" i="5"/>
  <c r="BM48" i="5"/>
  <c r="BM48" i="7"/>
  <c r="BW47" i="7"/>
  <c r="BW47" i="5"/>
  <c r="BM47" i="5"/>
  <c r="BM47" i="7"/>
  <c r="BW46" i="7"/>
  <c r="BW46" i="5"/>
  <c r="BI46" i="5"/>
  <c r="BI46" i="7"/>
  <c r="BF46" i="5"/>
  <c r="BF46" i="7"/>
  <c r="AU46" i="5"/>
  <c r="AU46" i="7"/>
  <c r="BM45" i="5"/>
  <c r="BM45" i="7"/>
  <c r="AU45" i="7"/>
  <c r="AU45" i="5"/>
  <c r="BG44" i="7"/>
  <c r="BG44" i="5"/>
  <c r="AU44" i="5"/>
  <c r="BI44" i="1"/>
  <c r="AU44" i="7"/>
  <c r="BJ43" i="5"/>
  <c r="BJ43" i="7"/>
  <c r="BF43" i="5"/>
  <c r="BF43" i="7"/>
  <c r="AY43" i="7"/>
  <c r="BG43" i="5"/>
  <c r="BY42" i="7"/>
  <c r="BZ42" i="1"/>
  <c r="BZ42" i="7"/>
  <c r="BJ42" i="5"/>
  <c r="BJ42" i="7"/>
  <c r="AV42" i="5"/>
  <c r="AV42" i="7"/>
  <c r="AX42" i="1"/>
  <c r="AX42" i="5"/>
  <c r="BW41" i="5"/>
  <c r="BW41" i="7"/>
  <c r="BG41" i="5"/>
  <c r="BG41" i="7"/>
  <c r="AV41" i="5"/>
  <c r="AV41" i="7"/>
  <c r="AX41" i="1"/>
  <c r="BW40" i="5"/>
  <c r="BX40" i="1"/>
  <c r="BI40" i="5"/>
  <c r="BI40" i="7"/>
  <c r="BW39" i="7"/>
  <c r="BW39" i="5"/>
  <c r="BG39" i="5"/>
  <c r="BG39" i="7"/>
  <c r="AV39" i="5"/>
  <c r="AV39" i="7"/>
  <c r="AX39" i="1"/>
  <c r="BA39" i="1"/>
  <c r="BW38" i="5"/>
  <c r="BW38" i="7"/>
  <c r="BG38" i="5"/>
  <c r="BH38" i="1"/>
  <c r="BH38" i="5"/>
  <c r="AV38" i="5"/>
  <c r="AX38" i="1"/>
  <c r="BW37" i="5"/>
  <c r="BX37" i="1"/>
  <c r="BW37" i="7"/>
  <c r="BI37" i="5"/>
  <c r="BI37" i="7"/>
  <c r="AV37" i="5"/>
  <c r="AV37" i="7"/>
  <c r="AL37" i="5"/>
  <c r="AL37" i="7"/>
  <c r="AC37" i="7"/>
  <c r="AC37" i="5"/>
  <c r="X37" i="5"/>
  <c r="X37" i="7"/>
  <c r="BI36" i="7"/>
  <c r="BI36" i="5"/>
  <c r="AV36" i="5"/>
  <c r="BJ36" i="7"/>
  <c r="AH36" i="7"/>
  <c r="AH36" i="5"/>
  <c r="Y36" i="5"/>
  <c r="Y36" i="7"/>
  <c r="V36" i="5"/>
  <c r="V36" i="7"/>
  <c r="AN36" i="1"/>
  <c r="AS36" i="1"/>
  <c r="BI35" i="7"/>
  <c r="BI35" i="5"/>
  <c r="AV35" i="7"/>
  <c r="AV35" i="5"/>
  <c r="AH35" i="5"/>
  <c r="AH35" i="7"/>
  <c r="AX35" i="1"/>
  <c r="V35" i="5"/>
  <c r="V35" i="7"/>
  <c r="BI34" i="7"/>
  <c r="BI34" i="5"/>
  <c r="AH34" i="7"/>
  <c r="AH34" i="5"/>
  <c r="Y34" i="5"/>
  <c r="Y34" i="7"/>
  <c r="V34" i="5"/>
  <c r="V34" i="7"/>
  <c r="AN34" i="1"/>
  <c r="AS34" i="1"/>
  <c r="BM33" i="5"/>
  <c r="BM33" i="7"/>
  <c r="AY33" i="5"/>
  <c r="AY33" i="7"/>
  <c r="AL33" i="5"/>
  <c r="AL33" i="7"/>
  <c r="AF33" i="5"/>
  <c r="AF33" i="7"/>
  <c r="H30" i="5"/>
  <c r="H30" i="7"/>
  <c r="BM29" i="1"/>
  <c r="BM29" i="5"/>
  <c r="AY29" i="7"/>
  <c r="AY29" i="5"/>
  <c r="AY28" i="5"/>
  <c r="AY28" i="7"/>
  <c r="BM27" i="5"/>
  <c r="BM27" i="7"/>
  <c r="BH27" i="5"/>
  <c r="BH27" i="7"/>
  <c r="AX27" i="1"/>
  <c r="AV27" i="7"/>
  <c r="AV27" i="5"/>
  <c r="AY26" i="5"/>
  <c r="BM26" i="1"/>
  <c r="AY26" i="7"/>
  <c r="AR26" i="5"/>
  <c r="AR26" i="7"/>
  <c r="AH26" i="5"/>
  <c r="AH26" i="7"/>
  <c r="AI26" i="7"/>
  <c r="Y26" i="5"/>
  <c r="Y26" i="7"/>
  <c r="AF25" i="5"/>
  <c r="AF25" i="7"/>
  <c r="BF22" i="5"/>
  <c r="BF22" i="7"/>
  <c r="BJ21" i="5"/>
  <c r="BJ21" i="7"/>
  <c r="AZ21" i="5"/>
  <c r="AY21" i="7"/>
  <c r="BH19" i="5"/>
  <c r="BL19" i="1"/>
  <c r="BL19" i="5"/>
  <c r="BH19" i="7"/>
  <c r="AW19" i="5"/>
  <c r="AW19" i="7"/>
  <c r="AL18" i="5"/>
  <c r="AL18" i="7"/>
  <c r="AJ18" i="5"/>
  <c r="AJ18" i="7"/>
  <c r="AJ12" i="7"/>
  <c r="AJ12" i="1"/>
  <c r="AF18" i="5"/>
  <c r="AF18" i="7"/>
  <c r="AL17" i="5"/>
  <c r="AL17" i="7"/>
  <c r="AC17" i="5"/>
  <c r="AC17" i="7"/>
  <c r="V17" i="5"/>
  <c r="V17" i="7"/>
  <c r="BY16" i="5"/>
  <c r="BY16" i="7"/>
  <c r="BZ16" i="1"/>
  <c r="BE16" i="1"/>
  <c r="BI16" i="7"/>
  <c r="AH16" i="5"/>
  <c r="AH16" i="7"/>
  <c r="BP15" i="5"/>
  <c r="BP15" i="7"/>
  <c r="Z230" i="5"/>
  <c r="BR230" i="5"/>
  <c r="BA230" i="5"/>
  <c r="AS230" i="5"/>
  <c r="AK230" i="5"/>
  <c r="AC230" i="5"/>
  <c r="U230" i="5"/>
  <c r="M230" i="5"/>
  <c r="AB113" i="7"/>
  <c r="AB11" i="7"/>
  <c r="G168" i="7"/>
  <c r="O168" i="7"/>
  <c r="W168" i="7"/>
  <c r="W167" i="7"/>
  <c r="AE168" i="7"/>
  <c r="AE167" i="7"/>
  <c r="AM168" i="7"/>
  <c r="AU168" i="7"/>
  <c r="BC168" i="7"/>
  <c r="BK168" i="7"/>
  <c r="BS168" i="7"/>
  <c r="J168" i="7"/>
  <c r="P168" i="7"/>
  <c r="X168" i="7"/>
  <c r="AF168" i="7"/>
  <c r="AN168" i="7"/>
  <c r="AX168" i="7"/>
  <c r="BF168" i="7"/>
  <c r="BN168" i="7"/>
  <c r="K172" i="7"/>
  <c r="BO230" i="5"/>
  <c r="BC230" i="5"/>
  <c r="AY230" i="5"/>
  <c r="AU230" i="5"/>
  <c r="AQ230" i="5"/>
  <c r="AM230" i="5"/>
  <c r="AI230" i="5"/>
  <c r="AE230" i="5"/>
  <c r="AA230" i="5"/>
  <c r="W230" i="5"/>
  <c r="S230" i="5"/>
  <c r="O230" i="5"/>
  <c r="K230" i="5"/>
  <c r="BZ86" i="1"/>
  <c r="BS80" i="1"/>
  <c r="AI185" i="1"/>
  <c r="AX62" i="1"/>
  <c r="AX62" i="7"/>
  <c r="AY12" i="1"/>
  <c r="BL71" i="5"/>
  <c r="BH83" i="1"/>
  <c r="BH83" i="7"/>
  <c r="AY82" i="5"/>
  <c r="BM201" i="5"/>
  <c r="BM114" i="7"/>
  <c r="BM204" i="7"/>
  <c r="BI203" i="7"/>
  <c r="AR82" i="5"/>
  <c r="BF189" i="5"/>
  <c r="BI185" i="5"/>
  <c r="BF173" i="5"/>
  <c r="BH87" i="5"/>
  <c r="BM81" i="5"/>
  <c r="BI63" i="5"/>
  <c r="H70" i="5"/>
  <c r="BM69" i="5"/>
  <c r="AL88" i="7"/>
  <c r="BM192" i="1"/>
  <c r="BM192" i="5"/>
  <c r="AY172" i="1"/>
  <c r="T197" i="5"/>
  <c r="X197" i="5"/>
  <c r="H111" i="7"/>
  <c r="BP187" i="5"/>
  <c r="BG219" i="1"/>
  <c r="BJ186" i="5"/>
  <c r="BG187" i="5"/>
  <c r="AY219" i="5"/>
  <c r="AY217" i="5"/>
  <c r="BB218" i="1"/>
  <c r="BB218" i="7"/>
  <c r="BM220" i="5"/>
  <c r="BJ219" i="7"/>
  <c r="BJ218" i="7"/>
  <c r="BI245" i="5"/>
  <c r="BL247" i="7"/>
  <c r="BI250" i="5"/>
  <c r="BU98" i="5"/>
  <c r="BZ13" i="5"/>
  <c r="BI13" i="1"/>
  <c r="BI13" i="5"/>
  <c r="AS200" i="5"/>
  <c r="BM221" i="5"/>
  <c r="AN211" i="7"/>
  <c r="H211" i="7"/>
  <c r="H89" i="7"/>
  <c r="BZ242" i="1"/>
  <c r="BM230" i="5"/>
  <c r="CC151" i="1"/>
  <c r="CC167" i="1"/>
  <c r="CB219" i="5"/>
  <c r="BW219" i="5"/>
  <c r="BW217" i="5"/>
  <c r="BI55" i="5"/>
  <c r="BA19" i="1"/>
  <c r="AS19" i="5"/>
  <c r="BE269" i="1"/>
  <c r="BE268" i="1"/>
  <c r="BE267" i="1"/>
  <c r="AX37" i="1"/>
  <c r="AX37" i="5"/>
  <c r="X12" i="1"/>
  <c r="AS12" i="5"/>
  <c r="AO12" i="5"/>
  <c r="AK12" i="5"/>
  <c r="AG12" i="5"/>
  <c r="AC12" i="5"/>
  <c r="Y12" i="5"/>
  <c r="U12" i="5"/>
  <c r="Q12" i="5"/>
  <c r="M12" i="5"/>
  <c r="AR167" i="5"/>
  <c r="AP167" i="5"/>
  <c r="AD167" i="5"/>
  <c r="CA172" i="5"/>
  <c r="CA167" i="5"/>
  <c r="BE172" i="5"/>
  <c r="BA172" i="5"/>
  <c r="Z172" i="5"/>
  <c r="AF207" i="5"/>
  <c r="BV230" i="5"/>
  <c r="AX230" i="5"/>
  <c r="AH230" i="5"/>
  <c r="R230" i="5"/>
  <c r="BQ12" i="7"/>
  <c r="M61" i="7"/>
  <c r="O61" i="7"/>
  <c r="BA255" i="1"/>
  <c r="BE255" i="1"/>
  <c r="BQ255" i="1"/>
  <c r="BN81" i="7"/>
  <c r="BN81" i="5"/>
  <c r="BJ211" i="5"/>
  <c r="BJ211" i="7"/>
  <c r="BM186" i="5"/>
  <c r="BM186" i="7"/>
  <c r="BW67" i="7"/>
  <c r="BX67" i="1"/>
  <c r="BW208" i="7"/>
  <c r="BW208" i="5"/>
  <c r="BW250" i="7"/>
  <c r="BW250" i="5"/>
  <c r="CB121" i="5"/>
  <c r="CB121" i="7"/>
  <c r="BW44" i="5"/>
  <c r="BW44" i="7"/>
  <c r="BX44" i="1"/>
  <c r="AV44" i="5"/>
  <c r="AX44" i="1"/>
  <c r="BA44" i="1"/>
  <c r="BA44" i="7"/>
  <c r="M12" i="1"/>
  <c r="H136" i="7"/>
  <c r="BZ136" i="1"/>
  <c r="BZ136" i="5"/>
  <c r="BP199" i="5"/>
  <c r="BP199" i="7"/>
  <c r="BX246" i="5"/>
  <c r="BX246" i="7"/>
  <c r="CC93" i="1"/>
  <c r="CB93" i="5"/>
  <c r="CC93" i="5"/>
  <c r="BF57" i="5"/>
  <c r="BF57" i="7"/>
  <c r="BW54" i="5"/>
  <c r="BW54" i="7"/>
  <c r="AO34" i="1"/>
  <c r="AR12" i="1"/>
  <c r="BA82" i="7"/>
  <c r="BL80" i="5"/>
  <c r="BL203" i="5"/>
  <c r="BN114" i="7"/>
  <c r="AV12" i="1"/>
  <c r="BH62" i="5"/>
  <c r="BH204" i="5"/>
  <c r="BJ184" i="5"/>
  <c r="AC173" i="5"/>
  <c r="AC172" i="5"/>
  <c r="BG69" i="5"/>
  <c r="AU189" i="7"/>
  <c r="AH184" i="7"/>
  <c r="BF183" i="7"/>
  <c r="AV173" i="7"/>
  <c r="BI87" i="5"/>
  <c r="BI85" i="5"/>
  <c r="BM79" i="5"/>
  <c r="BM63" i="5"/>
  <c r="BM70" i="5"/>
  <c r="BM83" i="5"/>
  <c r="BG62" i="5"/>
  <c r="BJ69" i="5"/>
  <c r="Y88" i="5"/>
  <c r="AW82" i="5"/>
  <c r="AC68" i="7"/>
  <c r="BM115" i="5"/>
  <c r="BJ204" i="5"/>
  <c r="AU172" i="7"/>
  <c r="AU167" i="7"/>
  <c r="AN174" i="1"/>
  <c r="AN174" i="5"/>
  <c r="AW211" i="7"/>
  <c r="G111" i="7"/>
  <c r="BG219" i="7"/>
  <c r="BY209" i="5"/>
  <c r="BS187" i="1"/>
  <c r="BN245" i="1"/>
  <c r="BN245" i="7"/>
  <c r="BV99" i="5"/>
  <c r="BV109" i="5"/>
  <c r="BN187" i="5"/>
  <c r="BV94" i="5"/>
  <c r="BB219" i="1"/>
  <c r="BB219" i="7"/>
  <c r="AX218" i="5"/>
  <c r="AT218" i="5"/>
  <c r="BF220" i="7"/>
  <c r="G218" i="7"/>
  <c r="G217" i="7"/>
  <c r="BI247" i="7"/>
  <c r="BL248" i="5"/>
  <c r="BL253" i="5"/>
  <c r="BM250" i="5"/>
  <c r="BM190" i="7"/>
  <c r="L182" i="1"/>
  <c r="L187" i="7"/>
  <c r="P182" i="1"/>
  <c r="P182" i="7"/>
  <c r="P187" i="7"/>
  <c r="T182" i="1"/>
  <c r="T187" i="7"/>
  <c r="X182" i="1"/>
  <c r="X187" i="7"/>
  <c r="AB182" i="1"/>
  <c r="AB187" i="7"/>
  <c r="AF182" i="1"/>
  <c r="AF182" i="7"/>
  <c r="AF187" i="7"/>
  <c r="AL182" i="1"/>
  <c r="AL182" i="7"/>
  <c r="AL187" i="7"/>
  <c r="BD187" i="5"/>
  <c r="BD187" i="7"/>
  <c r="BU67" i="7"/>
  <c r="BU67" i="5"/>
  <c r="BY67" i="5"/>
  <c r="BV107" i="7"/>
  <c r="BV107" i="5"/>
  <c r="AU198" i="1"/>
  <c r="AU198" i="5"/>
  <c r="AS178" i="7"/>
  <c r="AS178" i="5"/>
  <c r="AS177" i="5"/>
  <c r="AW178" i="5"/>
  <c r="AW177" i="5"/>
  <c r="BG178" i="1"/>
  <c r="BG178" i="5"/>
  <c r="BG177" i="5"/>
  <c r="AV177" i="1"/>
  <c r="AX179" i="1"/>
  <c r="AX179" i="5"/>
  <c r="M197" i="1"/>
  <c r="M211" i="5"/>
  <c r="AC197" i="1"/>
  <c r="AC211" i="5"/>
  <c r="AS211" i="7"/>
  <c r="AS211" i="5"/>
  <c r="BY228" i="7"/>
  <c r="CB228" i="7"/>
  <c r="H109" i="5"/>
  <c r="H109" i="7"/>
  <c r="H90" i="5"/>
  <c r="H90" i="7"/>
  <c r="BU111" i="5"/>
  <c r="BY111" i="7"/>
  <c r="CC95" i="1"/>
  <c r="BX107" i="1"/>
  <c r="BX107" i="7"/>
  <c r="BX103" i="1"/>
  <c r="BW226" i="5"/>
  <c r="AX39" i="5"/>
  <c r="AI37" i="7"/>
  <c r="BM44" i="5"/>
  <c r="BM44" i="7"/>
  <c r="BF39" i="7"/>
  <c r="BF38" i="7"/>
  <c r="BF37" i="7"/>
  <c r="AR37" i="7"/>
  <c r="AH37" i="7"/>
  <c r="AY42" i="7"/>
  <c r="BM40" i="7"/>
  <c r="BM39" i="7"/>
  <c r="BI44" i="5"/>
  <c r="BI44" i="7"/>
  <c r="BN186" i="1"/>
  <c r="BN186" i="7"/>
  <c r="BJ256" i="1"/>
  <c r="BJ256" i="5"/>
  <c r="BB178" i="1"/>
  <c r="BB178" i="7"/>
  <c r="BF230" i="5"/>
  <c r="H12" i="7"/>
  <c r="AX198" i="1"/>
  <c r="BB201" i="1"/>
  <c r="AX201" i="5"/>
  <c r="BV103" i="7"/>
  <c r="BV103" i="5"/>
  <c r="AE182" i="1"/>
  <c r="AE182" i="7"/>
  <c r="AE187" i="5"/>
  <c r="BK257" i="5"/>
  <c r="BU257" i="5"/>
  <c r="BJ245" i="5"/>
  <c r="BJ245" i="7"/>
  <c r="AS218" i="7"/>
  <c r="AS218" i="5"/>
  <c r="BM218" i="5"/>
  <c r="BM218" i="7"/>
  <c r="H151" i="7"/>
  <c r="BZ151" i="1"/>
  <c r="BZ151" i="7"/>
  <c r="BZ135" i="5"/>
  <c r="BZ135" i="7"/>
  <c r="BZ142" i="5"/>
  <c r="BZ142" i="7"/>
  <c r="AH13" i="5"/>
  <c r="AH12" i="1"/>
  <c r="AI13" i="1"/>
  <c r="AI13" i="5"/>
  <c r="BY116" i="5"/>
  <c r="BY116" i="7"/>
  <c r="AX37" i="7"/>
  <c r="BB37" i="1"/>
  <c r="BD37" i="1"/>
  <c r="AI37" i="5"/>
  <c r="AO37" i="1"/>
  <c r="AO37" i="5"/>
  <c r="AI34" i="7"/>
  <c r="AI34" i="5"/>
  <c r="BX55" i="7"/>
  <c r="BX55" i="5"/>
  <c r="BW58" i="7"/>
  <c r="BX58" i="1"/>
  <c r="BH58" i="5"/>
  <c r="BL58" i="1"/>
  <c r="BN58" i="1"/>
  <c r="BN58" i="7"/>
  <c r="BH58" i="7"/>
  <c r="AY58" i="5"/>
  <c r="AY58" i="7"/>
  <c r="BM58" i="1"/>
  <c r="AU58" i="7"/>
  <c r="AU58" i="5"/>
  <c r="BW57" i="7"/>
  <c r="BW57" i="5"/>
  <c r="AV57" i="5"/>
  <c r="BJ57" i="1"/>
  <c r="AX57" i="1"/>
  <c r="AV57" i="7"/>
  <c r="BW56" i="5"/>
  <c r="BX56" i="1"/>
  <c r="AV56" i="5"/>
  <c r="AV56" i="7"/>
  <c r="AX56" i="1"/>
  <c r="BA56" i="1"/>
  <c r="BW55" i="7"/>
  <c r="BW55" i="5"/>
  <c r="BG55" i="5"/>
  <c r="BG55" i="7"/>
  <c r="AV55" i="5"/>
  <c r="BJ55" i="1"/>
  <c r="AX55" i="1"/>
  <c r="BB55" i="1"/>
  <c r="BB55" i="7"/>
  <c r="AV55" i="7"/>
  <c r="BF54" i="5"/>
  <c r="BF54" i="7"/>
  <c r="AV54" i="5"/>
  <c r="BY53" i="7"/>
  <c r="BY53" i="5"/>
  <c r="BM53" i="5"/>
  <c r="BM53" i="7"/>
  <c r="BF53" i="5"/>
  <c r="BF53" i="7"/>
  <c r="BH52" i="5"/>
  <c r="AY52" i="5"/>
  <c r="BM52" i="1"/>
  <c r="BB52" i="1"/>
  <c r="BD52" i="1"/>
  <c r="AW52" i="5"/>
  <c r="AW52" i="7"/>
  <c r="AS52" i="5"/>
  <c r="AS52" i="7"/>
  <c r="BF51" i="5"/>
  <c r="BF51" i="7"/>
  <c r="AR51" i="5"/>
  <c r="AR51" i="7"/>
  <c r="AH51" i="5"/>
  <c r="AH51" i="7"/>
  <c r="AI51" i="5"/>
  <c r="Y51" i="5"/>
  <c r="Y51" i="7"/>
  <c r="BW50" i="7"/>
  <c r="BX50" i="1"/>
  <c r="BL50" i="5"/>
  <c r="BN50" i="5"/>
  <c r="BL50" i="7"/>
  <c r="BN49" i="7"/>
  <c r="BP49" i="5"/>
  <c r="BL49" i="5"/>
  <c r="BL49" i="7"/>
  <c r="BN48" i="7"/>
  <c r="BL48" i="5"/>
  <c r="BL48" i="7"/>
  <c r="BN47" i="7"/>
  <c r="BH47" i="5"/>
  <c r="BH47" i="7"/>
  <c r="BM46" i="5"/>
  <c r="BM46" i="7"/>
  <c r="BG46" i="7"/>
  <c r="BG46" i="5"/>
  <c r="AV46" i="7"/>
  <c r="AV46" i="5"/>
  <c r="BW45" i="7"/>
  <c r="BW45" i="5"/>
  <c r="BG45" i="5"/>
  <c r="BG45" i="7"/>
  <c r="AV45" i="5"/>
  <c r="BJ45" i="7"/>
  <c r="AX45" i="1"/>
  <c r="BF44" i="5"/>
  <c r="BF44" i="7"/>
  <c r="BW43" i="5"/>
  <c r="BX43" i="1"/>
  <c r="BW43" i="7"/>
  <c r="BA43" i="5"/>
  <c r="BA43" i="7"/>
  <c r="AX43" i="5"/>
  <c r="AX43" i="7"/>
  <c r="BB43" i="1"/>
  <c r="BW42" i="7"/>
  <c r="BW42" i="5"/>
  <c r="BG42" i="7"/>
  <c r="BG42" i="5"/>
  <c r="AU42" i="5"/>
  <c r="AU42" i="7"/>
  <c r="BI42" i="1"/>
  <c r="BM41" i="5"/>
  <c r="BM41" i="7"/>
  <c r="BF41" i="5"/>
  <c r="BF41" i="7"/>
  <c r="AU41" i="7"/>
  <c r="AU41" i="5"/>
  <c r="BH40" i="5"/>
  <c r="BH40" i="7"/>
  <c r="BL40" i="5"/>
  <c r="AU39" i="7"/>
  <c r="AU39" i="5"/>
  <c r="BM38" i="5"/>
  <c r="BM38" i="7"/>
  <c r="AU38" i="7"/>
  <c r="AU38" i="5"/>
  <c r="BM37" i="5"/>
  <c r="BM37" i="7"/>
  <c r="AH37" i="5"/>
  <c r="AN37" i="1"/>
  <c r="AS37" i="1"/>
  <c r="AF34" i="5"/>
  <c r="AF34" i="7"/>
  <c r="BW33" i="5"/>
  <c r="BW33" i="7"/>
  <c r="BI32" i="5"/>
  <c r="BI32" i="7"/>
  <c r="AV28" i="5"/>
  <c r="AU27" i="5"/>
  <c r="AU27" i="7"/>
  <c r="BJ26" i="5"/>
  <c r="AV26" i="7"/>
  <c r="AV26" i="5"/>
  <c r="AL26" i="5"/>
  <c r="AL26" i="7"/>
  <c r="AV24" i="5"/>
  <c r="AV24" i="7"/>
  <c r="BI23" i="5"/>
  <c r="BI23" i="7"/>
  <c r="W14" i="5"/>
  <c r="W14" i="7"/>
  <c r="BY69" i="5"/>
  <c r="H154" i="7"/>
  <c r="H154" i="5"/>
  <c r="BZ154" i="1"/>
  <c r="AY13" i="5"/>
  <c r="BM13" i="1"/>
  <c r="BS200" i="7"/>
  <c r="BS200" i="5"/>
  <c r="H115" i="7"/>
  <c r="H115" i="5"/>
  <c r="BH242" i="7"/>
  <c r="BH242" i="5"/>
  <c r="BH230" i="5"/>
  <c r="BZ69" i="1"/>
  <c r="BZ69" i="7"/>
  <c r="BY86" i="5"/>
  <c r="BP80" i="5"/>
  <c r="AS185" i="7"/>
  <c r="BL83" i="1"/>
  <c r="BJ189" i="5"/>
  <c r="BL79" i="7"/>
  <c r="BL71" i="7"/>
  <c r="BH62" i="7"/>
  <c r="AN185" i="7"/>
  <c r="AI185" i="7"/>
  <c r="AU172" i="1"/>
  <c r="AU167" i="1"/>
  <c r="BP71" i="7"/>
  <c r="AI68" i="1"/>
  <c r="BM185" i="1"/>
  <c r="AV172" i="1"/>
  <c r="AV167" i="1"/>
  <c r="BF172" i="1"/>
  <c r="BF167" i="1"/>
  <c r="BG82" i="5"/>
  <c r="BG61" i="5"/>
  <c r="AO173" i="1"/>
  <c r="AO173" i="5"/>
  <c r="AH172" i="1"/>
  <c r="AH167" i="1"/>
  <c r="AN68" i="1"/>
  <c r="AU12" i="1"/>
  <c r="BJ62" i="5"/>
  <c r="BM113" i="1"/>
  <c r="BH202" i="5"/>
  <c r="AX184" i="5"/>
  <c r="AY185" i="5"/>
  <c r="AU173" i="5"/>
  <c r="AH173" i="5"/>
  <c r="BH85" i="5"/>
  <c r="BG83" i="5"/>
  <c r="AF88" i="1"/>
  <c r="BI201" i="5"/>
  <c r="AL172" i="1"/>
  <c r="AL167" i="1"/>
  <c r="AC172" i="1"/>
  <c r="AC167" i="1"/>
  <c r="AI174" i="7"/>
  <c r="BM118" i="5"/>
  <c r="BM184" i="5"/>
  <c r="BM87" i="5"/>
  <c r="BI86" i="5"/>
  <c r="BI84" i="5"/>
  <c r="BI79" i="7"/>
  <c r="BI77" i="5"/>
  <c r="BI76" i="5"/>
  <c r="BM71" i="7"/>
  <c r="H72" i="5"/>
  <c r="AV62" i="5"/>
  <c r="BI69" i="5"/>
  <c r="AV88" i="7"/>
  <c r="X88" i="5"/>
  <c r="AY185" i="7"/>
  <c r="AF173" i="1"/>
  <c r="AF173" i="5"/>
  <c r="AF174" i="5"/>
  <c r="BS85" i="5"/>
  <c r="BB220" i="5"/>
  <c r="BB219" i="5"/>
  <c r="BB217" i="5"/>
  <c r="BV95" i="5"/>
  <c r="AA187" i="5"/>
  <c r="AZ220" i="1"/>
  <c r="AZ217" i="1"/>
  <c r="BV64" i="5"/>
  <c r="BV64" i="7"/>
  <c r="BU96" i="7"/>
  <c r="BU96" i="5"/>
  <c r="BZ140" i="7"/>
  <c r="AO13" i="1"/>
  <c r="BJ199" i="1"/>
  <c r="AN13" i="1"/>
  <c r="AU13" i="7"/>
  <c r="W13" i="7"/>
  <c r="AO222" i="1"/>
  <c r="AX222" i="1"/>
  <c r="AX222" i="7"/>
  <c r="BJ222" i="5"/>
  <c r="BJ222" i="7"/>
  <c r="P197" i="1"/>
  <c r="P211" i="7"/>
  <c r="AF197" i="1"/>
  <c r="AF211" i="7"/>
  <c r="AZ197" i="1"/>
  <c r="AZ211" i="7"/>
  <c r="BM238" i="5"/>
  <c r="BM238" i="7"/>
  <c r="AK11" i="1"/>
  <c r="H104" i="7"/>
  <c r="H104" i="5"/>
  <c r="H96" i="5"/>
  <c r="H96" i="7"/>
  <c r="BW83" i="7"/>
  <c r="BX83" i="1"/>
  <c r="BW117" i="7"/>
  <c r="BX117" i="1"/>
  <c r="BX117" i="5"/>
  <c r="BX258" i="1"/>
  <c r="BX258" i="5"/>
  <c r="BW258" i="5"/>
  <c r="CB103" i="7"/>
  <c r="CC103" i="7"/>
  <c r="CB103" i="5"/>
  <c r="CC103" i="5"/>
  <c r="CB106" i="7"/>
  <c r="CC106" i="7"/>
  <c r="CB106" i="5"/>
  <c r="CC106" i="5"/>
  <c r="CC106" i="1"/>
  <c r="CB126" i="5"/>
  <c r="CC126" i="5"/>
  <c r="CB126" i="7"/>
  <c r="CC126" i="7"/>
  <c r="CC126" i="1"/>
  <c r="CB131" i="5"/>
  <c r="CC131" i="5"/>
  <c r="CC131" i="1"/>
  <c r="CB135" i="7"/>
  <c r="CC135" i="7"/>
  <c r="CC135" i="1"/>
  <c r="CB139" i="5"/>
  <c r="CC139" i="5"/>
  <c r="CC139" i="1"/>
  <c r="CB143" i="5"/>
  <c r="CC143" i="5"/>
  <c r="CB143" i="7"/>
  <c r="CC143" i="7"/>
  <c r="CC143" i="1"/>
  <c r="CB147" i="5"/>
  <c r="CC147" i="5"/>
  <c r="CC147" i="1"/>
  <c r="BF35" i="5"/>
  <c r="BB54" i="1"/>
  <c r="BB54" i="5"/>
  <c r="AX26" i="1"/>
  <c r="AX34" i="1"/>
  <c r="BB34" i="1"/>
  <c r="BD34" i="1"/>
  <c r="AX28" i="1"/>
  <c r="BA28" i="1"/>
  <c r="BH42" i="1"/>
  <c r="BX45" i="1"/>
  <c r="BH46" i="1"/>
  <c r="BI38" i="1"/>
  <c r="BI41" i="1"/>
  <c r="BM42" i="1"/>
  <c r="BN47" i="5"/>
  <c r="BN49" i="5"/>
  <c r="BZ53" i="1"/>
  <c r="BZ53" i="7"/>
  <c r="BX54" i="1"/>
  <c r="BX54" i="5"/>
  <c r="BI58" i="1"/>
  <c r="BI58" i="5"/>
  <c r="BJ44" i="5"/>
  <c r="BF56" i="7"/>
  <c r="BH52" i="7"/>
  <c r="BH50" i="7"/>
  <c r="BL47" i="7"/>
  <c r="AV44" i="7"/>
  <c r="BW56" i="7"/>
  <c r="AY52" i="7"/>
  <c r="BM51" i="7"/>
  <c r="BI43" i="7"/>
  <c r="BA52" i="1"/>
  <c r="BI52" i="1"/>
  <c r="BB230" i="5"/>
  <c r="AT230" i="5"/>
  <c r="AL230" i="5"/>
  <c r="AD230" i="5"/>
  <c r="V230" i="5"/>
  <c r="N230" i="5"/>
  <c r="Z12" i="5"/>
  <c r="N12" i="5"/>
  <c r="L12" i="5"/>
  <c r="J12" i="5"/>
  <c r="AQ167" i="5"/>
  <c r="AM167" i="5"/>
  <c r="AE167" i="5"/>
  <c r="G167" i="5"/>
  <c r="BO172" i="5"/>
  <c r="BC172" i="5"/>
  <c r="AZ172" i="5"/>
  <c r="CA198" i="5"/>
  <c r="CA263" i="5"/>
  <c r="BE212" i="1"/>
  <c r="G111" i="5"/>
  <c r="BY208" i="7"/>
  <c r="AT265" i="5"/>
  <c r="AT255" i="5"/>
  <c r="BJ198" i="1"/>
  <c r="BJ198" i="5"/>
  <c r="AR221" i="7"/>
  <c r="AR217" i="7"/>
  <c r="BG224" i="1"/>
  <c r="BZ260" i="1"/>
  <c r="BZ260" i="5"/>
  <c r="BZ225" i="1"/>
  <c r="BZ225" i="7"/>
  <c r="AF17" i="5"/>
  <c r="G167" i="7"/>
  <c r="Y61" i="7"/>
  <c r="BY175" i="1"/>
  <c r="BZ175" i="1"/>
  <c r="CB175" i="1"/>
  <c r="BZ136" i="7"/>
  <c r="BZ149" i="7"/>
  <c r="AS177" i="7"/>
  <c r="AJ176" i="1"/>
  <c r="I11" i="1"/>
  <c r="K11" i="1"/>
  <c r="AE11" i="1"/>
  <c r="AM11" i="1"/>
  <c r="AQ11" i="1"/>
  <c r="AN18" i="1"/>
  <c r="AS18" i="1"/>
  <c r="AS18" i="7"/>
  <c r="BR12" i="5"/>
  <c r="BO12" i="5"/>
  <c r="BC12" i="5"/>
  <c r="I12" i="5"/>
  <c r="BE12" i="5"/>
  <c r="AB172" i="5"/>
  <c r="X172" i="5"/>
  <c r="T172" i="5"/>
  <c r="R172" i="5"/>
  <c r="P172" i="5"/>
  <c r="N172" i="5"/>
  <c r="L172" i="5"/>
  <c r="J172" i="5"/>
  <c r="H172" i="5"/>
  <c r="AA172" i="5"/>
  <c r="Y172" i="5"/>
  <c r="U172" i="5"/>
  <c r="S172" i="5"/>
  <c r="Q172" i="5"/>
  <c r="O172" i="5"/>
  <c r="M172" i="5"/>
  <c r="K172" i="5"/>
  <c r="BO207" i="5"/>
  <c r="BK207" i="5"/>
  <c r="BG207" i="5"/>
  <c r="AY207" i="5"/>
  <c r="AU207" i="5"/>
  <c r="AQ207" i="5"/>
  <c r="AI207" i="5"/>
  <c r="AE207" i="5"/>
  <c r="AA207" i="5"/>
  <c r="S207" i="5"/>
  <c r="O207" i="5"/>
  <c r="K207" i="5"/>
  <c r="BU207" i="5"/>
  <c r="BR207" i="5"/>
  <c r="BP207" i="5"/>
  <c r="BN207" i="5"/>
  <c r="BL207" i="5"/>
  <c r="BJ207" i="5"/>
  <c r="BH207" i="5"/>
  <c r="BF207" i="5"/>
  <c r="BD207" i="5"/>
  <c r="BB207" i="5"/>
  <c r="AZ207" i="5"/>
  <c r="AX207" i="5"/>
  <c r="AV207" i="5"/>
  <c r="AT207" i="5"/>
  <c r="AR207" i="5"/>
  <c r="AR182" i="5"/>
  <c r="AR176" i="5"/>
  <c r="AP207" i="5"/>
  <c r="AN207" i="5"/>
  <c r="AN182" i="5"/>
  <c r="AN176" i="5"/>
  <c r="AL207" i="5"/>
  <c r="AJ207" i="5"/>
  <c r="AH207" i="5"/>
  <c r="AH182" i="5"/>
  <c r="AH176" i="5"/>
  <c r="AD207" i="5"/>
  <c r="AB207" i="5"/>
  <c r="Z207" i="5"/>
  <c r="X207" i="5"/>
  <c r="V207" i="5"/>
  <c r="T207" i="5"/>
  <c r="R207" i="5"/>
  <c r="P207" i="5"/>
  <c r="N207" i="5"/>
  <c r="L207" i="5"/>
  <c r="J207" i="5"/>
  <c r="H207" i="5"/>
  <c r="G12" i="7"/>
  <c r="Z12" i="7"/>
  <c r="AG12" i="7"/>
  <c r="J12" i="7"/>
  <c r="AE12" i="7"/>
  <c r="AQ12" i="7"/>
  <c r="BO12" i="7"/>
  <c r="J61" i="7"/>
  <c r="AB61" i="7"/>
  <c r="BR61" i="7"/>
  <c r="AG61" i="7"/>
  <c r="AK61" i="7"/>
  <c r="BU87" i="5"/>
  <c r="BK87" i="7"/>
  <c r="BA69" i="5"/>
  <c r="BA69" i="7"/>
  <c r="BL189" i="7"/>
  <c r="BL189" i="5"/>
  <c r="CB208" i="7"/>
  <c r="CC208" i="7"/>
  <c r="CC207" i="7"/>
  <c r="CC197" i="7"/>
  <c r="CC208" i="1"/>
  <c r="CC207" i="1"/>
  <c r="CC197" i="1"/>
  <c r="CB208" i="5"/>
  <c r="BY111" i="5"/>
  <c r="AS187" i="5"/>
  <c r="AS187" i="7"/>
  <c r="BL186" i="5"/>
  <c r="BL186" i="7"/>
  <c r="AW185" i="1"/>
  <c r="BL62" i="5"/>
  <c r="BH83" i="5"/>
  <c r="AI185" i="5"/>
  <c r="BN189" i="1"/>
  <c r="BP87" i="7"/>
  <c r="BL202" i="5"/>
  <c r="BE201" i="1"/>
  <c r="BE201" i="7"/>
  <c r="BL72" i="5"/>
  <c r="AX173" i="1"/>
  <c r="AX173" i="5"/>
  <c r="AF68" i="1"/>
  <c r="BI62" i="1"/>
  <c r="AN184" i="1"/>
  <c r="AW189" i="1"/>
  <c r="BL113" i="1"/>
  <c r="AU201" i="5"/>
  <c r="BL85" i="1"/>
  <c r="BK85" i="1"/>
  <c r="BH71" i="5"/>
  <c r="BN184" i="1"/>
  <c r="BP184" i="1"/>
  <c r="BP184" i="5"/>
  <c r="BN185" i="1"/>
  <c r="BN87" i="5"/>
  <c r="BH69" i="1"/>
  <c r="BL69" i="1"/>
  <c r="AS82" i="5"/>
  <c r="BI204" i="7"/>
  <c r="BI202" i="7"/>
  <c r="BM173" i="7"/>
  <c r="AV173" i="5"/>
  <c r="AV172" i="5"/>
  <c r="BH72" i="5"/>
  <c r="AR88" i="5"/>
  <c r="BM68" i="5"/>
  <c r="BM80" i="5"/>
  <c r="BM75" i="5"/>
  <c r="BM73" i="5"/>
  <c r="AV198" i="1"/>
  <c r="AV198" i="5"/>
  <c r="BK196" i="7"/>
  <c r="Y61" i="1"/>
  <c r="Y12" i="1"/>
  <c r="Y11" i="1"/>
  <c r="AH61" i="1"/>
  <c r="AH11" i="1"/>
  <c r="AR61" i="1"/>
  <c r="AL174" i="5"/>
  <c r="L197" i="5"/>
  <c r="AB197" i="5"/>
  <c r="AJ197" i="5"/>
  <c r="P197" i="5"/>
  <c r="AF197" i="5"/>
  <c r="BD218" i="1"/>
  <c r="BN247" i="7"/>
  <c r="BL190" i="1"/>
  <c r="BV101" i="5"/>
  <c r="K187" i="5"/>
  <c r="BE187" i="5"/>
  <c r="AQ187" i="5"/>
  <c r="AX220" i="5"/>
  <c r="AW218" i="5"/>
  <c r="BA218" i="1"/>
  <c r="BI253" i="5"/>
  <c r="BI218" i="7"/>
  <c r="BM247" i="7"/>
  <c r="BJ220" i="5"/>
  <c r="BF218" i="5"/>
  <c r="AW263" i="1"/>
  <c r="AW255" i="1"/>
  <c r="AW265" i="5"/>
  <c r="AW255" i="5"/>
  <c r="BV89" i="7"/>
  <c r="BV96" i="5"/>
  <c r="BU65" i="7"/>
  <c r="BZ156" i="7"/>
  <c r="BZ143" i="7"/>
  <c r="BI199" i="7"/>
  <c r="BI199" i="5"/>
  <c r="AT199" i="7"/>
  <c r="AT198" i="1"/>
  <c r="AT198" i="7"/>
  <c r="AL13" i="5"/>
  <c r="AL12" i="1"/>
  <c r="BY13" i="7"/>
  <c r="BY13" i="5"/>
  <c r="BM224" i="5"/>
  <c r="BB224" i="1"/>
  <c r="BD224" i="1"/>
  <c r="BD224" i="7"/>
  <c r="AX224" i="5"/>
  <c r="BM223" i="7"/>
  <c r="BM233" i="7"/>
  <c r="BH233" i="5"/>
  <c r="BL233" i="5"/>
  <c r="AH222" i="7"/>
  <c r="AH222" i="5"/>
  <c r="AN222" i="1"/>
  <c r="AW224" i="7"/>
  <c r="AW224" i="5"/>
  <c r="BQ211" i="7"/>
  <c r="AR211" i="7"/>
  <c r="AJ211" i="7"/>
  <c r="AB211" i="7"/>
  <c r="T211" i="7"/>
  <c r="L211" i="7"/>
  <c r="BJ228" i="5"/>
  <c r="BF237" i="5"/>
  <c r="BH237" i="7"/>
  <c r="BH237" i="5"/>
  <c r="H98" i="7"/>
  <c r="H102" i="5"/>
  <c r="H108" i="7"/>
  <c r="H65" i="5"/>
  <c r="BM251" i="7"/>
  <c r="BM251" i="5"/>
  <c r="BY128" i="7"/>
  <c r="CC128" i="1"/>
  <c r="H246" i="7"/>
  <c r="BW64" i="7"/>
  <c r="BW64" i="5"/>
  <c r="BW72" i="7"/>
  <c r="BW72" i="5"/>
  <c r="BW90" i="7"/>
  <c r="BW90" i="5"/>
  <c r="BW100" i="7"/>
  <c r="BW100" i="5"/>
  <c r="BW173" i="7"/>
  <c r="BW173" i="5"/>
  <c r="BX188" i="5"/>
  <c r="BX188" i="7"/>
  <c r="BW195" i="5"/>
  <c r="BW195" i="7"/>
  <c r="BW192" i="7"/>
  <c r="BW176" i="7"/>
  <c r="BW200" i="7"/>
  <c r="BX200" i="1"/>
  <c r="BX200" i="5"/>
  <c r="BW204" i="7"/>
  <c r="BX204" i="1"/>
  <c r="BW223" i="7"/>
  <c r="BX223" i="1"/>
  <c r="BW227" i="7"/>
  <c r="BX227" i="1"/>
  <c r="BW235" i="7"/>
  <c r="BW235" i="5"/>
  <c r="BX239" i="7"/>
  <c r="BX239" i="5"/>
  <c r="BX241" i="7"/>
  <c r="BX241" i="5"/>
  <c r="BX257" i="1"/>
  <c r="BX257" i="5"/>
  <c r="BW257" i="5"/>
  <c r="CB99" i="7"/>
  <c r="CC99" i="7"/>
  <c r="CC99" i="1"/>
  <c r="CB101" i="5"/>
  <c r="CC101" i="5"/>
  <c r="CC101" i="1"/>
  <c r="CB104" i="7"/>
  <c r="CC104" i="7"/>
  <c r="CC104" i="1"/>
  <c r="CB108" i="5"/>
  <c r="CC108" i="5"/>
  <c r="CC108" i="1"/>
  <c r="CB155" i="5"/>
  <c r="CC155" i="5"/>
  <c r="CB155" i="7"/>
  <c r="CC155" i="7"/>
  <c r="CB159" i="5"/>
  <c r="CC159" i="5"/>
  <c r="CB159" i="7"/>
  <c r="CC159" i="7"/>
  <c r="BJ24" i="7"/>
  <c r="BI244" i="5"/>
  <c r="AM182" i="1"/>
  <c r="AM182" i="7"/>
  <c r="AM187" i="7"/>
  <c r="BM253" i="7"/>
  <c r="BM244" i="7"/>
  <c r="BM216" i="7"/>
  <c r="BM253" i="5"/>
  <c r="BL250" i="7"/>
  <c r="BL250" i="5"/>
  <c r="BM248" i="5"/>
  <c r="BM248" i="7"/>
  <c r="BJ248" i="7"/>
  <c r="BJ248" i="5"/>
  <c r="BA219" i="7"/>
  <c r="BA219" i="5"/>
  <c r="BA217" i="5"/>
  <c r="BV98" i="7"/>
  <c r="H126" i="5"/>
  <c r="BZ126" i="1"/>
  <c r="H156" i="5"/>
  <c r="H156" i="7"/>
  <c r="H160" i="5"/>
  <c r="H160" i="7"/>
  <c r="BZ160" i="1"/>
  <c r="BZ160" i="5"/>
  <c r="H161" i="5"/>
  <c r="H161" i="7"/>
  <c r="BF199" i="7"/>
  <c r="BF199" i="5"/>
  <c r="BM200" i="5"/>
  <c r="BM200" i="7"/>
  <c r="BJ221" i="7"/>
  <c r="BJ221" i="5"/>
  <c r="BL259" i="5"/>
  <c r="BN259" i="5"/>
  <c r="BY223" i="5"/>
  <c r="BY223" i="7"/>
  <c r="AY222" i="7"/>
  <c r="AY224" i="7"/>
  <c r="AY217" i="7"/>
  <c r="BM222" i="1"/>
  <c r="BM222" i="7"/>
  <c r="AY224" i="5"/>
  <c r="BU224" i="7"/>
  <c r="BZ224" i="1"/>
  <c r="BZ224" i="5"/>
  <c r="BZ225" i="5"/>
  <c r="BF225" i="7"/>
  <c r="BF225" i="5"/>
  <c r="BV213" i="5"/>
  <c r="BY195" i="7"/>
  <c r="BY192" i="7"/>
  <c r="BY176" i="7"/>
  <c r="BY195" i="5"/>
  <c r="AU179" i="5"/>
  <c r="AU179" i="7"/>
  <c r="AU177" i="7"/>
  <c r="BI179" i="1"/>
  <c r="BI179" i="7"/>
  <c r="AW179" i="5"/>
  <c r="AW177" i="1"/>
  <c r="H192" i="1"/>
  <c r="H192" i="5"/>
  <c r="H195" i="7"/>
  <c r="H192" i="7"/>
  <c r="H176" i="7"/>
  <c r="J197" i="1"/>
  <c r="J211" i="7"/>
  <c r="N197" i="1"/>
  <c r="N211" i="7"/>
  <c r="R197" i="1"/>
  <c r="R211" i="7"/>
  <c r="V197" i="1"/>
  <c r="V211" i="7"/>
  <c r="Z197" i="1"/>
  <c r="Z211" i="7"/>
  <c r="AD197" i="1"/>
  <c r="AD211" i="7"/>
  <c r="AH197" i="1"/>
  <c r="AH211" i="7"/>
  <c r="AL197" i="1"/>
  <c r="AL211" i="7"/>
  <c r="AP197" i="1"/>
  <c r="AP211" i="7"/>
  <c r="AT211" i="5"/>
  <c r="AT211" i="7"/>
  <c r="BC197" i="1"/>
  <c r="BC211" i="7"/>
  <c r="BT197" i="1"/>
  <c r="BT211" i="7"/>
  <c r="BY235" i="5"/>
  <c r="BZ235" i="1"/>
  <c r="BZ235" i="5"/>
  <c r="BI228" i="7"/>
  <c r="BI228" i="5"/>
  <c r="BY238" i="5"/>
  <c r="CB238" i="5"/>
  <c r="H217" i="1"/>
  <c r="H226" i="5"/>
  <c r="M11" i="1"/>
  <c r="O11" i="1"/>
  <c r="S11" i="1"/>
  <c r="U11" i="1"/>
  <c r="AA11" i="1"/>
  <c r="AG11" i="1"/>
  <c r="AY11" i="1"/>
  <c r="BQ11" i="1"/>
  <c r="BY241" i="7"/>
  <c r="BZ241" i="1"/>
  <c r="H182" i="1"/>
  <c r="H190" i="7"/>
  <c r="H251" i="5"/>
  <c r="H251" i="7"/>
  <c r="BX107" i="5"/>
  <c r="BM43" i="5"/>
  <c r="BM43" i="7"/>
  <c r="BH57" i="7"/>
  <c r="BH57" i="5"/>
  <c r="BZ57" i="5"/>
  <c r="BZ57" i="7"/>
  <c r="Y37" i="5"/>
  <c r="Y37" i="7"/>
  <c r="BW36" i="5"/>
  <c r="BW36" i="7"/>
  <c r="BX36" i="1"/>
  <c r="AY36" i="7"/>
  <c r="BM36" i="1"/>
  <c r="AY36" i="5"/>
  <c r="AL36" i="5"/>
  <c r="AL36" i="7"/>
  <c r="AF36" i="5"/>
  <c r="AF36" i="7"/>
  <c r="W36" i="5"/>
  <c r="W36" i="7"/>
  <c r="BW35" i="5"/>
  <c r="BX35" i="1"/>
  <c r="BW35" i="7"/>
  <c r="AY35" i="5"/>
  <c r="AY35" i="7"/>
  <c r="BM35" i="1"/>
  <c r="AL35" i="5"/>
  <c r="AL35" i="7"/>
  <c r="AF35" i="5"/>
  <c r="AF35" i="7"/>
  <c r="W35" i="5"/>
  <c r="W35" i="7"/>
  <c r="BW34" i="7"/>
  <c r="BW34" i="5"/>
  <c r="BX34" i="1"/>
  <c r="AY34" i="7"/>
  <c r="BM34" i="1"/>
  <c r="AL34" i="5"/>
  <c r="AL34" i="7"/>
  <c r="W34" i="5"/>
  <c r="W34" i="7"/>
  <c r="BI33" i="7"/>
  <c r="BI33" i="5"/>
  <c r="AV33" i="7"/>
  <c r="AV33" i="5"/>
  <c r="BJ33" i="7"/>
  <c r="AH33" i="5"/>
  <c r="AH33" i="7"/>
  <c r="AX33" i="1"/>
  <c r="Y33" i="5"/>
  <c r="Y33" i="7"/>
  <c r="V33" i="5"/>
  <c r="V33" i="7"/>
  <c r="AN33" i="1"/>
  <c r="AN33" i="5"/>
  <c r="BX32" i="1"/>
  <c r="BW32" i="7"/>
  <c r="BW32" i="5"/>
  <c r="BI31" i="5"/>
  <c r="BI31" i="7"/>
  <c r="BF31" i="5"/>
  <c r="BF31" i="7"/>
  <c r="AU31" i="5"/>
  <c r="AU31" i="7"/>
  <c r="BF29" i="5"/>
  <c r="BF29" i="7"/>
  <c r="BJ25" i="5"/>
  <c r="AV25" i="5"/>
  <c r="AH25" i="5"/>
  <c r="AX25" i="1"/>
  <c r="AX25" i="5"/>
  <c r="Y25" i="5"/>
  <c r="Y25" i="7"/>
  <c r="BE24" i="1"/>
  <c r="BE24" i="5"/>
  <c r="BI24" i="7"/>
  <c r="BI24" i="5"/>
  <c r="AH24" i="7"/>
  <c r="AH24" i="5"/>
  <c r="Y24" i="5"/>
  <c r="V24" i="5"/>
  <c r="AN24" i="1"/>
  <c r="AS24" i="1"/>
  <c r="AS24" i="5"/>
  <c r="V24" i="7"/>
  <c r="AH23" i="7"/>
  <c r="AH23" i="5"/>
  <c r="V23" i="5"/>
  <c r="AN23" i="1"/>
  <c r="V12" i="1"/>
  <c r="V11" i="1"/>
  <c r="BA22" i="5"/>
  <c r="BA22" i="7"/>
  <c r="BE21" i="1"/>
  <c r="BE21" i="5"/>
  <c r="BI21" i="5"/>
  <c r="BW20" i="5"/>
  <c r="BW20" i="7"/>
  <c r="BX20" i="1"/>
  <c r="BX20" i="5"/>
  <c r="BZ19" i="1"/>
  <c r="CB19" i="5"/>
  <c r="BY19" i="5"/>
  <c r="BM19" i="5"/>
  <c r="BM19" i="7"/>
  <c r="BJ19" i="1"/>
  <c r="AX19" i="1"/>
  <c r="AV19" i="5"/>
  <c r="AR18" i="5"/>
  <c r="AR18" i="7"/>
  <c r="BU17" i="7"/>
  <c r="BJ16" i="5"/>
  <c r="BJ16" i="7"/>
  <c r="AC16" i="5"/>
  <c r="AC16" i="7"/>
  <c r="AC12" i="1"/>
  <c r="BY96" i="7"/>
  <c r="R11" i="1"/>
  <c r="BI58" i="7"/>
  <c r="CA244" i="5"/>
  <c r="BR244" i="5"/>
  <c r="BO244" i="5"/>
  <c r="BG244" i="5"/>
  <c r="BE244" i="5"/>
  <c r="BE216" i="5"/>
  <c r="BC244" i="5"/>
  <c r="BA244" i="5"/>
  <c r="AY244" i="5"/>
  <c r="AY216" i="5"/>
  <c r="AW244" i="5"/>
  <c r="AU244" i="5"/>
  <c r="AS244" i="5"/>
  <c r="AQ244" i="5"/>
  <c r="AO244" i="5"/>
  <c r="AO216" i="5"/>
  <c r="AM244" i="5"/>
  <c r="AK244" i="5"/>
  <c r="AK216" i="5"/>
  <c r="AI244" i="5"/>
  <c r="AG244" i="5"/>
  <c r="AE244" i="5"/>
  <c r="AC244" i="5"/>
  <c r="AC216" i="5"/>
  <c r="AA244" i="5"/>
  <c r="Y244" i="5"/>
  <c r="W244" i="5"/>
  <c r="U244" i="5"/>
  <c r="U216" i="5"/>
  <c r="S244" i="5"/>
  <c r="Q244" i="5"/>
  <c r="O244" i="5"/>
  <c r="O216" i="5"/>
  <c r="M244" i="5"/>
  <c r="K244" i="5"/>
  <c r="I244" i="5"/>
  <c r="I216" i="5"/>
  <c r="BT244" i="5"/>
  <c r="BQ244" i="5"/>
  <c r="BH244" i="5"/>
  <c r="BF244" i="5"/>
  <c r="BF216" i="5"/>
  <c r="BD244" i="5"/>
  <c r="BB244" i="5"/>
  <c r="AZ244" i="5"/>
  <c r="AX244" i="5"/>
  <c r="AV244" i="5"/>
  <c r="AT244" i="5"/>
  <c r="AR244" i="5"/>
  <c r="AP244" i="5"/>
  <c r="AN244" i="5"/>
  <c r="AL244" i="5"/>
  <c r="AJ244" i="5"/>
  <c r="AH244" i="5"/>
  <c r="AF244" i="5"/>
  <c r="AD244" i="5"/>
  <c r="AB244" i="5"/>
  <c r="Z244" i="5"/>
  <c r="X244" i="5"/>
  <c r="V244" i="5"/>
  <c r="T244" i="5"/>
  <c r="R244" i="5"/>
  <c r="P244" i="5"/>
  <c r="N244" i="5"/>
  <c r="L244" i="5"/>
  <c r="J244" i="5"/>
  <c r="AS113" i="7"/>
  <c r="AS11" i="7"/>
  <c r="BI113" i="7"/>
  <c r="BI11" i="7"/>
  <c r="BA113" i="7"/>
  <c r="BA11" i="7"/>
  <c r="G244" i="7"/>
  <c r="G216" i="7"/>
  <c r="BO255" i="1"/>
  <c r="AY255" i="1"/>
  <c r="BO216" i="1"/>
  <c r="BQ113" i="5"/>
  <c r="BI113" i="5"/>
  <c r="BG113" i="5"/>
  <c r="BE113" i="5"/>
  <c r="BA113" i="5"/>
  <c r="AU113" i="5"/>
  <c r="AQ113" i="5"/>
  <c r="AM113" i="5"/>
  <c r="AK113" i="5"/>
  <c r="AG113" i="5"/>
  <c r="AA113" i="5"/>
  <c r="W113" i="5"/>
  <c r="U113" i="5"/>
  <c r="Q113" i="5"/>
  <c r="M113" i="5"/>
  <c r="K113" i="5"/>
  <c r="G244" i="5"/>
  <c r="G216" i="5"/>
  <c r="BZ151" i="5"/>
  <c r="H116" i="5"/>
  <c r="H250" i="5"/>
  <c r="BJ247" i="5"/>
  <c r="BZ161" i="1"/>
  <c r="BZ138" i="1"/>
  <c r="BZ138" i="7"/>
  <c r="H133" i="7"/>
  <c r="BZ133" i="1"/>
  <c r="BZ133" i="7"/>
  <c r="BY192" i="1"/>
  <c r="BY192" i="5"/>
  <c r="BB201" i="7"/>
  <c r="BB201" i="5"/>
  <c r="BK184" i="1"/>
  <c r="BL83" i="7"/>
  <c r="BL83" i="5"/>
  <c r="BM174" i="5"/>
  <c r="BM174" i="7"/>
  <c r="BI240" i="5"/>
  <c r="BI240" i="7"/>
  <c r="BZ69" i="5"/>
  <c r="BZ189" i="1"/>
  <c r="CC189" i="1"/>
  <c r="BY85" i="7"/>
  <c r="BY85" i="5"/>
  <c r="BS184" i="1"/>
  <c r="BS71" i="1"/>
  <c r="BP71" i="5"/>
  <c r="BK84" i="7"/>
  <c r="AI68" i="7"/>
  <c r="AW68" i="1"/>
  <c r="X61" i="1"/>
  <c r="X11" i="1"/>
  <c r="AC61" i="1"/>
  <c r="AC11" i="1"/>
  <c r="AL61" i="1"/>
  <c r="BI211" i="1"/>
  <c r="BI211" i="7"/>
  <c r="AV212" i="7"/>
  <c r="BY265" i="5"/>
  <c r="BY255" i="5"/>
  <c r="CC255" i="1"/>
  <c r="AN26" i="7"/>
  <c r="AS26" i="1"/>
  <c r="BA26" i="1"/>
  <c r="BA26" i="7"/>
  <c r="BX51" i="7"/>
  <c r="BX51" i="5"/>
  <c r="BD52" i="7"/>
  <c r="BD52" i="5"/>
  <c r="AS35" i="7"/>
  <c r="AS35" i="5"/>
  <c r="BM42" i="7"/>
  <c r="BM42" i="5"/>
  <c r="BX44" i="5"/>
  <c r="BX44" i="7"/>
  <c r="AN51" i="7"/>
  <c r="AS51" i="1"/>
  <c r="AS51" i="5"/>
  <c r="BI57" i="7"/>
  <c r="BI57" i="5"/>
  <c r="BJ24" i="5"/>
  <c r="BN50" i="7"/>
  <c r="AR265" i="5"/>
  <c r="AR255" i="5"/>
  <c r="BZ195" i="1"/>
  <c r="BZ236" i="1"/>
  <c r="BY238" i="7"/>
  <c r="BY227" i="7"/>
  <c r="BF238" i="5"/>
  <c r="BL242" i="1"/>
  <c r="BF242" i="7"/>
  <c r="H190" i="5"/>
  <c r="BX235" i="7"/>
  <c r="BX245" i="5"/>
  <c r="BW104" i="5"/>
  <c r="BW96" i="5"/>
  <c r="BW84" i="5"/>
  <c r="BW76" i="5"/>
  <c r="BW68" i="5"/>
  <c r="BW170" i="7"/>
  <c r="BW233" i="7"/>
  <c r="BW233" i="5"/>
  <c r="BJ39" i="5"/>
  <c r="BI56" i="5"/>
  <c r="BM28" i="7"/>
  <c r="BZ42" i="5"/>
  <c r="BX20" i="7"/>
  <c r="BL27" i="5"/>
  <c r="BL27" i="7"/>
  <c r="BJ34" i="5"/>
  <c r="BJ34" i="7"/>
  <c r="BB57" i="1"/>
  <c r="BB57" i="5"/>
  <c r="BA57" i="1"/>
  <c r="BA57" i="5"/>
  <c r="BW177" i="1"/>
  <c r="BL19" i="7"/>
  <c r="AV28" i="7"/>
  <c r="BJ26" i="7"/>
  <c r="AL23" i="7"/>
  <c r="AX22" i="7"/>
  <c r="AZ21" i="7"/>
  <c r="BF20" i="7"/>
  <c r="BI21" i="7"/>
  <c r="BF19" i="7"/>
  <c r="AT19" i="7"/>
  <c r="BA20" i="1"/>
  <c r="BA20" i="7"/>
  <c r="AK113" i="7"/>
  <c r="AK11" i="7"/>
  <c r="AW113" i="7"/>
  <c r="AW11" i="7"/>
  <c r="BE113" i="7"/>
  <c r="BE11" i="7"/>
  <c r="BQ113" i="7"/>
  <c r="BQ11" i="7"/>
  <c r="AD113" i="7"/>
  <c r="AD11" i="7"/>
  <c r="AR113" i="7"/>
  <c r="AR11" i="7"/>
  <c r="BF113" i="7"/>
  <c r="BF11" i="7"/>
  <c r="G255" i="1"/>
  <c r="G216" i="1"/>
  <c r="I255" i="1"/>
  <c r="K255" i="1"/>
  <c r="K216" i="1"/>
  <c r="M255" i="1"/>
  <c r="O255" i="1"/>
  <c r="O216" i="1"/>
  <c r="Q255" i="1"/>
  <c r="S255" i="1"/>
  <c r="S216" i="1"/>
  <c r="U255" i="1"/>
  <c r="W255" i="1"/>
  <c r="W216" i="1"/>
  <c r="Y255" i="1"/>
  <c r="AA255" i="1"/>
  <c r="AA216" i="1"/>
  <c r="AC255" i="1"/>
  <c r="AE255" i="1"/>
  <c r="AE216" i="1"/>
  <c r="AG255" i="1"/>
  <c r="AI255" i="1"/>
  <c r="AK255" i="1"/>
  <c r="AM255" i="1"/>
  <c r="AM216" i="1"/>
  <c r="AO255" i="1"/>
  <c r="AQ255" i="1"/>
  <c r="AQ216" i="1"/>
  <c r="BC255" i="1"/>
  <c r="BC216" i="1"/>
  <c r="BN245" i="5"/>
  <c r="Z113" i="5"/>
  <c r="BO216" i="5"/>
  <c r="AW216" i="5"/>
  <c r="AM216" i="5"/>
  <c r="AG216" i="5"/>
  <c r="Y216" i="5"/>
  <c r="Q216" i="5"/>
  <c r="BS230" i="5"/>
  <c r="BT230" i="5"/>
  <c r="BM113" i="7"/>
  <c r="BM11" i="7"/>
  <c r="AJ167" i="7"/>
  <c r="L113" i="7"/>
  <c r="L11" i="7"/>
  <c r="V113" i="7"/>
  <c r="V11" i="7"/>
  <c r="AH113" i="7"/>
  <c r="AH11" i="7"/>
  <c r="AH10" i="7"/>
  <c r="AN113" i="7"/>
  <c r="AN11" i="7"/>
  <c r="AX113" i="7"/>
  <c r="AX11" i="7"/>
  <c r="AX10" i="7"/>
  <c r="BD113" i="7"/>
  <c r="BD11" i="7"/>
  <c r="O113" i="7"/>
  <c r="O11" i="7"/>
  <c r="Y113" i="7"/>
  <c r="Y11" i="7"/>
  <c r="AG113" i="7"/>
  <c r="AG11" i="7"/>
  <c r="AO113" i="7"/>
  <c r="AO11" i="7"/>
  <c r="H168" i="7"/>
  <c r="N168" i="7"/>
  <c r="R168" i="7"/>
  <c r="V168" i="7"/>
  <c r="Z168" i="7"/>
  <c r="AD168" i="7"/>
  <c r="AD167" i="7"/>
  <c r="AH168" i="7"/>
  <c r="AL168" i="7"/>
  <c r="AP168" i="7"/>
  <c r="AR168" i="7"/>
  <c r="AV168" i="7"/>
  <c r="AZ168" i="7"/>
  <c r="AZ167" i="7"/>
  <c r="BD168" i="7"/>
  <c r="BH168" i="7"/>
  <c r="BL168" i="7"/>
  <c r="BP168" i="7"/>
  <c r="BT168" i="7"/>
  <c r="BT167" i="7"/>
  <c r="I168" i="7"/>
  <c r="M168" i="7"/>
  <c r="Q168" i="7"/>
  <c r="U168" i="7"/>
  <c r="U167" i="7"/>
  <c r="Y168" i="7"/>
  <c r="AC168" i="7"/>
  <c r="AC167" i="7"/>
  <c r="AG168" i="7"/>
  <c r="AG167" i="7"/>
  <c r="AK168" i="7"/>
  <c r="AK167" i="7"/>
  <c r="AO168" i="7"/>
  <c r="AS168" i="7"/>
  <c r="AW168" i="7"/>
  <c r="BA168" i="7"/>
  <c r="BA167" i="7"/>
  <c r="BE168" i="7"/>
  <c r="BI168" i="7"/>
  <c r="BM168" i="7"/>
  <c r="BQ168" i="7"/>
  <c r="BQ167" i="7"/>
  <c r="J172" i="7"/>
  <c r="J167" i="7"/>
  <c r="N172" i="7"/>
  <c r="R172" i="7"/>
  <c r="X172" i="7"/>
  <c r="AB172" i="7"/>
  <c r="I172" i="7"/>
  <c r="M172" i="7"/>
  <c r="Q172" i="7"/>
  <c r="S172" i="7"/>
  <c r="Y172" i="7"/>
  <c r="BC172" i="7"/>
  <c r="BR177" i="7"/>
  <c r="R61" i="7"/>
  <c r="BQ61" i="7"/>
  <c r="BT61" i="7"/>
  <c r="U61" i="7"/>
  <c r="W61" i="7"/>
  <c r="BO61" i="7"/>
  <c r="AL172" i="7"/>
  <c r="AL167" i="7"/>
  <c r="Z167" i="7"/>
  <c r="X167" i="7"/>
  <c r="L12" i="7"/>
  <c r="R12" i="7"/>
  <c r="K12" i="7"/>
  <c r="AB12" i="7"/>
  <c r="K244" i="7"/>
  <c r="K216" i="7"/>
  <c r="S244" i="7"/>
  <c r="S216" i="7"/>
  <c r="W244" i="7"/>
  <c r="W216" i="7"/>
  <c r="AA244" i="7"/>
  <c r="AA216" i="7"/>
  <c r="AI244" i="7"/>
  <c r="AI216" i="7"/>
  <c r="AM244" i="7"/>
  <c r="AM216" i="7"/>
  <c r="AQ244" i="7"/>
  <c r="AQ216" i="7"/>
  <c r="AY244" i="7"/>
  <c r="AY216" i="7"/>
  <c r="BC244" i="7"/>
  <c r="BC216" i="7"/>
  <c r="BG244" i="7"/>
  <c r="BG216" i="7"/>
  <c r="BK187" i="7"/>
  <c r="BK187" i="5"/>
  <c r="BU187" i="1"/>
  <c r="BU187" i="7"/>
  <c r="AW174" i="7"/>
  <c r="AW174" i="5"/>
  <c r="BF212" i="1"/>
  <c r="BF212" i="7"/>
  <c r="BE211" i="1"/>
  <c r="BM211" i="7"/>
  <c r="BM211" i="5"/>
  <c r="AH172" i="7"/>
  <c r="BJ172" i="1"/>
  <c r="BJ167" i="1"/>
  <c r="BS207" i="1"/>
  <c r="BS207" i="7"/>
  <c r="BS208" i="7"/>
  <c r="BV207" i="1"/>
  <c r="BV207" i="7"/>
  <c r="BV208" i="7"/>
  <c r="I182" i="1"/>
  <c r="I182" i="7"/>
  <c r="I187" i="7"/>
  <c r="Q182" i="1"/>
  <c r="Q182" i="7"/>
  <c r="Q187" i="7"/>
  <c r="Y182" i="1"/>
  <c r="Y182" i="7"/>
  <c r="Y187" i="7"/>
  <c r="AG182" i="1"/>
  <c r="AG182" i="7"/>
  <c r="AG187" i="7"/>
  <c r="AO187" i="5"/>
  <c r="AO187" i="7"/>
  <c r="AW187" i="5"/>
  <c r="AW187" i="7"/>
  <c r="AZ182" i="1"/>
  <c r="AZ187" i="7"/>
  <c r="BI219" i="7"/>
  <c r="BI219" i="5"/>
  <c r="BI217" i="5"/>
  <c r="BY64" i="5"/>
  <c r="BY64" i="7"/>
  <c r="BV65" i="5"/>
  <c r="BV65" i="7"/>
  <c r="BV66" i="7"/>
  <c r="BY96" i="5"/>
  <c r="BU97" i="7"/>
  <c r="BU97" i="5"/>
  <c r="BU107" i="7"/>
  <c r="BU107" i="5"/>
  <c r="BU89" i="7"/>
  <c r="BY89" i="5"/>
  <c r="H138" i="5"/>
  <c r="H253" i="7"/>
  <c r="H244" i="7"/>
  <c r="H216" i="7"/>
  <c r="BJ253" i="1"/>
  <c r="BZ137" i="5"/>
  <c r="BZ137" i="7"/>
  <c r="BZ163" i="5"/>
  <c r="BZ163" i="7"/>
  <c r="BI252" i="5"/>
  <c r="BI252" i="7"/>
  <c r="BI244" i="7"/>
  <c r="BI216" i="7"/>
  <c r="BZ199" i="1"/>
  <c r="BZ199" i="7"/>
  <c r="AV199" i="7"/>
  <c r="AV199" i="5"/>
  <c r="H131" i="5"/>
  <c r="BZ131" i="1"/>
  <c r="BJ232" i="7"/>
  <c r="BU168" i="1"/>
  <c r="BU169" i="5"/>
  <c r="AH217" i="1"/>
  <c r="BF221" i="7"/>
  <c r="BF217" i="7"/>
  <c r="BF221" i="5"/>
  <c r="BI222" i="7"/>
  <c r="BF233" i="7"/>
  <c r="CB225" i="7"/>
  <c r="BY225" i="5"/>
  <c r="BX238" i="7"/>
  <c r="BX238" i="5"/>
  <c r="X68" i="7"/>
  <c r="X61" i="7"/>
  <c r="AH68" i="5"/>
  <c r="Y68" i="5"/>
  <c r="BM88" i="5"/>
  <c r="AR68" i="7"/>
  <c r="AR61" i="7"/>
  <c r="AH174" i="5"/>
  <c r="AH172" i="5"/>
  <c r="AH167" i="5"/>
  <c r="AV174" i="7"/>
  <c r="AV172" i="7"/>
  <c r="BF174" i="5"/>
  <c r="BF172" i="5"/>
  <c r="BF167" i="5"/>
  <c r="AU211" i="7"/>
  <c r="AV211" i="7"/>
  <c r="AX212" i="1"/>
  <c r="BZ265" i="1"/>
  <c r="BZ265" i="5"/>
  <c r="BZ255" i="5"/>
  <c r="BD220" i="1"/>
  <c r="BP187" i="7"/>
  <c r="BB187" i="7"/>
  <c r="BN186" i="5"/>
  <c r="BY207" i="1"/>
  <c r="BY207" i="7"/>
  <c r="BV93" i="5"/>
  <c r="BV104" i="5"/>
  <c r="BS208" i="5"/>
  <c r="BV110" i="5"/>
  <c r="AI187" i="7"/>
  <c r="BE187" i="7"/>
  <c r="AC187" i="7"/>
  <c r="M187" i="7"/>
  <c r="AS263" i="1"/>
  <c r="AS265" i="5"/>
  <c r="AS255" i="5"/>
  <c r="AU263" i="1"/>
  <c r="BI265" i="1"/>
  <c r="BI265" i="5"/>
  <c r="BI255" i="5"/>
  <c r="BY67" i="7"/>
  <c r="BZ133" i="5"/>
  <c r="BZ159" i="5"/>
  <c r="BZ159" i="7"/>
  <c r="BZ138" i="5"/>
  <c r="H147" i="5"/>
  <c r="BZ147" i="1"/>
  <c r="BZ147" i="5"/>
  <c r="H127" i="7"/>
  <c r="BZ127" i="1"/>
  <c r="AT197" i="1"/>
  <c r="AV13" i="5"/>
  <c r="AV13" i="7"/>
  <c r="BF231" i="7"/>
  <c r="BF231" i="5"/>
  <c r="BL233" i="7"/>
  <c r="BV246" i="7"/>
  <c r="BV246" i="5"/>
  <c r="AY179" i="7"/>
  <c r="AY177" i="7"/>
  <c r="BM179" i="1"/>
  <c r="BM179" i="5"/>
  <c r="G197" i="1"/>
  <c r="G211" i="5"/>
  <c r="K197" i="1"/>
  <c r="K211" i="5"/>
  <c r="O197" i="1"/>
  <c r="O211" i="5"/>
  <c r="S197" i="1"/>
  <c r="S176" i="1"/>
  <c r="S211" i="5"/>
  <c r="W197" i="1"/>
  <c r="W211" i="5"/>
  <c r="AA197" i="1"/>
  <c r="AA176" i="1"/>
  <c r="AA10" i="1"/>
  <c r="AA211" i="5"/>
  <c r="AE197" i="1"/>
  <c r="AE211" i="5"/>
  <c r="AI197" i="1"/>
  <c r="AI211" i="5"/>
  <c r="AM197" i="1"/>
  <c r="AM176" i="1"/>
  <c r="AM211" i="5"/>
  <c r="AQ197" i="1"/>
  <c r="AQ176" i="1"/>
  <c r="AQ10" i="1"/>
  <c r="AQ211" i="5"/>
  <c r="BA197" i="1"/>
  <c r="BA211" i="5"/>
  <c r="BR197" i="1"/>
  <c r="BR211" i="5"/>
  <c r="AH228" i="7"/>
  <c r="AN228" i="1"/>
  <c r="AN228" i="7"/>
  <c r="AW230" i="1"/>
  <c r="AW230" i="7"/>
  <c r="AW238" i="7"/>
  <c r="AX238" i="1"/>
  <c r="BH238" i="1"/>
  <c r="BY237" i="7"/>
  <c r="CB237" i="5"/>
  <c r="CB226" i="7"/>
  <c r="BY226" i="7"/>
  <c r="H64" i="5"/>
  <c r="H64" i="7"/>
  <c r="H107" i="5"/>
  <c r="H107" i="7"/>
  <c r="CB240" i="5"/>
  <c r="BY240" i="7"/>
  <c r="AW240" i="7"/>
  <c r="BG240" i="1"/>
  <c r="BH240" i="1"/>
  <c r="BH240" i="7"/>
  <c r="BM240" i="7"/>
  <c r="BM240" i="5"/>
  <c r="BU240" i="7"/>
  <c r="BU240" i="5"/>
  <c r="H118" i="7"/>
  <c r="H118" i="5"/>
  <c r="BX173" i="7"/>
  <c r="BX173" i="5"/>
  <c r="BX103" i="7"/>
  <c r="BX103" i="5"/>
  <c r="BX83" i="7"/>
  <c r="BX83" i="5"/>
  <c r="BX67" i="7"/>
  <c r="BX67" i="5"/>
  <c r="BX178" i="5"/>
  <c r="BX177" i="5"/>
  <c r="BX178" i="7"/>
  <c r="BW63" i="7"/>
  <c r="BX63" i="1"/>
  <c r="BX63" i="7"/>
  <c r="BW71" i="7"/>
  <c r="BX71" i="1"/>
  <c r="BX71" i="7"/>
  <c r="BW79" i="7"/>
  <c r="BX79" i="1"/>
  <c r="BX79" i="7"/>
  <c r="BW89" i="7"/>
  <c r="BX89" i="1"/>
  <c r="BX89" i="7"/>
  <c r="BW99" i="7"/>
  <c r="BX99" i="1"/>
  <c r="BX99" i="7"/>
  <c r="BW109" i="7"/>
  <c r="BX109" i="1"/>
  <c r="BW115" i="7"/>
  <c r="BX115" i="1"/>
  <c r="BW119" i="7"/>
  <c r="BW121" i="7"/>
  <c r="BW121" i="5"/>
  <c r="BW203" i="7"/>
  <c r="BX203" i="1"/>
  <c r="BW212" i="7"/>
  <c r="BW212" i="5"/>
  <c r="BW211" i="1"/>
  <c r="BW211" i="5"/>
  <c r="BW222" i="7"/>
  <c r="BW222" i="5"/>
  <c r="BW251" i="7"/>
  <c r="BW251" i="5"/>
  <c r="BX259" i="1"/>
  <c r="BX259" i="5"/>
  <c r="BW259" i="5"/>
  <c r="CB125" i="7"/>
  <c r="CC125" i="7"/>
  <c r="CC125" i="1"/>
  <c r="CB127" i="5"/>
  <c r="CC127" i="5"/>
  <c r="CB127" i="7"/>
  <c r="CC127" i="7"/>
  <c r="CC127" i="1"/>
  <c r="CB130" i="7"/>
  <c r="CC130" i="7"/>
  <c r="CC130" i="1"/>
  <c r="CB134" i="7"/>
  <c r="CC134" i="7"/>
  <c r="CC134" i="1"/>
  <c r="CB136" i="5"/>
  <c r="CC136" i="5"/>
  <c r="CC136" i="1"/>
  <c r="CB138" i="7"/>
  <c r="CC138" i="7"/>
  <c r="CC138" i="1"/>
  <c r="CB142" i="7"/>
  <c r="CC142" i="7"/>
  <c r="CC142" i="1"/>
  <c r="CB144" i="5"/>
  <c r="CC144" i="5"/>
  <c r="CC144" i="1"/>
  <c r="CB146" i="7"/>
  <c r="CC146" i="7"/>
  <c r="CC146" i="1"/>
  <c r="CB148" i="5"/>
  <c r="CC148" i="5"/>
  <c r="CB150" i="7"/>
  <c r="CC150" i="7"/>
  <c r="CC150" i="1"/>
  <c r="CB152" i="5"/>
  <c r="CC152" i="5"/>
  <c r="CB152" i="7"/>
  <c r="CC152" i="7"/>
  <c r="CC152" i="1"/>
  <c r="CB154" i="7"/>
  <c r="CC154" i="7"/>
  <c r="CC154" i="1"/>
  <c r="CB156" i="5"/>
  <c r="CC156" i="5"/>
  <c r="CC156" i="1"/>
  <c r="CB158" i="7"/>
  <c r="CC158" i="7"/>
  <c r="CC158" i="1"/>
  <c r="CB160" i="5"/>
  <c r="CC160" i="5"/>
  <c r="CC160" i="1"/>
  <c r="CB162" i="7"/>
  <c r="CC162" i="7"/>
  <c r="CC162" i="1"/>
  <c r="CB164" i="5"/>
  <c r="CC164" i="5"/>
  <c r="CC164" i="1"/>
  <c r="CB19" i="7"/>
  <c r="BH38" i="7"/>
  <c r="BL38" i="1"/>
  <c r="BM26" i="7"/>
  <c r="BM26" i="5"/>
  <c r="BX37" i="7"/>
  <c r="BX37" i="5"/>
  <c r="BX43" i="7"/>
  <c r="BX43" i="5"/>
  <c r="BJ51" i="7"/>
  <c r="BJ51" i="5"/>
  <c r="BJ57" i="7"/>
  <c r="BJ57" i="5"/>
  <c r="BA20" i="5"/>
  <c r="BL52" i="5"/>
  <c r="BL52" i="7"/>
  <c r="BI256" i="1"/>
  <c r="BI256" i="5"/>
  <c r="AY217" i="1"/>
  <c r="AY216" i="1"/>
  <c r="AS198" i="1"/>
  <c r="AS198" i="5"/>
  <c r="CB213" i="5"/>
  <c r="BJ260" i="5"/>
  <c r="AY225" i="5"/>
  <c r="BM178" i="5"/>
  <c r="BM177" i="5"/>
  <c r="BY193" i="7"/>
  <c r="BZ235" i="7"/>
  <c r="BG179" i="1"/>
  <c r="BH179" i="1"/>
  <c r="BH179" i="7"/>
  <c r="AY177" i="1"/>
  <c r="AY176" i="1"/>
  <c r="AY211" i="5"/>
  <c r="AO211" i="5"/>
  <c r="AG211" i="5"/>
  <c r="Y211" i="5"/>
  <c r="Q211" i="5"/>
  <c r="I211" i="5"/>
  <c r="BU193" i="7"/>
  <c r="AX178" i="5"/>
  <c r="AX177" i="5"/>
  <c r="AX178" i="7"/>
  <c r="AS179" i="5"/>
  <c r="AS177" i="1"/>
  <c r="AI228" i="1"/>
  <c r="AI228" i="5"/>
  <c r="BZ227" i="7"/>
  <c r="BZ227" i="5"/>
  <c r="BG238" i="5"/>
  <c r="H66" i="7"/>
  <c r="BJ238" i="7"/>
  <c r="H97" i="7"/>
  <c r="H94" i="5"/>
  <c r="BG238" i="7"/>
  <c r="AV230" i="1"/>
  <c r="AV230" i="7"/>
  <c r="AV240" i="5"/>
  <c r="AX240" i="1"/>
  <c r="BI242" i="7"/>
  <c r="BI242" i="5"/>
  <c r="BI230" i="5"/>
  <c r="BH241" i="7"/>
  <c r="BL241" i="1"/>
  <c r="BX117" i="7"/>
  <c r="BX121" i="1"/>
  <c r="BX111" i="1"/>
  <c r="BX95" i="1"/>
  <c r="BX75" i="1"/>
  <c r="BW189" i="5"/>
  <c r="BX265" i="1"/>
  <c r="BX265" i="5"/>
  <c r="BX255" i="5"/>
  <c r="BW247" i="5"/>
  <c r="BX253" i="7"/>
  <c r="BX253" i="5"/>
  <c r="BX237" i="7"/>
  <c r="BX237" i="5"/>
  <c r="BX223" i="5"/>
  <c r="BX223" i="7"/>
  <c r="CB160" i="7"/>
  <c r="CC160" i="7"/>
  <c r="CB101" i="7"/>
  <c r="CC101" i="7"/>
  <c r="BN57" i="1"/>
  <c r="BN57" i="5"/>
  <c r="AW37" i="7"/>
  <c r="AW37" i="5"/>
  <c r="BJ45" i="5"/>
  <c r="AX31" i="5"/>
  <c r="AX12" i="5"/>
  <c r="BA31" i="1"/>
  <c r="AX31" i="7"/>
  <c r="BH42" i="7"/>
  <c r="BL42" i="1"/>
  <c r="BH42" i="5"/>
  <c r="BX42" i="5"/>
  <c r="BX42" i="7"/>
  <c r="BI45" i="7"/>
  <c r="BI45" i="5"/>
  <c r="BH46" i="7"/>
  <c r="BH46" i="5"/>
  <c r="BX47" i="7"/>
  <c r="BX47" i="5"/>
  <c r="AX41" i="7"/>
  <c r="BB41" i="1"/>
  <c r="BB41" i="5"/>
  <c r="BA41" i="1"/>
  <c r="AX41" i="5"/>
  <c r="BP48" i="5"/>
  <c r="BS48" i="1"/>
  <c r="AX51" i="1"/>
  <c r="AO51" i="1"/>
  <c r="BL54" i="5"/>
  <c r="BL54" i="7"/>
  <c r="BA56" i="7"/>
  <c r="BA56" i="5"/>
  <c r="AX58" i="5"/>
  <c r="BB58" i="1"/>
  <c r="BB58" i="5"/>
  <c r="H230" i="1"/>
  <c r="H230" i="7"/>
  <c r="BI230" i="1"/>
  <c r="BI230" i="7"/>
  <c r="BW207" i="5"/>
  <c r="AN17" i="1"/>
  <c r="BJ33" i="5"/>
  <c r="BB52" i="7"/>
  <c r="BB52" i="5"/>
  <c r="BI18" i="5"/>
  <c r="BI38" i="7"/>
  <c r="BI38" i="5"/>
  <c r="BJ25" i="7"/>
  <c r="AL24" i="7"/>
  <c r="AF24" i="7"/>
  <c r="BJ23" i="7"/>
  <c r="AX20" i="7"/>
  <c r="AY17" i="7"/>
  <c r="BU32" i="7"/>
  <c r="BM29" i="7"/>
  <c r="BI18" i="7"/>
  <c r="BM17" i="1"/>
  <c r="BM17" i="5"/>
  <c r="CB32" i="7"/>
  <c r="CB32" i="5"/>
  <c r="BH31" i="1"/>
  <c r="BG31" i="7"/>
  <c r="BG31" i="5"/>
  <c r="AV31" i="5"/>
  <c r="AV12" i="5"/>
  <c r="AV31" i="7"/>
  <c r="BJ31" i="1"/>
  <c r="BI30" i="5"/>
  <c r="BI30" i="7"/>
  <c r="BH29" i="5"/>
  <c r="BH29" i="7"/>
  <c r="BL29" i="7"/>
  <c r="AX29" i="1"/>
  <c r="AV29" i="7"/>
  <c r="AF26" i="1"/>
  <c r="AC26" i="7"/>
  <c r="AC26" i="5"/>
  <c r="X26" i="5"/>
  <c r="X26" i="7"/>
  <c r="BX24" i="1"/>
  <c r="BW24" i="7"/>
  <c r="BW24" i="5"/>
  <c r="W24" i="5"/>
  <c r="W24" i="7"/>
  <c r="AO24" i="1"/>
  <c r="BW23" i="5"/>
  <c r="BW23" i="7"/>
  <c r="BX23" i="1"/>
  <c r="BF23" i="5"/>
  <c r="BF23" i="7"/>
  <c r="Q23" i="1"/>
  <c r="P23" i="7"/>
  <c r="P12" i="7"/>
  <c r="P23" i="5"/>
  <c r="BF18" i="1"/>
  <c r="BE18" i="7"/>
  <c r="BE18" i="5"/>
  <c r="AK18" i="5"/>
  <c r="AK18" i="7"/>
  <c r="AK12" i="7"/>
  <c r="AH18" i="5"/>
  <c r="AH18" i="7"/>
  <c r="AX18" i="1"/>
  <c r="W18" i="5"/>
  <c r="W18" i="7"/>
  <c r="AR17" i="5"/>
  <c r="AR17" i="7"/>
  <c r="AR12" i="7"/>
  <c r="M17" i="5"/>
  <c r="M17" i="7"/>
  <c r="BX16" i="1"/>
  <c r="BW16" i="7"/>
  <c r="BW16" i="5"/>
  <c r="AL16" i="5"/>
  <c r="AL16" i="7"/>
  <c r="M16" i="5"/>
  <c r="W16" i="1"/>
  <c r="M16" i="7"/>
  <c r="BW15" i="5"/>
  <c r="BW15" i="7"/>
  <c r="BM14" i="1"/>
  <c r="AY14" i="7"/>
  <c r="AY14" i="5"/>
  <c r="AU14" i="5"/>
  <c r="AU14" i="7"/>
  <c r="BI14" i="1"/>
  <c r="BE14" i="1"/>
  <c r="AH14" i="5"/>
  <c r="AN14" i="1"/>
  <c r="BT12" i="5"/>
  <c r="AP12" i="5"/>
  <c r="AH12" i="5"/>
  <c r="M23" i="5"/>
  <c r="W23" i="1"/>
  <c r="W23" i="5"/>
  <c r="M23" i="7"/>
  <c r="AU19" i="5"/>
  <c r="BI19" i="1"/>
  <c r="BM18" i="5"/>
  <c r="BM18" i="7"/>
  <c r="AV18" i="5"/>
  <c r="BJ18" i="1"/>
  <c r="BF113" i="5"/>
  <c r="AL113" i="5"/>
  <c r="T113" i="5"/>
  <c r="CA197" i="7"/>
  <c r="M216" i="5"/>
  <c r="BD230" i="5"/>
  <c r="AZ230" i="5"/>
  <c r="AZ216" i="5"/>
  <c r="AV230" i="5"/>
  <c r="AV216" i="5"/>
  <c r="AR230" i="5"/>
  <c r="AN230" i="5"/>
  <c r="AN216" i="5"/>
  <c r="AJ230" i="5"/>
  <c r="AF230" i="5"/>
  <c r="AB230" i="5"/>
  <c r="AB216" i="5"/>
  <c r="X230" i="5"/>
  <c r="T230" i="5"/>
  <c r="P230" i="5"/>
  <c r="L230" i="5"/>
  <c r="J230" i="5"/>
  <c r="BZ268" i="1"/>
  <c r="BZ267" i="1"/>
  <c r="H255" i="1"/>
  <c r="J255" i="1"/>
  <c r="J216" i="1"/>
  <c r="L255" i="1"/>
  <c r="N255" i="1"/>
  <c r="N216" i="1"/>
  <c r="P255" i="1"/>
  <c r="R255" i="1"/>
  <c r="R216" i="1"/>
  <c r="T255" i="1"/>
  <c r="V255" i="1"/>
  <c r="V216" i="1"/>
  <c r="X255" i="1"/>
  <c r="Z255" i="1"/>
  <c r="Z216" i="1"/>
  <c r="AB255" i="1"/>
  <c r="AD255" i="1"/>
  <c r="AD216" i="1"/>
  <c r="AF255" i="1"/>
  <c r="BS269" i="1"/>
  <c r="BP268" i="1"/>
  <c r="BP267" i="1"/>
  <c r="BM268" i="5"/>
  <c r="BZ224" i="7"/>
  <c r="BZ160" i="7"/>
  <c r="BZ148" i="5"/>
  <c r="BZ148" i="7"/>
  <c r="BZ126" i="5"/>
  <c r="BZ126" i="7"/>
  <c r="BZ132" i="5"/>
  <c r="BZ132" i="7"/>
  <c r="H125" i="5"/>
  <c r="H125" i="7"/>
  <c r="BZ125" i="1"/>
  <c r="H129" i="5"/>
  <c r="H132" i="5"/>
  <c r="H132" i="7"/>
  <c r="H134" i="5"/>
  <c r="BZ134" i="1"/>
  <c r="H145" i="5"/>
  <c r="H145" i="7"/>
  <c r="BZ145" i="1"/>
  <c r="H149" i="5"/>
  <c r="H149" i="7"/>
  <c r="H155" i="5"/>
  <c r="BZ155" i="1"/>
  <c r="H157" i="5"/>
  <c r="H157" i="7"/>
  <c r="BZ157" i="1"/>
  <c r="H159" i="5"/>
  <c r="H162" i="5"/>
  <c r="H162" i="7"/>
  <c r="H165" i="7"/>
  <c r="BZ165" i="1"/>
  <c r="BJ199" i="5"/>
  <c r="BJ199" i="7"/>
  <c r="BI13" i="7"/>
  <c r="BE13" i="1"/>
  <c r="BJ200" i="5"/>
  <c r="BJ200" i="7"/>
  <c r="BL231" i="1"/>
  <c r="BH232" i="5"/>
  <c r="BL232" i="1"/>
  <c r="BJ225" i="5"/>
  <c r="BM228" i="5"/>
  <c r="BM228" i="7"/>
  <c r="H99" i="7"/>
  <c r="BY242" i="5"/>
  <c r="BY230" i="5"/>
  <c r="BX89" i="5"/>
  <c r="BX85" i="5"/>
  <c r="BX85" i="7"/>
  <c r="BX242" i="7"/>
  <c r="BX242" i="5"/>
  <c r="BX233" i="5"/>
  <c r="BX233" i="7"/>
  <c r="BW178" i="7"/>
  <c r="BW178" i="5"/>
  <c r="BW177" i="5"/>
  <c r="BW236" i="7"/>
  <c r="BW236" i="5"/>
  <c r="BW238" i="7"/>
  <c r="BW238" i="5"/>
  <c r="BW240" i="7"/>
  <c r="BW240" i="5"/>
  <c r="BW242" i="7"/>
  <c r="BW242" i="5"/>
  <c r="BW246" i="7"/>
  <c r="BW246" i="5"/>
  <c r="BW249" i="7"/>
  <c r="BW249" i="5"/>
  <c r="CB93" i="7"/>
  <c r="CC93" i="7"/>
  <c r="CB100" i="7"/>
  <c r="CC100" i="7"/>
  <c r="CB109" i="7"/>
  <c r="CC109" i="7"/>
  <c r="CC109" i="1"/>
  <c r="CB129" i="7"/>
  <c r="CC129" i="7"/>
  <c r="CB129" i="5"/>
  <c r="CC129" i="5"/>
  <c r="CB133" i="7"/>
  <c r="CC133" i="7"/>
  <c r="CB133" i="5"/>
  <c r="CC133" i="5"/>
  <c r="CB135" i="5"/>
  <c r="CC135" i="5"/>
  <c r="CB137" i="7"/>
  <c r="CC137" i="7"/>
  <c r="CB137" i="5"/>
  <c r="CC137" i="5"/>
  <c r="CB141" i="7"/>
  <c r="CC141" i="7"/>
  <c r="CB141" i="5"/>
  <c r="CC141" i="5"/>
  <c r="CB145" i="7"/>
  <c r="CC145" i="7"/>
  <c r="CB145" i="5"/>
  <c r="CC145" i="5"/>
  <c r="CB149" i="7"/>
  <c r="CC149" i="7"/>
  <c r="CB149" i="5"/>
  <c r="CC149" i="5"/>
  <c r="CB151" i="5"/>
  <c r="CC151" i="5"/>
  <c r="CB153" i="7"/>
  <c r="CC153" i="7"/>
  <c r="CB153" i="5"/>
  <c r="CC153" i="5"/>
  <c r="CB157" i="7"/>
  <c r="CC157" i="7"/>
  <c r="CB157" i="5"/>
  <c r="CC157" i="5"/>
  <c r="CB161" i="7"/>
  <c r="CC161" i="7"/>
  <c r="CB161" i="5"/>
  <c r="CC161" i="5"/>
  <c r="CB165" i="7"/>
  <c r="CC165" i="7"/>
  <c r="CB165" i="5"/>
  <c r="CC165" i="5"/>
  <c r="CC219" i="1"/>
  <c r="CC217" i="1"/>
  <c r="BJ46" i="7"/>
  <c r="BJ17" i="7"/>
  <c r="BJ17" i="5"/>
  <c r="BP49" i="7"/>
  <c r="BS49" i="1"/>
  <c r="BX50" i="5"/>
  <c r="BX50" i="7"/>
  <c r="BM58" i="5"/>
  <c r="BM58" i="7"/>
  <c r="BY189" i="5"/>
  <c r="BZ85" i="7"/>
  <c r="AX201" i="7"/>
  <c r="BJ113" i="5"/>
  <c r="BS84" i="5"/>
  <c r="BJ217" i="7"/>
  <c r="BZ164" i="7"/>
  <c r="BZ129" i="1"/>
  <c r="BZ141" i="7"/>
  <c r="H159" i="7"/>
  <c r="H147" i="7"/>
  <c r="H129" i="7"/>
  <c r="BY199" i="7"/>
  <c r="BY199" i="5"/>
  <c r="BB199" i="1"/>
  <c r="AX199" i="7"/>
  <c r="AN13" i="5"/>
  <c r="AF13" i="7"/>
  <c r="AF13" i="5"/>
  <c r="AU200" i="7"/>
  <c r="AU200" i="5"/>
  <c r="BH231" i="7"/>
  <c r="BY224" i="7"/>
  <c r="CB213" i="7"/>
  <c r="CB193" i="5"/>
  <c r="CC193" i="5"/>
  <c r="CC192" i="5"/>
  <c r="CB193" i="7"/>
  <c r="CC193" i="7"/>
  <c r="CC192" i="7"/>
  <c r="BF178" i="7"/>
  <c r="BF177" i="7"/>
  <c r="BF177" i="1"/>
  <c r="BJ178" i="5"/>
  <c r="BJ177" i="5"/>
  <c r="BN178" i="1"/>
  <c r="BN178" i="5"/>
  <c r="BN177" i="5"/>
  <c r="BY234" i="5"/>
  <c r="BY234" i="7"/>
  <c r="BY236" i="7"/>
  <c r="BN237" i="1"/>
  <c r="BL237" i="7"/>
  <c r="CB228" i="5"/>
  <c r="CB237" i="7"/>
  <c r="BY237" i="5"/>
  <c r="BZ237" i="1"/>
  <c r="BY226" i="5"/>
  <c r="BZ226" i="1"/>
  <c r="BY228" i="5"/>
  <c r="BZ228" i="1"/>
  <c r="H101" i="7"/>
  <c r="H101" i="5"/>
  <c r="H103" i="5"/>
  <c r="H103" i="7"/>
  <c r="H106" i="5"/>
  <c r="H106" i="7"/>
  <c r="BY251" i="7"/>
  <c r="BY251" i="5"/>
  <c r="BZ251" i="1"/>
  <c r="BY240" i="5"/>
  <c r="BZ240" i="1"/>
  <c r="BF240" i="7"/>
  <c r="BF240" i="5"/>
  <c r="BZ242" i="7"/>
  <c r="BZ242" i="5"/>
  <c r="CB22" i="7"/>
  <c r="BY38" i="7"/>
  <c r="BY38" i="5"/>
  <c r="BZ38" i="1"/>
  <c r="BX204" i="5"/>
  <c r="BX204" i="7"/>
  <c r="BX190" i="5"/>
  <c r="BX190" i="7"/>
  <c r="BX240" i="5"/>
  <c r="BX240" i="7"/>
  <c r="BX230" i="5"/>
  <c r="CB217" i="5"/>
  <c r="CC219" i="5"/>
  <c r="CC217" i="5"/>
  <c r="BW62" i="7"/>
  <c r="BW61" i="1"/>
  <c r="BW62" i="5"/>
  <c r="BW66" i="7"/>
  <c r="BW66" i="5"/>
  <c r="BW70" i="7"/>
  <c r="BW70" i="5"/>
  <c r="BW74" i="7"/>
  <c r="BW74" i="5"/>
  <c r="BW78" i="7"/>
  <c r="BW78" i="5"/>
  <c r="BW82" i="7"/>
  <c r="BW82" i="5"/>
  <c r="BW88" i="7"/>
  <c r="BW88" i="5"/>
  <c r="BW94" i="7"/>
  <c r="BW94" i="5"/>
  <c r="BW98" i="7"/>
  <c r="BW98" i="5"/>
  <c r="BW102" i="7"/>
  <c r="BW102" i="5"/>
  <c r="BW106" i="7"/>
  <c r="BX106" i="1"/>
  <c r="BW108" i="7"/>
  <c r="BX108" i="1"/>
  <c r="BW110" i="7"/>
  <c r="BX110" i="1"/>
  <c r="BW114" i="7"/>
  <c r="BX114" i="1"/>
  <c r="BW113" i="1"/>
  <c r="BW116" i="7"/>
  <c r="BX116" i="1"/>
  <c r="BW118" i="7"/>
  <c r="BX118" i="1"/>
  <c r="BW120" i="7"/>
  <c r="BX120" i="1"/>
  <c r="BW179" i="7"/>
  <c r="BX179" i="1"/>
  <c r="BW184" i="7"/>
  <c r="BX184" i="1"/>
  <c r="BX186" i="1"/>
  <c r="BW186" i="5"/>
  <c r="BW188" i="7"/>
  <c r="BW188" i="5"/>
  <c r="BW190" i="7"/>
  <c r="BW190" i="5"/>
  <c r="BW202" i="7"/>
  <c r="BX202" i="1"/>
  <c r="BW209" i="7"/>
  <c r="BX209" i="1"/>
  <c r="BW213" i="7"/>
  <c r="BX213" i="1"/>
  <c r="BX213" i="7"/>
  <c r="BW221" i="7"/>
  <c r="BX221" i="1"/>
  <c r="BW225" i="7"/>
  <c r="BX225" i="1"/>
  <c r="BW231" i="7"/>
  <c r="BX231" i="1"/>
  <c r="BX231" i="5"/>
  <c r="BW237" i="7"/>
  <c r="BW237" i="5"/>
  <c r="BW239" i="7"/>
  <c r="BW239" i="5"/>
  <c r="BW241" i="7"/>
  <c r="BW241" i="5"/>
  <c r="BW245" i="7"/>
  <c r="BW245" i="5"/>
  <c r="BD37" i="7"/>
  <c r="BD37" i="5"/>
  <c r="BL57" i="7"/>
  <c r="BL57" i="5"/>
  <c r="AX34" i="7"/>
  <c r="AX34" i="5"/>
  <c r="AS36" i="7"/>
  <c r="AS36" i="5"/>
  <c r="BJ46" i="5"/>
  <c r="BD55" i="1"/>
  <c r="BB55" i="5"/>
  <c r="BX49" i="7"/>
  <c r="BJ27" i="7"/>
  <c r="BJ27" i="5"/>
  <c r="BX38" i="5"/>
  <c r="BX38" i="7"/>
  <c r="BX41" i="7"/>
  <c r="BX41" i="5"/>
  <c r="R12" i="5"/>
  <c r="BO113" i="5"/>
  <c r="BB113" i="5"/>
  <c r="AZ113" i="5"/>
  <c r="AJ113" i="5"/>
  <c r="G113" i="5"/>
  <c r="BT216" i="5"/>
  <c r="AW177" i="7"/>
  <c r="BW168" i="1"/>
  <c r="BW182" i="1"/>
  <c r="BW182" i="7"/>
  <c r="BW217" i="1"/>
  <c r="BI14" i="7"/>
  <c r="BD41" i="1"/>
  <c r="AS34" i="7"/>
  <c r="AS34" i="5"/>
  <c r="AX54" i="5"/>
  <c r="BA54" i="1"/>
  <c r="BE35" i="7"/>
  <c r="BE35" i="5"/>
  <c r="BI54" i="7"/>
  <c r="BI54" i="5"/>
  <c r="BX35" i="7"/>
  <c r="BX35" i="5"/>
  <c r="BB38" i="1"/>
  <c r="AX38" i="5"/>
  <c r="BA39" i="7"/>
  <c r="BA39" i="5"/>
  <c r="BJ41" i="7"/>
  <c r="BJ41" i="5"/>
  <c r="BM21" i="1"/>
  <c r="BM21" i="5"/>
  <c r="AY21" i="5"/>
  <c r="BG21" i="1"/>
  <c r="BB21" i="1"/>
  <c r="BA55" i="1"/>
  <c r="AX55" i="5"/>
  <c r="AX55" i="7"/>
  <c r="BX27" i="1"/>
  <c r="BW27" i="7"/>
  <c r="BW27" i="5"/>
  <c r="BI27" i="5"/>
  <c r="BI27" i="7"/>
  <c r="BF27" i="5"/>
  <c r="BF27" i="7"/>
  <c r="BF26" i="5"/>
  <c r="BF26" i="7"/>
  <c r="BW25" i="5"/>
  <c r="BW25" i="7"/>
  <c r="V25" i="5"/>
  <c r="V25" i="7"/>
  <c r="AN25" i="1"/>
  <c r="AS25" i="1"/>
  <c r="BX18" i="1"/>
  <c r="BW18" i="7"/>
  <c r="BW18" i="5"/>
  <c r="BR216" i="5"/>
  <c r="X12" i="7"/>
  <c r="K216" i="5"/>
  <c r="S216" i="5"/>
  <c r="W216" i="5"/>
  <c r="AA216" i="5"/>
  <c r="AE216" i="5"/>
  <c r="AI216" i="5"/>
  <c r="AQ216" i="5"/>
  <c r="BC216" i="5"/>
  <c r="BF12" i="5"/>
  <c r="AT12" i="5"/>
  <c r="AR12" i="5"/>
  <c r="AD12" i="5"/>
  <c r="AB12" i="5"/>
  <c r="BT207" i="5"/>
  <c r="BC207" i="5"/>
  <c r="AM207" i="5"/>
  <c r="AM182" i="5"/>
  <c r="AM176" i="5"/>
  <c r="W207" i="5"/>
  <c r="G207" i="5"/>
  <c r="G182" i="5"/>
  <c r="CA230" i="5"/>
  <c r="BG230" i="5"/>
  <c r="I12" i="7"/>
  <c r="O12" i="7"/>
  <c r="U12" i="7"/>
  <c r="AD12" i="7"/>
  <c r="AP12" i="7"/>
  <c r="BT12" i="7"/>
  <c r="N12" i="7"/>
  <c r="T12" i="7"/>
  <c r="AA12" i="7"/>
  <c r="AM12" i="7"/>
  <c r="BC12" i="7"/>
  <c r="CA12" i="7"/>
  <c r="I61" i="7"/>
  <c r="K61" i="7"/>
  <c r="Q61" i="7"/>
  <c r="S61" i="7"/>
  <c r="AA61" i="7"/>
  <c r="AE61" i="7"/>
  <c r="AM61" i="7"/>
  <c r="AQ61" i="7"/>
  <c r="BZ68" i="1"/>
  <c r="BY83" i="7"/>
  <c r="BY83" i="5"/>
  <c r="CB86" i="5"/>
  <c r="BY68" i="5"/>
  <c r="BZ83" i="1"/>
  <c r="CB185" i="7"/>
  <c r="AX183" i="5"/>
  <c r="BB183" i="1"/>
  <c r="BN79" i="5"/>
  <c r="BN114" i="5"/>
  <c r="AX62" i="5"/>
  <c r="BB62" i="1"/>
  <c r="BA62" i="1"/>
  <c r="AF173" i="7"/>
  <c r="AF172" i="7"/>
  <c r="AF167" i="7"/>
  <c r="AF172" i="1"/>
  <c r="AF167" i="1"/>
  <c r="AU68" i="7"/>
  <c r="AU61" i="1"/>
  <c r="AU11" i="1"/>
  <c r="AV68" i="1"/>
  <c r="BI68" i="1"/>
  <c r="BN86" i="1"/>
  <c r="BL86" i="5"/>
  <c r="AU197" i="1"/>
  <c r="AU197" i="7"/>
  <c r="AU198" i="7"/>
  <c r="AV82" i="7"/>
  <c r="AX82" i="1"/>
  <c r="AV82" i="5"/>
  <c r="AV61" i="5"/>
  <c r="AV11" i="5"/>
  <c r="AY82" i="7"/>
  <c r="AY61" i="7"/>
  <c r="BM82" i="1"/>
  <c r="AH88" i="7"/>
  <c r="AH61" i="7"/>
  <c r="AN88" i="1"/>
  <c r="AN61" i="1"/>
  <c r="AI88" i="1"/>
  <c r="AU83" i="7"/>
  <c r="BI83" i="1"/>
  <c r="BI72" i="7"/>
  <c r="BI70" i="7"/>
  <c r="BH75" i="7"/>
  <c r="H61" i="1"/>
  <c r="H63" i="7"/>
  <c r="BP63" i="7"/>
  <c r="BS63" i="1"/>
  <c r="BJ63" i="1"/>
  <c r="BH78" i="7"/>
  <c r="BH78" i="5"/>
  <c r="BH80" i="7"/>
  <c r="BH80" i="5"/>
  <c r="AW184" i="7"/>
  <c r="BG184" i="1"/>
  <c r="AW184" i="5"/>
  <c r="BH189" i="7"/>
  <c r="BH189" i="5"/>
  <c r="BH203" i="7"/>
  <c r="BH203" i="5"/>
  <c r="BJ203" i="7"/>
  <c r="BL117" i="7"/>
  <c r="BL113" i="7"/>
  <c r="BL11" i="7"/>
  <c r="BL10" i="7"/>
  <c r="BL117" i="5"/>
  <c r="BL113" i="5"/>
  <c r="BJ174" i="7"/>
  <c r="BJ174" i="5"/>
  <c r="BJ172" i="5"/>
  <c r="BJ167" i="5"/>
  <c r="AY174" i="7"/>
  <c r="AY172" i="7"/>
  <c r="AY174" i="5"/>
  <c r="AY172" i="5"/>
  <c r="BM172" i="5"/>
  <c r="BM167" i="5"/>
  <c r="BI174" i="1"/>
  <c r="AU174" i="5"/>
  <c r="AU172" i="5"/>
  <c r="AU167" i="5"/>
  <c r="BF212" i="5"/>
  <c r="BE212" i="7"/>
  <c r="BE212" i="5"/>
  <c r="BI212" i="7"/>
  <c r="BI212" i="5"/>
  <c r="BM212" i="7"/>
  <c r="BM212" i="5"/>
  <c r="BD201" i="1"/>
  <c r="BP79" i="7"/>
  <c r="BP80" i="7"/>
  <c r="BU87" i="7"/>
  <c r="BI189" i="7"/>
  <c r="BI189" i="5"/>
  <c r="BK84" i="5"/>
  <c r="BN71" i="7"/>
  <c r="BN71" i="5"/>
  <c r="BN80" i="7"/>
  <c r="BN80" i="5"/>
  <c r="BE198" i="1"/>
  <c r="BE201" i="5"/>
  <c r="BF201" i="1"/>
  <c r="BL72" i="7"/>
  <c r="AX173" i="7"/>
  <c r="BB173" i="1"/>
  <c r="AO173" i="7"/>
  <c r="AT173" i="1"/>
  <c r="BK87" i="5"/>
  <c r="AN68" i="5"/>
  <c r="BG183" i="7"/>
  <c r="BH183" i="1"/>
  <c r="BB184" i="7"/>
  <c r="BD184" i="1"/>
  <c r="AI173" i="7"/>
  <c r="AI172" i="7"/>
  <c r="AI167" i="7"/>
  <c r="AI173" i="5"/>
  <c r="AI172" i="1"/>
  <c r="AI167" i="1"/>
  <c r="BL85" i="7"/>
  <c r="BN184" i="7"/>
  <c r="BN184" i="5"/>
  <c r="BS87" i="1"/>
  <c r="BP87" i="5"/>
  <c r="BN84" i="1"/>
  <c r="BL84" i="5"/>
  <c r="BH69" i="5"/>
  <c r="BJ197" i="1"/>
  <c r="BJ198" i="7"/>
  <c r="AV197" i="1"/>
  <c r="AV198" i="7"/>
  <c r="AU82" i="7"/>
  <c r="BI82" i="1"/>
  <c r="AX69" i="7"/>
  <c r="BB69" i="1"/>
  <c r="AX69" i="5"/>
  <c r="AV83" i="7"/>
  <c r="BJ83" i="1"/>
  <c r="AX83" i="1"/>
  <c r="BH70" i="7"/>
  <c r="BH63" i="7"/>
  <c r="BH77" i="7"/>
  <c r="BH77" i="5"/>
  <c r="BH79" i="7"/>
  <c r="BH79" i="5"/>
  <c r="BL81" i="7"/>
  <c r="BL81" i="5"/>
  <c r="BH84" i="7"/>
  <c r="BH84" i="5"/>
  <c r="BH86" i="7"/>
  <c r="BH86" i="5"/>
  <c r="V173" i="7"/>
  <c r="V172" i="7"/>
  <c r="V167" i="7"/>
  <c r="AN173" i="1"/>
  <c r="V172" i="1"/>
  <c r="V167" i="1"/>
  <c r="AR182" i="1"/>
  <c r="AR182" i="7"/>
  <c r="AR185" i="7"/>
  <c r="BF182" i="5"/>
  <c r="AW182" i="1"/>
  <c r="AW183" i="7"/>
  <c r="BI182" i="1"/>
  <c r="BI182" i="7"/>
  <c r="BI183" i="7"/>
  <c r="BM182" i="1"/>
  <c r="BM182" i="7"/>
  <c r="BM183" i="7"/>
  <c r="AO184" i="7"/>
  <c r="AT184" i="1"/>
  <c r="AV189" i="5"/>
  <c r="AX189" i="1"/>
  <c r="AW198" i="1"/>
  <c r="AW201" i="7"/>
  <c r="BJ201" i="7"/>
  <c r="BJ201" i="5"/>
  <c r="BM198" i="1"/>
  <c r="BM202" i="5"/>
  <c r="BJ115" i="7"/>
  <c r="BJ113" i="7"/>
  <c r="BJ11" i="7"/>
  <c r="BJ113" i="1"/>
  <c r="AN174" i="7"/>
  <c r="AS174" i="1"/>
  <c r="AI174" i="5"/>
  <c r="AX174" i="1"/>
  <c r="AO174" i="1"/>
  <c r="AU212" i="7"/>
  <c r="AU212" i="5"/>
  <c r="AW212" i="5"/>
  <c r="BJ212" i="7"/>
  <c r="BJ212" i="5"/>
  <c r="AN182" i="1"/>
  <c r="AL172" i="5"/>
  <c r="BM113" i="5"/>
  <c r="AC61" i="7"/>
  <c r="BF172" i="7"/>
  <c r="BF167" i="7"/>
  <c r="BF182" i="1"/>
  <c r="AH182" i="1"/>
  <c r="BI216" i="5"/>
  <c r="AU182" i="1"/>
  <c r="AU182" i="7"/>
  <c r="BM244" i="1"/>
  <c r="CB199" i="7"/>
  <c r="CB199" i="5"/>
  <c r="AO13" i="5"/>
  <c r="AO13" i="7"/>
  <c r="AT13" i="1"/>
  <c r="AO222" i="7"/>
  <c r="AO222" i="5"/>
  <c r="AT222" i="1"/>
  <c r="BZ219" i="7"/>
  <c r="CB209" i="5"/>
  <c r="CB207" i="5"/>
  <c r="BZ208" i="1"/>
  <c r="BY208" i="5"/>
  <c r="BY207" i="5"/>
  <c r="BA218" i="5"/>
  <c r="BN247" i="5"/>
  <c r="BD219" i="1"/>
  <c r="AZ220" i="5"/>
  <c r="BM219" i="5"/>
  <c r="BM217" i="5"/>
  <c r="BV257" i="5"/>
  <c r="BN253" i="1"/>
  <c r="BN248" i="1"/>
  <c r="BH190" i="5"/>
  <c r="AX187" i="5"/>
  <c r="AG187" i="5"/>
  <c r="AC187" i="5"/>
  <c r="U187" i="5"/>
  <c r="O187" i="5"/>
  <c r="I187" i="5"/>
  <c r="BP186" i="1"/>
  <c r="BH187" i="1"/>
  <c r="AK187" i="5"/>
  <c r="W187" i="5"/>
  <c r="M187" i="5"/>
  <c r="AX265" i="5"/>
  <c r="AX255" i="5"/>
  <c r="BG220" i="5"/>
  <c r="AZ220" i="7"/>
  <c r="AZ217" i="7"/>
  <c r="BA218" i="7"/>
  <c r="BJ258" i="5"/>
  <c r="BH218" i="5"/>
  <c r="AW263" i="5"/>
  <c r="BS207" i="5"/>
  <c r="BM245" i="5"/>
  <c r="AU187" i="5"/>
  <c r="BV208" i="5"/>
  <c r="BV207" i="5"/>
  <c r="BH261" i="5"/>
  <c r="AQ187" i="7"/>
  <c r="AK187" i="7"/>
  <c r="AE187" i="7"/>
  <c r="AA187" i="7"/>
  <c r="W187" i="7"/>
  <c r="S187" i="7"/>
  <c r="O187" i="7"/>
  <c r="K187" i="7"/>
  <c r="AV182" i="1"/>
  <c r="AV182" i="7"/>
  <c r="BL256" i="1"/>
  <c r="BL256" i="5"/>
  <c r="BM256" i="1"/>
  <c r="BM256" i="5"/>
  <c r="BL244" i="1"/>
  <c r="BG265" i="1"/>
  <c r="BZ64" i="1"/>
  <c r="BZ66" i="1"/>
  <c r="BZ96" i="1"/>
  <c r="BZ98" i="1"/>
  <c r="BZ89" i="1"/>
  <c r="AU265" i="5"/>
  <c r="AU255" i="5"/>
  <c r="AU216" i="5"/>
  <c r="BY90" i="1"/>
  <c r="BU66" i="5"/>
  <c r="BU64" i="5"/>
  <c r="BU90" i="5"/>
  <c r="BZ162" i="7"/>
  <c r="H130" i="5"/>
  <c r="BZ130" i="1"/>
  <c r="H136" i="5"/>
  <c r="H139" i="5"/>
  <c r="BZ139" i="1"/>
  <c r="H146" i="5"/>
  <c r="BZ146" i="1"/>
  <c r="H150" i="5"/>
  <c r="BZ150" i="1"/>
  <c r="H158" i="5"/>
  <c r="BZ158" i="1"/>
  <c r="H164" i="5"/>
  <c r="H152" i="5"/>
  <c r="BZ152" i="1"/>
  <c r="H153" i="5"/>
  <c r="BZ153" i="1"/>
  <c r="BZ199" i="5"/>
  <c r="BS199" i="1"/>
  <c r="AI13" i="7"/>
  <c r="AW13" i="1"/>
  <c r="AX200" i="7"/>
  <c r="BB200" i="1"/>
  <c r="AX200" i="5"/>
  <c r="BM13" i="5"/>
  <c r="BM13" i="7"/>
  <c r="BU200" i="5"/>
  <c r="AS197" i="1"/>
  <c r="AS198" i="7"/>
  <c r="BS259" i="1"/>
  <c r="BS259" i="5"/>
  <c r="CB225" i="5"/>
  <c r="BP260" i="1"/>
  <c r="BN260" i="5"/>
  <c r="AX13" i="1"/>
  <c r="AT198" i="5"/>
  <c r="BJ13" i="1"/>
  <c r="BG199" i="1"/>
  <c r="AV200" i="5"/>
  <c r="AW200" i="5"/>
  <c r="BG200" i="1"/>
  <c r="BI200" i="1"/>
  <c r="AS199" i="5"/>
  <c r="AL13" i="7"/>
  <c r="BM231" i="7"/>
  <c r="BI263" i="1"/>
  <c r="BM263" i="1"/>
  <c r="AX221" i="1"/>
  <c r="AI221" i="7"/>
  <c r="AH221" i="5"/>
  <c r="AN221" i="1"/>
  <c r="AH221" i="7"/>
  <c r="AX222" i="5"/>
  <c r="BZ223" i="1"/>
  <c r="BB222" i="1"/>
  <c r="CB246" i="7"/>
  <c r="AI222" i="7"/>
  <c r="AX224" i="7"/>
  <c r="BM222" i="5"/>
  <c r="AW222" i="1"/>
  <c r="BU222" i="5"/>
  <c r="BK223" i="7"/>
  <c r="BY225" i="7"/>
  <c r="BZ213" i="1"/>
  <c r="AW225" i="5"/>
  <c r="BM225" i="1"/>
  <c r="BI225" i="5"/>
  <c r="AX240" i="5"/>
  <c r="BB240" i="1"/>
  <c r="BY239" i="5"/>
  <c r="BY239" i="7"/>
  <c r="BH239" i="7"/>
  <c r="BH239" i="5"/>
  <c r="BL251" i="7"/>
  <c r="BN251" i="1"/>
  <c r="AU230" i="1"/>
  <c r="AU240" i="5"/>
  <c r="BU239" i="5"/>
  <c r="BY252" i="7"/>
  <c r="BY244" i="7"/>
  <c r="BY216" i="7"/>
  <c r="BZ252" i="1"/>
  <c r="BY194" i="7"/>
  <c r="BZ194" i="1"/>
  <c r="BZ241" i="7"/>
  <c r="BZ241" i="5"/>
  <c r="H242" i="7"/>
  <c r="BJ242" i="1"/>
  <c r="BJ230" i="1"/>
  <c r="BJ230" i="7"/>
  <c r="BD34" i="5"/>
  <c r="BD34" i="7"/>
  <c r="BJ263" i="1"/>
  <c r="BF217" i="1"/>
  <c r="BJ217" i="1"/>
  <c r="BI217" i="7"/>
  <c r="CC193" i="1"/>
  <c r="CC192" i="1"/>
  <c r="BD178" i="1"/>
  <c r="BD178" i="7"/>
  <c r="BZ193" i="1"/>
  <c r="BH178" i="1"/>
  <c r="BI179" i="5"/>
  <c r="BB178" i="5"/>
  <c r="BB177" i="5"/>
  <c r="BJ179" i="1"/>
  <c r="BJ177" i="1"/>
  <c r="BZ234" i="1"/>
  <c r="BU193" i="5"/>
  <c r="BR211" i="7"/>
  <c r="BO211" i="7"/>
  <c r="BA211" i="7"/>
  <c r="AY211" i="7"/>
  <c r="AQ211" i="7"/>
  <c r="AO211" i="7"/>
  <c r="AM211" i="7"/>
  <c r="AK211" i="7"/>
  <c r="AI211" i="7"/>
  <c r="AG211" i="7"/>
  <c r="AE211" i="7"/>
  <c r="AC211" i="7"/>
  <c r="AA211" i="7"/>
  <c r="Y211" i="7"/>
  <c r="W211" i="7"/>
  <c r="U211" i="7"/>
  <c r="S211" i="7"/>
  <c r="Q211" i="7"/>
  <c r="O211" i="7"/>
  <c r="M211" i="7"/>
  <c r="K211" i="7"/>
  <c r="I211" i="7"/>
  <c r="G211" i="7"/>
  <c r="H195" i="5"/>
  <c r="BF179" i="5"/>
  <c r="BY235" i="7"/>
  <c r="BT211" i="5"/>
  <c r="BQ211" i="5"/>
  <c r="BC211" i="5"/>
  <c r="AZ211" i="5"/>
  <c r="AR211" i="5"/>
  <c r="AP211" i="5"/>
  <c r="AN211" i="5"/>
  <c r="AL211" i="5"/>
  <c r="AJ211" i="5"/>
  <c r="AH211" i="5"/>
  <c r="AF211" i="5"/>
  <c r="AD211" i="5"/>
  <c r="AB211" i="5"/>
  <c r="Z211" i="5"/>
  <c r="X211" i="5"/>
  <c r="V211" i="5"/>
  <c r="T211" i="5"/>
  <c r="R211" i="5"/>
  <c r="P211" i="5"/>
  <c r="N211" i="5"/>
  <c r="L211" i="5"/>
  <c r="J211" i="5"/>
  <c r="H211" i="5"/>
  <c r="H236" i="5"/>
  <c r="AO228" i="1"/>
  <c r="AN228" i="5"/>
  <c r="AS228" i="1"/>
  <c r="AW228" i="1"/>
  <c r="CB238" i="7"/>
  <c r="BM237" i="7"/>
  <c r="BZ238" i="1"/>
  <c r="BI238" i="5"/>
  <c r="H226" i="7"/>
  <c r="H217" i="7"/>
  <c r="G11" i="1"/>
  <c r="AZ240" i="1"/>
  <c r="CB240" i="7"/>
  <c r="CB239" i="5"/>
  <c r="CB252" i="5"/>
  <c r="AX240" i="7"/>
  <c r="BJ240" i="7"/>
  <c r="BG240" i="7"/>
  <c r="BG240" i="5"/>
  <c r="BL239" i="1"/>
  <c r="BY252" i="5"/>
  <c r="BL251" i="5"/>
  <c r="BU239" i="7"/>
  <c r="AU240" i="7"/>
  <c r="BY194" i="5"/>
  <c r="H117" i="5"/>
  <c r="BU111" i="7"/>
  <c r="BU110" i="7"/>
  <c r="BU102" i="7"/>
  <c r="H242" i="5"/>
  <c r="BZ22" i="7"/>
  <c r="BX201" i="5"/>
  <c r="BX201" i="7"/>
  <c r="BX202" i="7"/>
  <c r="BX236" i="7"/>
  <c r="BW119" i="5"/>
  <c r="BW117" i="5"/>
  <c r="BW115" i="5"/>
  <c r="BW111" i="5"/>
  <c r="BW109" i="5"/>
  <c r="BW107" i="5"/>
  <c r="BX101" i="1"/>
  <c r="BX97" i="1"/>
  <c r="BX93" i="1"/>
  <c r="BX87" i="1"/>
  <c r="BX81" i="1"/>
  <c r="BX77" i="1"/>
  <c r="BX73" i="1"/>
  <c r="BX69" i="1"/>
  <c r="BX65" i="1"/>
  <c r="BX212" i="1"/>
  <c r="BX208" i="1"/>
  <c r="BX189" i="1"/>
  <c r="BW228" i="5"/>
  <c r="BW224" i="5"/>
  <c r="BW220" i="5"/>
  <c r="BW261" i="5"/>
  <c r="BW252" i="5"/>
  <c r="BW248" i="5"/>
  <c r="CB164" i="7"/>
  <c r="CC164" i="7"/>
  <c r="CB156" i="7"/>
  <c r="CC156" i="7"/>
  <c r="CB148" i="7"/>
  <c r="CC148" i="7"/>
  <c r="CB136" i="7"/>
  <c r="CC136" i="7"/>
  <c r="BW194" i="7"/>
  <c r="CB108" i="7"/>
  <c r="CC108" i="7"/>
  <c r="BW207" i="1"/>
  <c r="BW207" i="7"/>
  <c r="BN57" i="7"/>
  <c r="BB54" i="7"/>
  <c r="BD54" i="1"/>
  <c r="BB58" i="7"/>
  <c r="BD58" i="1"/>
  <c r="AS51" i="7"/>
  <c r="BA51" i="1"/>
  <c r="BE14" i="7"/>
  <c r="BD21" i="1"/>
  <c r="BL39" i="7"/>
  <c r="BL39" i="5"/>
  <c r="AN17" i="7"/>
  <c r="AN17" i="5"/>
  <c r="AX33" i="7"/>
  <c r="BB33" i="1"/>
  <c r="AN36" i="7"/>
  <c r="AN36" i="5"/>
  <c r="CB42" i="7"/>
  <c r="CB42" i="5"/>
  <c r="BJ28" i="7"/>
  <c r="BJ28" i="5"/>
  <c r="AN34" i="7"/>
  <c r="AN34" i="5"/>
  <c r="AO51" i="7"/>
  <c r="AO51" i="5"/>
  <c r="BK49" i="7"/>
  <c r="BK49" i="5"/>
  <c r="AI36" i="7"/>
  <c r="AX36" i="1"/>
  <c r="AX36" i="5"/>
  <c r="AO36" i="1"/>
  <c r="BJ52" i="7"/>
  <c r="BJ52" i="5"/>
  <c r="AI25" i="7"/>
  <c r="AI25" i="5"/>
  <c r="AI33" i="7"/>
  <c r="AI33" i="5"/>
  <c r="BE34" i="7"/>
  <c r="BE34" i="5"/>
  <c r="AX42" i="7"/>
  <c r="BA42" i="1"/>
  <c r="BB42" i="1"/>
  <c r="BB42" i="7"/>
  <c r="BP47" i="7"/>
  <c r="BP47" i="5"/>
  <c r="BJ58" i="7"/>
  <c r="BJ58" i="5"/>
  <c r="AI14" i="7"/>
  <c r="AX45" i="7"/>
  <c r="AX45" i="5"/>
  <c r="BB45" i="1"/>
  <c r="BA45" i="1"/>
  <c r="BL40" i="7"/>
  <c r="BN40" i="5"/>
  <c r="BM57" i="5"/>
  <c r="BM57" i="7"/>
  <c r="H244" i="1"/>
  <c r="CB38" i="5"/>
  <c r="BX185" i="1"/>
  <c r="BX185" i="7"/>
  <c r="BW185" i="5"/>
  <c r="BX187" i="1"/>
  <c r="BW187" i="5"/>
  <c r="BW192" i="1"/>
  <c r="BW192" i="5"/>
  <c r="BW193" i="5"/>
  <c r="BW201" i="7"/>
  <c r="BW198" i="1"/>
  <c r="BW198" i="7"/>
  <c r="BW232" i="5"/>
  <c r="BW232" i="7"/>
  <c r="BW244" i="7"/>
  <c r="BW216" i="7"/>
  <c r="CB94" i="5"/>
  <c r="CC94" i="5"/>
  <c r="CB94" i="7"/>
  <c r="CC94" i="7"/>
  <c r="CB132" i="5"/>
  <c r="CC132" i="5"/>
  <c r="CB132" i="7"/>
  <c r="CC132" i="7"/>
  <c r="CB140" i="5"/>
  <c r="CC140" i="5"/>
  <c r="CB140" i="7"/>
  <c r="CC140" i="7"/>
  <c r="BB34" i="7"/>
  <c r="BB34" i="5"/>
  <c r="BG37" i="7"/>
  <c r="BG37" i="5"/>
  <c r="BB37" i="7"/>
  <c r="BB37" i="5"/>
  <c r="BB31" i="1"/>
  <c r="BS47" i="1"/>
  <c r="BF34" i="1"/>
  <c r="BN42" i="1"/>
  <c r="AX33" i="5"/>
  <c r="AN51" i="5"/>
  <c r="AT51" i="1"/>
  <c r="AS17" i="1"/>
  <c r="BX57" i="5"/>
  <c r="BM56" i="5"/>
  <c r="BZ15" i="5"/>
  <c r="BM54" i="5"/>
  <c r="BX53" i="5"/>
  <c r="AF37" i="7"/>
  <c r="BX54" i="7"/>
  <c r="AF51" i="7"/>
  <c r="BX33" i="5"/>
  <c r="BA44" i="5"/>
  <c r="BG14" i="1"/>
  <c r="AW34" i="7"/>
  <c r="AW34" i="5"/>
  <c r="AN24" i="7"/>
  <c r="AN24" i="5"/>
  <c r="AI26" i="5"/>
  <c r="AO26" i="1"/>
  <c r="AO26" i="7"/>
  <c r="AO33" i="1"/>
  <c r="AN37" i="7"/>
  <c r="AN37" i="5"/>
  <c r="BB38" i="7"/>
  <c r="AX51" i="7"/>
  <c r="BH44" i="7"/>
  <c r="BH44" i="5"/>
  <c r="BL56" i="7"/>
  <c r="BL56" i="5"/>
  <c r="AI18" i="7"/>
  <c r="AN25" i="7"/>
  <c r="AN25" i="5"/>
  <c r="AI35" i="7"/>
  <c r="AO35" i="1"/>
  <c r="AI35" i="5"/>
  <c r="AX38" i="7"/>
  <c r="BA38" i="1"/>
  <c r="BG43" i="7"/>
  <c r="BH43" i="5"/>
  <c r="AX44" i="7"/>
  <c r="BB44" i="1"/>
  <c r="AX44" i="5"/>
  <c r="AI51" i="7"/>
  <c r="AX58" i="7"/>
  <c r="BA58" i="1"/>
  <c r="AN14" i="5"/>
  <c r="AO24" i="5"/>
  <c r="BJ44" i="7"/>
  <c r="AX19" i="5"/>
  <c r="AX19" i="7"/>
  <c r="BB19" i="1"/>
  <c r="BA19" i="5"/>
  <c r="BA19" i="7"/>
  <c r="X216" i="5"/>
  <c r="BE25" i="1"/>
  <c r="BI25" i="7"/>
  <c r="BM23" i="5"/>
  <c r="BM23" i="7"/>
  <c r="AY23" i="5"/>
  <c r="AY23" i="7"/>
  <c r="Q23" i="7"/>
  <c r="Q12" i="7"/>
  <c r="BF16" i="1"/>
  <c r="BE16" i="7"/>
  <c r="BY15" i="5"/>
  <c r="BY15" i="7"/>
  <c r="AR176" i="1"/>
  <c r="AF23" i="1"/>
  <c r="BE16" i="5"/>
  <c r="AF16" i="1"/>
  <c r="AI16" i="1"/>
  <c r="AN16" i="1"/>
  <c r="AX24" i="1"/>
  <c r="BJ22" i="7"/>
  <c r="V16" i="7"/>
  <c r="Y24" i="7"/>
  <c r="Y12" i="7"/>
  <c r="AC23" i="7"/>
  <c r="M12" i="7"/>
  <c r="BI52" i="5"/>
  <c r="BI52" i="7"/>
  <c r="AP167" i="7"/>
  <c r="BZ17" i="1"/>
  <c r="BM35" i="5"/>
  <c r="BM35" i="7"/>
  <c r="P216" i="5"/>
  <c r="AF216" i="5"/>
  <c r="BM31" i="5"/>
  <c r="BM12" i="5"/>
  <c r="BM31" i="7"/>
  <c r="BW30" i="5"/>
  <c r="BW30" i="7"/>
  <c r="BX29" i="1"/>
  <c r="BW29" i="7"/>
  <c r="BI29" i="1"/>
  <c r="AU29" i="7"/>
  <c r="BH28" i="5"/>
  <c r="BL28" i="5"/>
  <c r="AY25" i="5"/>
  <c r="BM25" i="1"/>
  <c r="AY25" i="7"/>
  <c r="BF24" i="1"/>
  <c r="BE24" i="7"/>
  <c r="BF21" i="1"/>
  <c r="BE21" i="7"/>
  <c r="BI20" i="5"/>
  <c r="BI20" i="7"/>
  <c r="AI17" i="1"/>
  <c r="AO17" i="1"/>
  <c r="AH17" i="7"/>
  <c r="AH12" i="7"/>
  <c r="W17" i="5"/>
  <c r="AR167" i="7"/>
  <c r="Y167" i="7"/>
  <c r="J216" i="5"/>
  <c r="N216" i="5"/>
  <c r="R216" i="5"/>
  <c r="V216" i="5"/>
  <c r="Z216" i="5"/>
  <c r="AD216" i="5"/>
  <c r="AH216" i="5"/>
  <c r="AL216" i="5"/>
  <c r="AP216" i="5"/>
  <c r="BQ12" i="5"/>
  <c r="AZ12" i="5"/>
  <c r="AL12" i="5"/>
  <c r="AJ12" i="5"/>
  <c r="V12" i="5"/>
  <c r="T12" i="5"/>
  <c r="BS205" i="1"/>
  <c r="BM207" i="5"/>
  <c r="AW207" i="5"/>
  <c r="AG207" i="5"/>
  <c r="AG182" i="5"/>
  <c r="AG176" i="5"/>
  <c r="Q207" i="5"/>
  <c r="BU230" i="5"/>
  <c r="CA12" i="5"/>
  <c r="AN12" i="5"/>
  <c r="AF12" i="5"/>
  <c r="X12" i="5"/>
  <c r="P12" i="5"/>
  <c r="H12" i="5"/>
  <c r="AW12" i="5"/>
  <c r="AQ12" i="5"/>
  <c r="AM12" i="5"/>
  <c r="AI12" i="5"/>
  <c r="AE12" i="5"/>
  <c r="AA12" i="5"/>
  <c r="W12" i="5"/>
  <c r="S12" i="5"/>
  <c r="O12" i="5"/>
  <c r="K12" i="5"/>
  <c r="G12" i="5"/>
  <c r="BT61" i="5"/>
  <c r="BT11" i="5"/>
  <c r="BQ61" i="5"/>
  <c r="BQ11" i="5"/>
  <c r="AZ61" i="5"/>
  <c r="AP61" i="5"/>
  <c r="AJ61" i="5"/>
  <c r="AD61" i="5"/>
  <c r="AB61" i="5"/>
  <c r="AB11" i="5"/>
  <c r="Z61" i="5"/>
  <c r="Z11" i="5"/>
  <c r="V61" i="5"/>
  <c r="T61" i="5"/>
  <c r="R61" i="5"/>
  <c r="R11" i="5"/>
  <c r="P61" i="5"/>
  <c r="N61" i="5"/>
  <c r="N11" i="5"/>
  <c r="L61" i="5"/>
  <c r="L11" i="5"/>
  <c r="J61" i="5"/>
  <c r="J11" i="5"/>
  <c r="AV113" i="5"/>
  <c r="AP113" i="5"/>
  <c r="AH113" i="5"/>
  <c r="AB113" i="5"/>
  <c r="R113" i="5"/>
  <c r="L113" i="5"/>
  <c r="AI113" i="5"/>
  <c r="AE113" i="5"/>
  <c r="Y113" i="5"/>
  <c r="S113" i="5"/>
  <c r="O113" i="5"/>
  <c r="I113" i="5"/>
  <c r="BC113" i="5"/>
  <c r="AW113" i="5"/>
  <c r="AS113" i="5"/>
  <c r="AO113" i="5"/>
  <c r="BT113" i="5"/>
  <c r="AY113" i="5"/>
  <c r="AC113" i="5"/>
  <c r="CA207" i="5"/>
  <c r="CA182" i="5"/>
  <c r="CA176" i="5"/>
  <c r="BE207" i="5"/>
  <c r="BE182" i="5"/>
  <c r="BE176" i="5"/>
  <c r="AO207" i="5"/>
  <c r="Y207" i="5"/>
  <c r="Y182" i="5"/>
  <c r="Y176" i="5"/>
  <c r="I207" i="5"/>
  <c r="I182" i="5"/>
  <c r="I176" i="5"/>
  <c r="BQ230" i="5"/>
  <c r="BQ216" i="5"/>
  <c r="J11" i="1"/>
  <c r="L11" i="1"/>
  <c r="N11" i="1"/>
  <c r="T11" i="1"/>
  <c r="Z11" i="1"/>
  <c r="AB11" i="1"/>
  <c r="AJ11" i="1"/>
  <c r="BC11" i="1"/>
  <c r="BT11" i="1"/>
  <c r="BK269" i="1"/>
  <c r="BK268" i="1"/>
  <c r="BK267" i="1"/>
  <c r="AH255" i="1"/>
  <c r="AJ255" i="1"/>
  <c r="AL255" i="1"/>
  <c r="AN255" i="1"/>
  <c r="AP255" i="1"/>
  <c r="AP216" i="1"/>
  <c r="AZ255" i="1"/>
  <c r="BT255" i="1"/>
  <c r="BT216" i="1"/>
  <c r="CC175" i="1"/>
  <c r="AX198" i="5"/>
  <c r="AX198" i="7"/>
  <c r="AY167" i="7"/>
  <c r="BM167" i="7"/>
  <c r="BM172" i="7"/>
  <c r="BZ68" i="7"/>
  <c r="BZ68" i="5"/>
  <c r="AV197" i="7"/>
  <c r="AV197" i="5"/>
  <c r="AV176" i="1"/>
  <c r="BJ172" i="7"/>
  <c r="BJ167" i="7"/>
  <c r="BJ182" i="5"/>
  <c r="BJ176" i="5"/>
  <c r="BJ182" i="1"/>
  <c r="BI244" i="1"/>
  <c r="BF176" i="5"/>
  <c r="BY68" i="7"/>
  <c r="BJ244" i="1"/>
  <c r="BG13" i="1"/>
  <c r="BZ200" i="1"/>
  <c r="BL231" i="5"/>
  <c r="BF232" i="7"/>
  <c r="BM232" i="7"/>
  <c r="BH231" i="5"/>
  <c r="BF230" i="1"/>
  <c r="BF230" i="7"/>
  <c r="BM230" i="1"/>
  <c r="BM230" i="7"/>
  <c r="BD224" i="5"/>
  <c r="BB224" i="5"/>
  <c r="BG224" i="5"/>
  <c r="BH224" i="1"/>
  <c r="BG224" i="7"/>
  <c r="BB224" i="7"/>
  <c r="BJ224" i="5"/>
  <c r="BF224" i="5"/>
  <c r="BI217" i="1"/>
  <c r="BG225" i="1"/>
  <c r="AX225" i="1"/>
  <c r="BZ116" i="1"/>
  <c r="BD178" i="5"/>
  <c r="BD177" i="5"/>
  <c r="BH179" i="5"/>
  <c r="BH240" i="5"/>
  <c r="BL240" i="1"/>
  <c r="BZ239" i="1"/>
  <c r="BL241" i="7"/>
  <c r="BH241" i="5"/>
  <c r="CB128" i="5"/>
  <c r="CC128" i="5"/>
  <c r="BX213" i="5"/>
  <c r="BW211" i="7"/>
  <c r="BX211" i="1"/>
  <c r="BW61" i="7"/>
  <c r="BX185" i="5"/>
  <c r="AO37" i="7"/>
  <c r="AT37" i="1"/>
  <c r="BG18" i="1"/>
  <c r="AO34" i="7"/>
  <c r="AT34" i="1"/>
  <c r="AS26" i="7"/>
  <c r="AS26" i="5"/>
  <c r="BB33" i="7"/>
  <c r="BL45" i="7"/>
  <c r="BL45" i="5"/>
  <c r="AX25" i="7"/>
  <c r="BB25" i="1"/>
  <c r="AS37" i="7"/>
  <c r="BA37" i="1"/>
  <c r="AN23" i="7"/>
  <c r="AS23" i="1"/>
  <c r="AX29" i="7"/>
  <c r="BA29" i="1"/>
  <c r="AT35" i="1"/>
  <c r="BZ16" i="7"/>
  <c r="BZ16" i="5"/>
  <c r="AX28" i="5"/>
  <c r="AX28" i="7"/>
  <c r="BB28" i="1"/>
  <c r="AN33" i="7"/>
  <c r="AS33" i="1"/>
  <c r="AN35" i="7"/>
  <c r="AN35" i="5"/>
  <c r="BJ35" i="7"/>
  <c r="BJ35" i="5"/>
  <c r="BJ37" i="7"/>
  <c r="BJ37" i="5"/>
  <c r="BJ38" i="7"/>
  <c r="BJ38" i="5"/>
  <c r="BI39" i="7"/>
  <c r="BI39" i="5"/>
  <c r="BI41" i="7"/>
  <c r="BI41" i="5"/>
  <c r="BB43" i="7"/>
  <c r="BD43" i="1"/>
  <c r="BH45" i="7"/>
  <c r="BH45" i="5"/>
  <c r="BH41" i="7"/>
  <c r="BH41" i="5"/>
  <c r="BI42" i="5"/>
  <c r="BI12" i="5"/>
  <c r="BI42" i="7"/>
  <c r="BL28" i="7"/>
  <c r="BJ55" i="7"/>
  <c r="BJ55" i="5"/>
  <c r="BL58" i="7"/>
  <c r="BK58" i="1"/>
  <c r="BM52" i="5"/>
  <c r="BM52" i="7"/>
  <c r="BJ14" i="5"/>
  <c r="BJ14" i="7"/>
  <c r="BL53" i="1"/>
  <c r="BH53" i="7"/>
  <c r="BH53" i="5"/>
  <c r="AV53" i="5"/>
  <c r="AV53" i="7"/>
  <c r="AX53" i="1"/>
  <c r="BJ53" i="1"/>
  <c r="BW52" i="5"/>
  <c r="BX52" i="1"/>
  <c r="BX32" i="5"/>
  <c r="BX32" i="7"/>
  <c r="BW31" i="5"/>
  <c r="BW12" i="5"/>
  <c r="BW31" i="7"/>
  <c r="BX31" i="1"/>
  <c r="BM30" i="5"/>
  <c r="BM30" i="7"/>
  <c r="BX28" i="1"/>
  <c r="BW28" i="5"/>
  <c r="BF28" i="5"/>
  <c r="BF28" i="7"/>
  <c r="AU28" i="5"/>
  <c r="BI28" i="1"/>
  <c r="BM24" i="1"/>
  <c r="AY24" i="5"/>
  <c r="BB24" i="1"/>
  <c r="AY22" i="5"/>
  <c r="BB22" i="1"/>
  <c r="BG22" i="1"/>
  <c r="AY20" i="5"/>
  <c r="BM20" i="1"/>
  <c r="BE17" i="1"/>
  <c r="BI17" i="7"/>
  <c r="BI17" i="5"/>
  <c r="BX16" i="5"/>
  <c r="BX16" i="7"/>
  <c r="AV14" i="5"/>
  <c r="AL14" i="5"/>
  <c r="AL14" i="7"/>
  <c r="AF14" i="5"/>
  <c r="AF14" i="7"/>
  <c r="AY12" i="5"/>
  <c r="BX183" i="5"/>
  <c r="BX231" i="7"/>
  <c r="CB120" i="5"/>
  <c r="BW204" i="5"/>
  <c r="BW202" i="5"/>
  <c r="BW200" i="5"/>
  <c r="BW184" i="5"/>
  <c r="BW169" i="5"/>
  <c r="BW103" i="5"/>
  <c r="BW101" i="5"/>
  <c r="BW99" i="5"/>
  <c r="BW97" i="5"/>
  <c r="BW95" i="5"/>
  <c r="BW93" i="5"/>
  <c r="BW89" i="5"/>
  <c r="BW87" i="5"/>
  <c r="BW83" i="5"/>
  <c r="BW81" i="5"/>
  <c r="BW79" i="5"/>
  <c r="BW77" i="5"/>
  <c r="BW75" i="5"/>
  <c r="BW73" i="5"/>
  <c r="BW71" i="5"/>
  <c r="BW69" i="5"/>
  <c r="BW67" i="5"/>
  <c r="BW65" i="5"/>
  <c r="BW63" i="5"/>
  <c r="CB170" i="5"/>
  <c r="CB168" i="5"/>
  <c r="CB162" i="5"/>
  <c r="CC162" i="5"/>
  <c r="CB158" i="5"/>
  <c r="CC158" i="5"/>
  <c r="CB154" i="5"/>
  <c r="CC154" i="5"/>
  <c r="CB150" i="5"/>
  <c r="CC150" i="5"/>
  <c r="CB146" i="5"/>
  <c r="CC146" i="5"/>
  <c r="CB142" i="5"/>
  <c r="CC142" i="5"/>
  <c r="CB138" i="5"/>
  <c r="CC138" i="5"/>
  <c r="CB134" i="5"/>
  <c r="CC134" i="5"/>
  <c r="CB130" i="5"/>
  <c r="CC130" i="5"/>
  <c r="CB125" i="5"/>
  <c r="CC125" i="5"/>
  <c r="CB104" i="5"/>
  <c r="CC104" i="5"/>
  <c r="CB99" i="5"/>
  <c r="CC99" i="5"/>
  <c r="BW203" i="5"/>
  <c r="BW201" i="5"/>
  <c r="BW183" i="5"/>
  <c r="BX104" i="1"/>
  <c r="BX102" i="1"/>
  <c r="BX100" i="1"/>
  <c r="BX98" i="1"/>
  <c r="BX96" i="1"/>
  <c r="BX94" i="1"/>
  <c r="BX90" i="1"/>
  <c r="BX88" i="1"/>
  <c r="BX84" i="1"/>
  <c r="BX82" i="1"/>
  <c r="BX80" i="1"/>
  <c r="BX78" i="1"/>
  <c r="BX76" i="1"/>
  <c r="BX74" i="1"/>
  <c r="BX72" i="1"/>
  <c r="BX70" i="1"/>
  <c r="BX68" i="1"/>
  <c r="BX66" i="1"/>
  <c r="BX64" i="1"/>
  <c r="BX62" i="1"/>
  <c r="BX251" i="1"/>
  <c r="BX247" i="1"/>
  <c r="BX234" i="1"/>
  <c r="BX232" i="1"/>
  <c r="BX228" i="1"/>
  <c r="BX226" i="1"/>
  <c r="BX224" i="1"/>
  <c r="BX222" i="1"/>
  <c r="BX220" i="1"/>
  <c r="BX218" i="1"/>
  <c r="BX252" i="1"/>
  <c r="BX250" i="1"/>
  <c r="BX248" i="1"/>
  <c r="BW227" i="5"/>
  <c r="BW225" i="5"/>
  <c r="BW223" i="5"/>
  <c r="BW221" i="5"/>
  <c r="BX219" i="1"/>
  <c r="BW186" i="7"/>
  <c r="BW183" i="7"/>
  <c r="BW169" i="7"/>
  <c r="BW168" i="7"/>
  <c r="BW218" i="7"/>
  <c r="BW230" i="1"/>
  <c r="BW244" i="1"/>
  <c r="BP57" i="1"/>
  <c r="BP42" i="1"/>
  <c r="BA26" i="5"/>
  <c r="AO34" i="5"/>
  <c r="AS37" i="5"/>
  <c r="AW18" i="5"/>
  <c r="AX26" i="5"/>
  <c r="BN58" i="5"/>
  <c r="AS18" i="5"/>
  <c r="AS24" i="7"/>
  <c r="BN38" i="1"/>
  <c r="BN56" i="7"/>
  <c r="BN56" i="5"/>
  <c r="AX36" i="7"/>
  <c r="BB36" i="1"/>
  <c r="AN26" i="5"/>
  <c r="BB43" i="5"/>
  <c r="BN46" i="7"/>
  <c r="BN46" i="5"/>
  <c r="AN23" i="5"/>
  <c r="AS17" i="7"/>
  <c r="BX30" i="5"/>
  <c r="BX39" i="5"/>
  <c r="BJ36" i="5"/>
  <c r="BM22" i="1"/>
  <c r="BJ54" i="7"/>
  <c r="BJ54" i="5"/>
  <c r="BE33" i="7"/>
  <c r="BF33" i="1"/>
  <c r="BE36" i="7"/>
  <c r="BF36" i="1"/>
  <c r="BB46" i="1"/>
  <c r="BA46" i="1"/>
  <c r="AX46" i="7"/>
  <c r="AX46" i="5"/>
  <c r="BX46" i="7"/>
  <c r="BX46" i="5"/>
  <c r="BX48" i="7"/>
  <c r="BX48" i="5"/>
  <c r="BB57" i="7"/>
  <c r="BD57" i="1"/>
  <c r="BL58" i="5"/>
  <c r="BX15" i="7"/>
  <c r="BX15" i="5"/>
  <c r="AN18" i="7"/>
  <c r="AN18" i="5"/>
  <c r="AX56" i="7"/>
  <c r="BB56" i="1"/>
  <c r="AX56" i="5"/>
  <c r="BX56" i="5"/>
  <c r="BX56" i="7"/>
  <c r="BX58" i="5"/>
  <c r="BX58" i="7"/>
  <c r="BB20" i="1"/>
  <c r="BH55" i="7"/>
  <c r="BL55" i="1"/>
  <c r="AV14" i="7"/>
  <c r="BW52" i="7"/>
  <c r="BW28" i="7"/>
  <c r="AU28" i="7"/>
  <c r="AY24" i="7"/>
  <c r="BI22" i="7"/>
  <c r="AY22" i="7"/>
  <c r="AY20" i="7"/>
  <c r="AC12" i="7"/>
  <c r="BM21" i="7"/>
  <c r="W23" i="7"/>
  <c r="AO23" i="1"/>
  <c r="BX40" i="5"/>
  <c r="BX40" i="7"/>
  <c r="BL46" i="5"/>
  <c r="BL46" i="7"/>
  <c r="BM17" i="7"/>
  <c r="BG12" i="5"/>
  <c r="BF61" i="5"/>
  <c r="BF11" i="5"/>
  <c r="AR61" i="5"/>
  <c r="AR11" i="5"/>
  <c r="AL61" i="5"/>
  <c r="AH61" i="5"/>
  <c r="AH11" i="5"/>
  <c r="X61" i="5"/>
  <c r="H61" i="5"/>
  <c r="H11" i="5"/>
  <c r="AX39" i="7"/>
  <c r="BB39" i="1"/>
  <c r="BP48" i="7"/>
  <c r="BH39" i="5"/>
  <c r="BH39" i="7"/>
  <c r="AB167" i="7"/>
  <c r="BO167" i="7"/>
  <c r="BC167" i="7"/>
  <c r="AA167" i="7"/>
  <c r="K167" i="7"/>
  <c r="AU53" i="7"/>
  <c r="BI53" i="1"/>
  <c r="BZ32" i="1"/>
  <c r="BY32" i="7"/>
  <c r="BY32" i="5"/>
  <c r="BL30" i="1"/>
  <c r="BH30" i="7"/>
  <c r="BH30" i="5"/>
  <c r="AV29" i="5"/>
  <c r="BB27" i="1"/>
  <c r="BA27" i="1"/>
  <c r="W25" i="5"/>
  <c r="W25" i="7"/>
  <c r="AO25" i="1"/>
  <c r="BX24" i="5"/>
  <c r="BX24" i="7"/>
  <c r="BX19" i="1"/>
  <c r="BW19" i="7"/>
  <c r="BW19" i="5"/>
  <c r="BF18" i="5"/>
  <c r="BF18" i="7"/>
  <c r="T167" i="7"/>
  <c r="P167" i="7"/>
  <c r="L167" i="7"/>
  <c r="O167" i="7"/>
  <c r="BV12" i="5"/>
  <c r="BQ167" i="5"/>
  <c r="BO167" i="5"/>
  <c r="BE167" i="5"/>
  <c r="BC167" i="5"/>
  <c r="BA167" i="5"/>
  <c r="AZ167" i="5"/>
  <c r="AV167" i="5"/>
  <c r="AL167" i="5"/>
  <c r="AC167" i="5"/>
  <c r="AB167" i="5"/>
  <c r="AA167" i="5"/>
  <c r="Z167" i="5"/>
  <c r="Y167" i="5"/>
  <c r="X167" i="5"/>
  <c r="W167" i="5"/>
  <c r="V167" i="5"/>
  <c r="U167" i="5"/>
  <c r="T167" i="5"/>
  <c r="S167" i="5"/>
  <c r="R167" i="5"/>
  <c r="Q167" i="5"/>
  <c r="P167" i="5"/>
  <c r="O167" i="5"/>
  <c r="N167" i="5"/>
  <c r="M167" i="5"/>
  <c r="L167" i="5"/>
  <c r="K167" i="5"/>
  <c r="J167" i="5"/>
  <c r="I167" i="5"/>
  <c r="AQ182" i="5"/>
  <c r="AE182" i="5"/>
  <c r="AE176" i="5"/>
  <c r="AA182" i="5"/>
  <c r="AA176" i="5"/>
  <c r="W182" i="5"/>
  <c r="W176" i="5"/>
  <c r="S182" i="5"/>
  <c r="S176" i="5"/>
  <c r="O182" i="5"/>
  <c r="O176" i="5"/>
  <c r="K182" i="5"/>
  <c r="K176" i="5"/>
  <c r="BO182" i="5"/>
  <c r="BO176" i="5"/>
  <c r="BT182" i="5"/>
  <c r="BT176" i="5"/>
  <c r="BC182" i="5"/>
  <c r="BC176" i="5"/>
  <c r="AZ182" i="5"/>
  <c r="AZ176" i="5"/>
  <c r="AU182" i="5"/>
  <c r="AU176" i="5"/>
  <c r="AP182" i="5"/>
  <c r="AP176" i="5"/>
  <c r="AL182" i="5"/>
  <c r="AL176" i="5"/>
  <c r="AJ182" i="5"/>
  <c r="AJ176" i="5"/>
  <c r="AF182" i="5"/>
  <c r="AF176" i="5"/>
  <c r="AD182" i="5"/>
  <c r="AD176" i="5"/>
  <c r="AB182" i="5"/>
  <c r="AB176" i="5"/>
  <c r="Z182" i="5"/>
  <c r="Z176" i="5"/>
  <c r="X182" i="5"/>
  <c r="X176" i="5"/>
  <c r="V182" i="5"/>
  <c r="V176" i="5"/>
  <c r="T182" i="5"/>
  <c r="T176" i="5"/>
  <c r="R182" i="5"/>
  <c r="R176" i="5"/>
  <c r="P182" i="5"/>
  <c r="P176" i="5"/>
  <c r="N182" i="5"/>
  <c r="N176" i="5"/>
  <c r="L182" i="5"/>
  <c r="L176" i="5"/>
  <c r="J182" i="5"/>
  <c r="J176" i="5"/>
  <c r="H182" i="5"/>
  <c r="H176" i="5"/>
  <c r="H167" i="5"/>
  <c r="BQ207" i="5"/>
  <c r="BQ182" i="5"/>
  <c r="BI207" i="5"/>
  <c r="BI182" i="5"/>
  <c r="BA207" i="5"/>
  <c r="BA182" i="5"/>
  <c r="BA176" i="5"/>
  <c r="AS207" i="5"/>
  <c r="AS182" i="5"/>
  <c r="AS176" i="5"/>
  <c r="AK207" i="5"/>
  <c r="AK182" i="5"/>
  <c r="AK176" i="5"/>
  <c r="AC207" i="5"/>
  <c r="U207" i="5"/>
  <c r="U182" i="5"/>
  <c r="U176" i="5"/>
  <c r="M207" i="5"/>
  <c r="CA61" i="5"/>
  <c r="CA11" i="5"/>
  <c r="BR61" i="5"/>
  <c r="BR11" i="5"/>
  <c r="BO61" i="5"/>
  <c r="BO11" i="5"/>
  <c r="BE61" i="5"/>
  <c r="BE11" i="5"/>
  <c r="BC61" i="5"/>
  <c r="BC11" i="5"/>
  <c r="AY61" i="5"/>
  <c r="AU61" i="5"/>
  <c r="AQ61" i="5"/>
  <c r="AM61" i="5"/>
  <c r="AM11" i="5"/>
  <c r="AK61" i="5"/>
  <c r="AK11" i="5"/>
  <c r="AG61" i="5"/>
  <c r="AG11" i="5"/>
  <c r="AE61" i="5"/>
  <c r="AE11" i="5"/>
  <c r="AC61" i="5"/>
  <c r="AC11" i="5"/>
  <c r="AA61" i="5"/>
  <c r="Y61" i="5"/>
  <c r="Y11" i="5"/>
  <c r="W61" i="5"/>
  <c r="W11" i="5"/>
  <c r="U61" i="5"/>
  <c r="U11" i="5"/>
  <c r="S61" i="5"/>
  <c r="Q61" i="5"/>
  <c r="Q11" i="5"/>
  <c r="O61" i="5"/>
  <c r="O11" i="5"/>
  <c r="M61" i="5"/>
  <c r="M11" i="5"/>
  <c r="K61" i="5"/>
  <c r="I61" i="5"/>
  <c r="I11" i="5"/>
  <c r="G61" i="5"/>
  <c r="G11" i="5"/>
  <c r="BR113" i="5"/>
  <c r="BH113" i="5"/>
  <c r="BD113" i="5"/>
  <c r="AX113" i="5"/>
  <c r="AT113" i="5"/>
  <c r="AR113" i="5"/>
  <c r="AN113" i="5"/>
  <c r="AF113" i="5"/>
  <c r="AD113" i="5"/>
  <c r="X113" i="5"/>
  <c r="V113" i="5"/>
  <c r="P113" i="5"/>
  <c r="N113" i="5"/>
  <c r="J113" i="5"/>
  <c r="G176" i="5"/>
  <c r="AQ176" i="5"/>
  <c r="AC182" i="5"/>
  <c r="AC176" i="5"/>
  <c r="Q182" i="5"/>
  <c r="Q176" i="5"/>
  <c r="M182" i="5"/>
  <c r="M176" i="5"/>
  <c r="BN205" i="5"/>
  <c r="BP205" i="5"/>
  <c r="BS205" i="5"/>
  <c r="BN205" i="7"/>
  <c r="BP205" i="7"/>
  <c r="BS205" i="7"/>
  <c r="BR182" i="5"/>
  <c r="BR176" i="5"/>
  <c r="AV182" i="5"/>
  <c r="AV176" i="5"/>
  <c r="K113" i="7"/>
  <c r="K11" i="7"/>
  <c r="K10" i="7"/>
  <c r="S113" i="7"/>
  <c r="S11" i="7"/>
  <c r="S10" i="7"/>
  <c r="U113" i="7"/>
  <c r="U11" i="7"/>
  <c r="BT113" i="7"/>
  <c r="BT11" i="7"/>
  <c r="H172" i="7"/>
  <c r="G177" i="7"/>
  <c r="I177" i="7"/>
  <c r="K177" i="7"/>
  <c r="M177" i="7"/>
  <c r="O177" i="7"/>
  <c r="Q177" i="7"/>
  <c r="S177" i="7"/>
  <c r="U177" i="7"/>
  <c r="W177" i="7"/>
  <c r="Y177" i="7"/>
  <c r="AA177" i="7"/>
  <c r="AC177" i="7"/>
  <c r="AE177" i="7"/>
  <c r="AG177" i="7"/>
  <c r="AI177" i="7"/>
  <c r="AK177" i="7"/>
  <c r="AM177" i="7"/>
  <c r="AO177" i="7"/>
  <c r="AQ177" i="7"/>
  <c r="O244" i="7"/>
  <c r="O216" i="7"/>
  <c r="AE244" i="7"/>
  <c r="AE216" i="7"/>
  <c r="AU244" i="7"/>
  <c r="AU216" i="7"/>
  <c r="BR244" i="7"/>
  <c r="BR216" i="7"/>
  <c r="BT244" i="7"/>
  <c r="BT216" i="7"/>
  <c r="AS269" i="1"/>
  <c r="AS268" i="1"/>
  <c r="AS267" i="1"/>
  <c r="BP270" i="5"/>
  <c r="BK269" i="5"/>
  <c r="AO268" i="5"/>
  <c r="BZ270" i="5"/>
  <c r="BK270" i="5"/>
  <c r="BM10" i="7"/>
  <c r="BQ10" i="7"/>
  <c r="BF10" i="7"/>
  <c r="AP10" i="7"/>
  <c r="AD10" i="7"/>
  <c r="V10" i="7"/>
  <c r="N10" i="7"/>
  <c r="N61" i="7"/>
  <c r="V61" i="7"/>
  <c r="AJ61" i="7"/>
  <c r="BC61" i="7"/>
  <c r="J113" i="7"/>
  <c r="J11" i="7"/>
  <c r="J10" i="7"/>
  <c r="P113" i="7"/>
  <c r="P11" i="7"/>
  <c r="P10" i="7"/>
  <c r="R113" i="7"/>
  <c r="R11" i="7"/>
  <c r="R10" i="7"/>
  <c r="X113" i="7"/>
  <c r="X11" i="7"/>
  <c r="X10" i="7"/>
  <c r="Z113" i="7"/>
  <c r="Z11" i="7"/>
  <c r="Z10" i="7"/>
  <c r="AF113" i="7"/>
  <c r="AF11" i="7"/>
  <c r="AF10" i="7"/>
  <c r="AJ113" i="7"/>
  <c r="AJ11" i="7"/>
  <c r="AJ10" i="7"/>
  <c r="AL113" i="7"/>
  <c r="AL11" i="7"/>
  <c r="AL10" i="7"/>
  <c r="AT113" i="7"/>
  <c r="AT11" i="7"/>
  <c r="AT10" i="7"/>
  <c r="AV113" i="7"/>
  <c r="AV11" i="7"/>
  <c r="AV10" i="7"/>
  <c r="AZ113" i="7"/>
  <c r="AZ11" i="7"/>
  <c r="AZ10" i="7"/>
  <c r="BB113" i="7"/>
  <c r="BB11" i="7"/>
  <c r="BB10" i="7"/>
  <c r="BH113" i="7"/>
  <c r="BH11" i="7"/>
  <c r="BH10" i="7"/>
  <c r="BR113" i="7"/>
  <c r="BR11" i="7"/>
  <c r="S167" i="7"/>
  <c r="AQ167" i="7"/>
  <c r="BD10" i="7"/>
  <c r="AR10" i="7"/>
  <c r="AN10" i="7"/>
  <c r="AB10" i="7"/>
  <c r="T10" i="7"/>
  <c r="L10" i="7"/>
  <c r="AM172" i="7"/>
  <c r="AM167" i="7"/>
  <c r="BC177" i="7"/>
  <c r="O10" i="7"/>
  <c r="CA10" i="7"/>
  <c r="I244" i="7"/>
  <c r="I216" i="7"/>
  <c r="M244" i="7"/>
  <c r="M216" i="7"/>
  <c r="Q244" i="7"/>
  <c r="Q216" i="7"/>
  <c r="U244" i="7"/>
  <c r="U216" i="7"/>
  <c r="Y244" i="7"/>
  <c r="Y216" i="7"/>
  <c r="Y10" i="7"/>
  <c r="AC244" i="7"/>
  <c r="AC216" i="7"/>
  <c r="AC10" i="7"/>
  <c r="AG244" i="7"/>
  <c r="AG216" i="7"/>
  <c r="AK244" i="7"/>
  <c r="AK216" i="7"/>
  <c r="AK10" i="7"/>
  <c r="AO244" i="7"/>
  <c r="AO216" i="7"/>
  <c r="AO10" i="7"/>
  <c r="AS244" i="7"/>
  <c r="AS216" i="7"/>
  <c r="AS10" i="7"/>
  <c r="AW244" i="7"/>
  <c r="AW216" i="7"/>
  <c r="AW10" i="7"/>
  <c r="BA244" i="7"/>
  <c r="BA216" i="7"/>
  <c r="BA10" i="7"/>
  <c r="BE244" i="7"/>
  <c r="BE216" i="7"/>
  <c r="BE10" i="7"/>
  <c r="N167" i="7"/>
  <c r="BE167" i="7"/>
  <c r="H167" i="7"/>
  <c r="G61" i="7"/>
  <c r="L61" i="7"/>
  <c r="P61" i="7"/>
  <c r="T61" i="7"/>
  <c r="Z61" i="7"/>
  <c r="AD61" i="7"/>
  <c r="AL61" i="7"/>
  <c r="AP61" i="7"/>
  <c r="AZ61" i="7"/>
  <c r="I113" i="7"/>
  <c r="I11" i="7"/>
  <c r="M113" i="7"/>
  <c r="M11" i="7"/>
  <c r="Q113" i="7"/>
  <c r="Q11" i="7"/>
  <c r="W113" i="7"/>
  <c r="W11" i="7"/>
  <c r="W10" i="7"/>
  <c r="AA113" i="7"/>
  <c r="AA11" i="7"/>
  <c r="AA10" i="7"/>
  <c r="AE113" i="7"/>
  <c r="AE11" i="7"/>
  <c r="AI113" i="7"/>
  <c r="AI11" i="7"/>
  <c r="AI10" i="7"/>
  <c r="AM113" i="7"/>
  <c r="AM11" i="7"/>
  <c r="AM10" i="7"/>
  <c r="AQ113" i="7"/>
  <c r="AQ11" i="7"/>
  <c r="AQ10" i="7"/>
  <c r="AU113" i="7"/>
  <c r="AU11" i="7"/>
  <c r="AU10" i="7"/>
  <c r="AY113" i="7"/>
  <c r="AY11" i="7"/>
  <c r="AY10" i="7"/>
  <c r="BC113" i="7"/>
  <c r="BC11" i="7"/>
  <c r="BC10" i="7"/>
  <c r="BG113" i="7"/>
  <c r="BG11" i="7"/>
  <c r="BG10" i="7"/>
  <c r="BO113" i="7"/>
  <c r="BO11" i="7"/>
  <c r="H177" i="7"/>
  <c r="AP177" i="7"/>
  <c r="AR177" i="7"/>
  <c r="BA177" i="7"/>
  <c r="BE177" i="7"/>
  <c r="BO177" i="7"/>
  <c r="CA177" i="7"/>
  <c r="BO244" i="7"/>
  <c r="BO216" i="7"/>
  <c r="J217" i="7"/>
  <c r="N217" i="7"/>
  <c r="R217" i="7"/>
  <c r="V217" i="7"/>
  <c r="Z217" i="7"/>
  <c r="AD217" i="7"/>
  <c r="AJ217" i="7"/>
  <c r="AP217" i="7"/>
  <c r="BR217" i="7"/>
  <c r="BT217" i="7"/>
  <c r="G113" i="7"/>
  <c r="G11" i="7"/>
  <c r="G10" i="7"/>
  <c r="H113" i="1"/>
  <c r="H11" i="1"/>
  <c r="J268" i="5"/>
  <c r="AX179" i="7"/>
  <c r="AX177" i="7"/>
  <c r="BB179" i="1"/>
  <c r="AX177" i="1"/>
  <c r="BN178" i="7"/>
  <c r="BI178" i="7"/>
  <c r="BI177" i="7"/>
  <c r="BI177" i="1"/>
  <c r="AT179" i="7"/>
  <c r="AT177" i="7"/>
  <c r="AT177" i="1"/>
  <c r="BU179" i="7"/>
  <c r="BH178" i="7"/>
  <c r="BH177" i="7"/>
  <c r="BP178" i="1"/>
  <c r="BJ179" i="7"/>
  <c r="BJ177" i="7"/>
  <c r="BN179" i="1"/>
  <c r="BJ179" i="5"/>
  <c r="BG179" i="7"/>
  <c r="BG179" i="5"/>
  <c r="BM179" i="7"/>
  <c r="BM177" i="7"/>
  <c r="BM177" i="1"/>
  <c r="BI178" i="5"/>
  <c r="BI177" i="5"/>
  <c r="AV179" i="7"/>
  <c r="AV177" i="7"/>
  <c r="AV179" i="5"/>
  <c r="BX177" i="1"/>
  <c r="I176" i="1"/>
  <c r="M176" i="1"/>
  <c r="Q176" i="1"/>
  <c r="U176" i="1"/>
  <c r="Y176" i="1"/>
  <c r="AC176" i="1"/>
  <c r="AG176" i="1"/>
  <c r="AK176" i="1"/>
  <c r="AX268" i="5"/>
  <c r="BJ268" i="5"/>
  <c r="L268" i="5"/>
  <c r="AQ268" i="5"/>
  <c r="AW273" i="5"/>
  <c r="AW267" i="5"/>
  <c r="AS273" i="5"/>
  <c r="AS267" i="5"/>
  <c r="AU268" i="5"/>
  <c r="AV268" i="5"/>
  <c r="I268" i="5"/>
  <c r="BW268" i="5"/>
  <c r="BD268" i="5"/>
  <c r="AN268" i="5"/>
  <c r="T268" i="5"/>
  <c r="R268" i="5"/>
  <c r="BC268" i="5"/>
  <c r="AM268" i="5"/>
  <c r="AT268" i="5"/>
  <c r="BU271" i="5"/>
  <c r="H268" i="5"/>
  <c r="X268" i="5"/>
  <c r="Z268" i="5"/>
  <c r="AH268" i="5"/>
  <c r="BR268" i="5"/>
  <c r="BH268" i="5"/>
  <c r="AX273" i="5"/>
  <c r="AX267" i="5"/>
  <c r="N268" i="5"/>
  <c r="P268" i="5"/>
  <c r="AP268" i="5"/>
  <c r="AR268" i="5"/>
  <c r="BI268" i="5"/>
  <c r="BK192" i="5"/>
  <c r="BU192" i="5"/>
  <c r="AU176" i="1"/>
  <c r="AE176" i="1"/>
  <c r="W176" i="1"/>
  <c r="O176" i="1"/>
  <c r="O10" i="1"/>
  <c r="K176" i="1"/>
  <c r="I216" i="1"/>
  <c r="M216" i="1"/>
  <c r="Q216" i="1"/>
  <c r="U216" i="1"/>
  <c r="Y216" i="1"/>
  <c r="AC216" i="1"/>
  <c r="AG216" i="1"/>
  <c r="AK216" i="1"/>
  <c r="BE216" i="1"/>
  <c r="BQ216" i="1"/>
  <c r="H216" i="1"/>
  <c r="L216" i="1"/>
  <c r="P216" i="1"/>
  <c r="T216" i="1"/>
  <c r="X216" i="1"/>
  <c r="AB216" i="1"/>
  <c r="AF216" i="1"/>
  <c r="AH216" i="1"/>
  <c r="AJ216" i="1"/>
  <c r="AL216" i="1"/>
  <c r="AR216" i="1"/>
  <c r="AV216" i="1"/>
  <c r="BF216" i="1"/>
  <c r="BL62" i="7"/>
  <c r="BP184" i="7"/>
  <c r="AT216" i="5"/>
  <c r="BZ53" i="5"/>
  <c r="AY182" i="5"/>
  <c r="AY176" i="5"/>
  <c r="BO197" i="7"/>
  <c r="BO197" i="5"/>
  <c r="U197" i="7"/>
  <c r="U197" i="5"/>
  <c r="BT10" i="5"/>
  <c r="H61" i="7"/>
  <c r="BL29" i="5"/>
  <c r="BB41" i="7"/>
  <c r="BW244" i="5"/>
  <c r="BW113" i="7"/>
  <c r="BW11" i="7"/>
  <c r="BW10" i="7"/>
  <c r="BX71" i="5"/>
  <c r="BB218" i="5"/>
  <c r="BY209" i="7"/>
  <c r="BZ209" i="1"/>
  <c r="BO176" i="1"/>
  <c r="BO10" i="1"/>
  <c r="BB35" i="1"/>
  <c r="AX35" i="5"/>
  <c r="AX35" i="7"/>
  <c r="M167" i="7"/>
  <c r="AX27" i="7"/>
  <c r="AX27" i="5"/>
  <c r="AX263" i="1"/>
  <c r="BB265" i="1"/>
  <c r="AX230" i="1"/>
  <c r="AX230" i="7"/>
  <c r="AT26" i="1"/>
  <c r="AO26" i="5"/>
  <c r="AJ10" i="1"/>
  <c r="AY167" i="5"/>
  <c r="AW14" i="5"/>
  <c r="AU197" i="5"/>
  <c r="AO35" i="5"/>
  <c r="AO35" i="7"/>
  <c r="AW18" i="7"/>
  <c r="AS17" i="5"/>
  <c r="BA17" i="1"/>
  <c r="BN42" i="7"/>
  <c r="BN42" i="5"/>
  <c r="BB33" i="5"/>
  <c r="BD33" i="1"/>
  <c r="BN39" i="7"/>
  <c r="BN39" i="5"/>
  <c r="BH178" i="5"/>
  <c r="BH177" i="5"/>
  <c r="BH177" i="1"/>
  <c r="AW217" i="1"/>
  <c r="AW216" i="1"/>
  <c r="BN244" i="1"/>
  <c r="BB21" i="7"/>
  <c r="BB21" i="5"/>
  <c r="BD38" i="1"/>
  <c r="BB38" i="5"/>
  <c r="BJ18" i="7"/>
  <c r="BJ18" i="5"/>
  <c r="AS14" i="1"/>
  <c r="AN14" i="7"/>
  <c r="BF14" i="1"/>
  <c r="BE14" i="5"/>
  <c r="Q12" i="1"/>
  <c r="Q11" i="1"/>
  <c r="Q23" i="5"/>
  <c r="AO24" i="7"/>
  <c r="AT24" i="1"/>
  <c r="AX29" i="5"/>
  <c r="BB29" i="1"/>
  <c r="AO14" i="1"/>
  <c r="AI14" i="5"/>
  <c r="AX14" i="1"/>
  <c r="BB51" i="1"/>
  <c r="AX51" i="5"/>
  <c r="BL42" i="5"/>
  <c r="BL42" i="7"/>
  <c r="AI221" i="5"/>
  <c r="AO221" i="1"/>
  <c r="BK81" i="7"/>
  <c r="BK81" i="5"/>
  <c r="BD42" i="1"/>
  <c r="BB42" i="5"/>
  <c r="BX209" i="5"/>
  <c r="BX209" i="7"/>
  <c r="BX207" i="1"/>
  <c r="BX202" i="5"/>
  <c r="BX198" i="1"/>
  <c r="BX184" i="5"/>
  <c r="BX184" i="7"/>
  <c r="BX182" i="1"/>
  <c r="BX182" i="7"/>
  <c r="BX179" i="5"/>
  <c r="BX179" i="7"/>
  <c r="BX177" i="7"/>
  <c r="BW230" i="5"/>
  <c r="BL231" i="7"/>
  <c r="BN231" i="1"/>
  <c r="CB226" i="5"/>
  <c r="BP259" i="5"/>
  <c r="BN177" i="1"/>
  <c r="K11" i="5"/>
  <c r="K10" i="5"/>
  <c r="S11" i="5"/>
  <c r="AA11" i="5"/>
  <c r="AQ11" i="5"/>
  <c r="AQ10" i="5"/>
  <c r="AB10" i="5"/>
  <c r="X11" i="5"/>
  <c r="BW217" i="7"/>
  <c r="AL12" i="7"/>
  <c r="T11" i="5"/>
  <c r="AD11" i="5"/>
  <c r="AD10" i="5"/>
  <c r="AP11" i="5"/>
  <c r="V12" i="7"/>
  <c r="BW182" i="5"/>
  <c r="BW176" i="5"/>
  <c r="AH217" i="7"/>
  <c r="BM244" i="5"/>
  <c r="AX216" i="5"/>
  <c r="BU187" i="5"/>
  <c r="BF211" i="1"/>
  <c r="BF211" i="7"/>
  <c r="BH69" i="7"/>
  <c r="BN79" i="7"/>
  <c r="CB128" i="7"/>
  <c r="CC128" i="7"/>
  <c r="CB224" i="7"/>
  <c r="CA197" i="5"/>
  <c r="BA57" i="7"/>
  <c r="BY224" i="5"/>
  <c r="BI10" i="7"/>
  <c r="Q167" i="7"/>
  <c r="R167" i="7"/>
  <c r="AL11" i="1"/>
  <c r="BN62" i="5"/>
  <c r="H244" i="5"/>
  <c r="AU12" i="5"/>
  <c r="AU11" i="5"/>
  <c r="AU10" i="5"/>
  <c r="BP245" i="1"/>
  <c r="AR11" i="1"/>
  <c r="AR10" i="1"/>
  <c r="BJ62" i="7"/>
  <c r="AI182" i="5"/>
  <c r="AI176" i="5"/>
  <c r="BG178" i="7"/>
  <c r="BG177" i="7"/>
  <c r="BP81" i="5"/>
  <c r="BM172" i="1"/>
  <c r="AY167" i="1"/>
  <c r="AI182" i="1"/>
  <c r="AO185" i="1"/>
  <c r="BZ86" i="7"/>
  <c r="BZ86" i="5"/>
  <c r="BG219" i="5"/>
  <c r="BG217" i="5"/>
  <c r="BH219" i="1"/>
  <c r="BS80" i="5"/>
  <c r="BS80" i="7"/>
  <c r="AC197" i="7"/>
  <c r="AC197" i="5"/>
  <c r="M197" i="7"/>
  <c r="M197" i="5"/>
  <c r="AB176" i="1"/>
  <c r="AB182" i="7"/>
  <c r="X176" i="1"/>
  <c r="X182" i="7"/>
  <c r="T182" i="7"/>
  <c r="T176" i="1"/>
  <c r="L176" i="1"/>
  <c r="L182" i="7"/>
  <c r="BS187" i="7"/>
  <c r="BS187" i="5"/>
  <c r="BN73" i="7"/>
  <c r="BN73" i="5"/>
  <c r="BL76" i="5"/>
  <c r="BL76" i="7"/>
  <c r="BZ111" i="1"/>
  <c r="BL74" i="5"/>
  <c r="BL74" i="7"/>
  <c r="BL202" i="7"/>
  <c r="BP81" i="7"/>
  <c r="BS81" i="1"/>
  <c r="U10" i="1"/>
  <c r="BA216" i="5"/>
  <c r="CB64" i="7"/>
  <c r="CB64" i="5"/>
  <c r="BA52" i="5"/>
  <c r="BA52" i="7"/>
  <c r="BA28" i="7"/>
  <c r="BA28" i="5"/>
  <c r="AN13" i="7"/>
  <c r="AS13" i="1"/>
  <c r="AF172" i="5"/>
  <c r="AF167" i="5"/>
  <c r="AF88" i="7"/>
  <c r="AF88" i="5"/>
  <c r="AF61" i="5"/>
  <c r="AF11" i="5"/>
  <c r="AF10" i="5"/>
  <c r="BL204" i="7"/>
  <c r="BL204" i="5"/>
  <c r="AN68" i="7"/>
  <c r="AS68" i="1"/>
  <c r="BM185" i="7"/>
  <c r="BM185" i="5"/>
  <c r="AX57" i="5"/>
  <c r="AX57" i="7"/>
  <c r="BM182" i="5"/>
  <c r="BM176" i="5"/>
  <c r="BX45" i="7"/>
  <c r="BX45" i="5"/>
  <c r="CB53" i="7"/>
  <c r="CB53" i="5"/>
  <c r="AX26" i="7"/>
  <c r="BB26" i="1"/>
  <c r="AZ197" i="7"/>
  <c r="AZ197" i="5"/>
  <c r="AF197" i="7"/>
  <c r="AF176" i="1"/>
  <c r="P197" i="7"/>
  <c r="P176" i="1"/>
  <c r="BG82" i="7"/>
  <c r="AI68" i="5"/>
  <c r="AO68" i="1"/>
  <c r="BZ154" i="7"/>
  <c r="BZ154" i="5"/>
  <c r="BL244" i="5"/>
  <c r="M10" i="1"/>
  <c r="AL11" i="5"/>
  <c r="BW198" i="5"/>
  <c r="AT14" i="1"/>
  <c r="BW197" i="1"/>
  <c r="BW176" i="1"/>
  <c r="CC246" i="1"/>
  <c r="H113" i="7"/>
  <c r="H11" i="7"/>
  <c r="H10" i="7"/>
  <c r="AV167" i="7"/>
  <c r="AH167" i="7"/>
  <c r="BX200" i="7"/>
  <c r="BK79" i="7"/>
  <c r="BK79" i="5"/>
  <c r="BM216" i="5"/>
  <c r="I167" i="7"/>
  <c r="BY17" i="7"/>
  <c r="BY17" i="5"/>
  <c r="BZ19" i="5"/>
  <c r="BZ19" i="7"/>
  <c r="H182" i="7"/>
  <c r="H176" i="1"/>
  <c r="BT176" i="1"/>
  <c r="BT10" i="1"/>
  <c r="BT197" i="5"/>
  <c r="BT197" i="7"/>
  <c r="BC176" i="1"/>
  <c r="BC10" i="1"/>
  <c r="BC197" i="7"/>
  <c r="BC197" i="5"/>
  <c r="AP197" i="7"/>
  <c r="AP176" i="1"/>
  <c r="AP10" i="1"/>
  <c r="AP197" i="5"/>
  <c r="AL197" i="7"/>
  <c r="AL176" i="1"/>
  <c r="AL10" i="1"/>
  <c r="AL197" i="5"/>
  <c r="AH197" i="7"/>
  <c r="AH197" i="5"/>
  <c r="AD197" i="5"/>
  <c r="AD176" i="1"/>
  <c r="AD10" i="1"/>
  <c r="AD197" i="7"/>
  <c r="Z197" i="7"/>
  <c r="Z176" i="1"/>
  <c r="Z197" i="5"/>
  <c r="V197" i="5"/>
  <c r="V176" i="1"/>
  <c r="V197" i="7"/>
  <c r="R176" i="1"/>
  <c r="R10" i="1"/>
  <c r="R197" i="5"/>
  <c r="R197" i="7"/>
  <c r="N176" i="1"/>
  <c r="N197" i="7"/>
  <c r="N197" i="5"/>
  <c r="J197" i="7"/>
  <c r="J176" i="1"/>
  <c r="J197" i="5"/>
  <c r="BY213" i="5"/>
  <c r="BY213" i="7"/>
  <c r="BX227" i="5"/>
  <c r="BX227" i="7"/>
  <c r="BY110" i="5"/>
  <c r="BY110" i="7"/>
  <c r="BP245" i="7"/>
  <c r="BP245" i="5"/>
  <c r="BL88" i="7"/>
  <c r="BL88" i="5"/>
  <c r="AW189" i="5"/>
  <c r="AW189" i="7"/>
  <c r="BI62" i="7"/>
  <c r="BI62" i="5"/>
  <c r="BE62" i="1"/>
  <c r="AW185" i="7"/>
  <c r="BG185" i="1"/>
  <c r="AW185" i="5"/>
  <c r="AP10" i="5"/>
  <c r="H113" i="5"/>
  <c r="BJ19" i="7"/>
  <c r="BJ19" i="5"/>
  <c r="BN19" i="1"/>
  <c r="AI23" i="7"/>
  <c r="AI23" i="5"/>
  <c r="AX23" i="1"/>
  <c r="AI24" i="7"/>
  <c r="AI24" i="5"/>
  <c r="BM34" i="7"/>
  <c r="BM34" i="5"/>
  <c r="BX34" i="7"/>
  <c r="BX34" i="5"/>
  <c r="BM36" i="5"/>
  <c r="BM36" i="7"/>
  <c r="BX36" i="7"/>
  <c r="BX36" i="5"/>
  <c r="BY98" i="5"/>
  <c r="BY98" i="7"/>
  <c r="AN222" i="7"/>
  <c r="AS222" i="1"/>
  <c r="AN222" i="5"/>
  <c r="BL190" i="5"/>
  <c r="BL182" i="5"/>
  <c r="BL176" i="5"/>
  <c r="BN190" i="1"/>
  <c r="BL190" i="7"/>
  <c r="BL261" i="5"/>
  <c r="BD218" i="5"/>
  <c r="BD218" i="7"/>
  <c r="BL69" i="7"/>
  <c r="BL69" i="5"/>
  <c r="BN69" i="1"/>
  <c r="BN185" i="7"/>
  <c r="BN185" i="5"/>
  <c r="BP185" i="1"/>
  <c r="BN118" i="7"/>
  <c r="BN118" i="5"/>
  <c r="BN85" i="1"/>
  <c r="BL85" i="5"/>
  <c r="AN184" i="7"/>
  <c r="AS184" i="1"/>
  <c r="AN184" i="5"/>
  <c r="AF68" i="7"/>
  <c r="AF61" i="7"/>
  <c r="AF68" i="5"/>
  <c r="AF61" i="1"/>
  <c r="BS79" i="1"/>
  <c r="BP79" i="5"/>
  <c r="BN189" i="7"/>
  <c r="BN189" i="5"/>
  <c r="BP189" i="1"/>
  <c r="BK80" i="7"/>
  <c r="BK80" i="5"/>
  <c r="AG10" i="1"/>
  <c r="Q10" i="1"/>
  <c r="BO10" i="7"/>
  <c r="AB10" i="1"/>
  <c r="T10" i="1"/>
  <c r="L10" i="1"/>
  <c r="AG10" i="7"/>
  <c r="J10" i="1"/>
  <c r="U10" i="7"/>
  <c r="BZ147" i="7"/>
  <c r="BJ250" i="7"/>
  <c r="BJ250" i="5"/>
  <c r="BJ244" i="5"/>
  <c r="BZ161" i="5"/>
  <c r="BZ161" i="7"/>
  <c r="AC10" i="5"/>
  <c r="J10" i="5"/>
  <c r="R10" i="5"/>
  <c r="Z10" i="5"/>
  <c r="Y10" i="5"/>
  <c r="AO17" i="7"/>
  <c r="AT17" i="1"/>
  <c r="AO17" i="5"/>
  <c r="S10" i="5"/>
  <c r="Y10" i="1"/>
  <c r="I10" i="1"/>
  <c r="AE10" i="7"/>
  <c r="BK205" i="7"/>
  <c r="BU205" i="7"/>
  <c r="BY205" i="7"/>
  <c r="BT10" i="7"/>
  <c r="X10" i="5"/>
  <c r="AL10" i="5"/>
  <c r="BX244" i="1"/>
  <c r="G10" i="5"/>
  <c r="CC113" i="1"/>
  <c r="BF10" i="5"/>
  <c r="BZ195" i="7"/>
  <c r="BZ192" i="7"/>
  <c r="BZ176" i="7"/>
  <c r="BZ195" i="5"/>
  <c r="BS50" i="1"/>
  <c r="BP50" i="5"/>
  <c r="BP50" i="7"/>
  <c r="AW68" i="5"/>
  <c r="AW68" i="7"/>
  <c r="BG68" i="1"/>
  <c r="BV84" i="5"/>
  <c r="BV84" i="7"/>
  <c r="BK71" i="7"/>
  <c r="BK71" i="5"/>
  <c r="BN62" i="7"/>
  <c r="BK184" i="7"/>
  <c r="BK184" i="5"/>
  <c r="BX63" i="5"/>
  <c r="BX79" i="5"/>
  <c r="BX99" i="5"/>
  <c r="T216" i="5"/>
  <c r="T10" i="5"/>
  <c r="AJ216" i="5"/>
  <c r="AS216" i="5"/>
  <c r="BI211" i="5"/>
  <c r="BL242" i="7"/>
  <c r="BL242" i="5"/>
  <c r="BL230" i="5"/>
  <c r="BZ236" i="7"/>
  <c r="BZ236" i="5"/>
  <c r="BZ230" i="5"/>
  <c r="BS71" i="5"/>
  <c r="BS71" i="7"/>
  <c r="BV185" i="7"/>
  <c r="BV185" i="5"/>
  <c r="BV182" i="5"/>
  <c r="BS184" i="7"/>
  <c r="BS184" i="5"/>
  <c r="CB189" i="7"/>
  <c r="CC189" i="7"/>
  <c r="CB189" i="5"/>
  <c r="CC189" i="5"/>
  <c r="BZ189" i="5"/>
  <c r="BZ189" i="7"/>
  <c r="AE10" i="5"/>
  <c r="AR216" i="5"/>
  <c r="AR10" i="5"/>
  <c r="AH10" i="5"/>
  <c r="BN44" i="7"/>
  <c r="BN44" i="5"/>
  <c r="AV10" i="5"/>
  <c r="BW216" i="5"/>
  <c r="BS268" i="1"/>
  <c r="BS269" i="5"/>
  <c r="AS14" i="5"/>
  <c r="AS14" i="7"/>
  <c r="AO18" i="1"/>
  <c r="AI18" i="5"/>
  <c r="AF26" i="5"/>
  <c r="AF26" i="7"/>
  <c r="BJ31" i="5"/>
  <c r="BJ12" i="5"/>
  <c r="BJ31" i="7"/>
  <c r="BA41" i="5"/>
  <c r="BA41" i="7"/>
  <c r="BX75" i="7"/>
  <c r="BX75" i="5"/>
  <c r="BX111" i="7"/>
  <c r="BX111" i="5"/>
  <c r="AI228" i="7"/>
  <c r="AX228" i="1"/>
  <c r="CB116" i="7"/>
  <c r="CB116" i="5"/>
  <c r="BX203" i="5"/>
  <c r="BX203" i="7"/>
  <c r="BX119" i="7"/>
  <c r="BX119" i="5"/>
  <c r="BX115" i="7"/>
  <c r="BX115" i="5"/>
  <c r="BX109" i="7"/>
  <c r="BX109" i="5"/>
  <c r="BH238" i="7"/>
  <c r="BH238" i="5"/>
  <c r="BL238" i="1"/>
  <c r="AX238" i="5"/>
  <c r="BB238" i="1"/>
  <c r="BB230" i="1"/>
  <c r="BB230" i="7"/>
  <c r="AX238" i="7"/>
  <c r="BR176" i="1"/>
  <c r="BR197" i="7"/>
  <c r="BR197" i="5"/>
  <c r="BA197" i="7"/>
  <c r="BA197" i="5"/>
  <c r="BA176" i="1"/>
  <c r="AQ197" i="7"/>
  <c r="AQ197" i="5"/>
  <c r="AM197" i="7"/>
  <c r="AM197" i="5"/>
  <c r="AI197" i="7"/>
  <c r="AI197" i="5"/>
  <c r="AE197" i="7"/>
  <c r="AE197" i="5"/>
  <c r="AA197" i="7"/>
  <c r="AA197" i="5"/>
  <c r="W197" i="7"/>
  <c r="W197" i="5"/>
  <c r="S197" i="7"/>
  <c r="S197" i="5"/>
  <c r="O197" i="7"/>
  <c r="O197" i="5"/>
  <c r="K197" i="7"/>
  <c r="K197" i="5"/>
  <c r="G176" i="1"/>
  <c r="G10" i="1"/>
  <c r="G197" i="7"/>
  <c r="G197" i="5"/>
  <c r="BZ127" i="5"/>
  <c r="BZ127" i="7"/>
  <c r="CB67" i="7"/>
  <c r="CB67" i="5"/>
  <c r="CB209" i="7"/>
  <c r="CB207" i="7"/>
  <c r="AI217" i="1"/>
  <c r="AI216" i="1"/>
  <c r="BY168" i="1"/>
  <c r="BY169" i="7"/>
  <c r="BY168" i="7"/>
  <c r="BZ169" i="1"/>
  <c r="BY169" i="5"/>
  <c r="BZ131" i="7"/>
  <c r="BZ131" i="5"/>
  <c r="BY89" i="7"/>
  <c r="CB96" i="7"/>
  <c r="CB96" i="5"/>
  <c r="BE211" i="7"/>
  <c r="BE211" i="5"/>
  <c r="BR10" i="7"/>
  <c r="AV12" i="7"/>
  <c r="BI14" i="5"/>
  <c r="BH230" i="1"/>
  <c r="BH230" i="7"/>
  <c r="L216" i="5"/>
  <c r="L10" i="5"/>
  <c r="BI19" i="5"/>
  <c r="BI19" i="7"/>
  <c r="BM14" i="5"/>
  <c r="BM14" i="7"/>
  <c r="W16" i="5"/>
  <c r="W16" i="7"/>
  <c r="W12" i="7"/>
  <c r="W12" i="1"/>
  <c r="W11" i="1"/>
  <c r="W10" i="1"/>
  <c r="BX23" i="7"/>
  <c r="BX23" i="5"/>
  <c r="BL31" i="1"/>
  <c r="BH31" i="7"/>
  <c r="BH31" i="5"/>
  <c r="BH12" i="5"/>
  <c r="BS48" i="7"/>
  <c r="BS48" i="5"/>
  <c r="BA31" i="5"/>
  <c r="BA31" i="7"/>
  <c r="BX95" i="7"/>
  <c r="BX95" i="5"/>
  <c r="BX121" i="7"/>
  <c r="BX121" i="5"/>
  <c r="BP241" i="1"/>
  <c r="BL241" i="5"/>
  <c r="BG177" i="1"/>
  <c r="BL38" i="5"/>
  <c r="BL38" i="7"/>
  <c r="BG230" i="1"/>
  <c r="BG230" i="7"/>
  <c r="BY246" i="7"/>
  <c r="CC246" i="7"/>
  <c r="BZ246" i="1"/>
  <c r="BY246" i="5"/>
  <c r="AT197" i="5"/>
  <c r="AT197" i="7"/>
  <c r="AU255" i="1"/>
  <c r="AU263" i="5"/>
  <c r="AS255" i="1"/>
  <c r="AS263" i="5"/>
  <c r="BN218" i="7"/>
  <c r="BN218" i="5"/>
  <c r="BD220" i="7"/>
  <c r="BD220" i="5"/>
  <c r="AX212" i="7"/>
  <c r="BB212" i="1"/>
  <c r="AX212" i="5"/>
  <c r="AX211" i="1"/>
  <c r="BJ253" i="7"/>
  <c r="BJ244" i="7"/>
  <c r="BJ216" i="7"/>
  <c r="BJ10" i="7"/>
  <c r="BJ253" i="5"/>
  <c r="BY66" i="5"/>
  <c r="BY66" i="7"/>
  <c r="AZ182" i="7"/>
  <c r="AZ176" i="1"/>
  <c r="BG174" i="7"/>
  <c r="BG174" i="5"/>
  <c r="BO10" i="5"/>
  <c r="CA216" i="5"/>
  <c r="CA10" i="5"/>
  <c r="AS25" i="5"/>
  <c r="AS25" i="7"/>
  <c r="BA55" i="7"/>
  <c r="BA55" i="5"/>
  <c r="BH21" i="7"/>
  <c r="BH21" i="5"/>
  <c r="BA54" i="5"/>
  <c r="BA54" i="7"/>
  <c r="BD41" i="7"/>
  <c r="BD41" i="5"/>
  <c r="BD55" i="7"/>
  <c r="BD55" i="5"/>
  <c r="BX225" i="5"/>
  <c r="BX225" i="7"/>
  <c r="BX221" i="5"/>
  <c r="BX221" i="7"/>
  <c r="BX120" i="5"/>
  <c r="BX120" i="7"/>
  <c r="BX118" i="5"/>
  <c r="BX118" i="7"/>
  <c r="BX116" i="5"/>
  <c r="BX116" i="7"/>
  <c r="BN237" i="7"/>
  <c r="BN237" i="5"/>
  <c r="BP237" i="1"/>
  <c r="BB199" i="5"/>
  <c r="BB199" i="7"/>
  <c r="BD199" i="1"/>
  <c r="CB242" i="5"/>
  <c r="CC242" i="5"/>
  <c r="CC242" i="1"/>
  <c r="CB242" i="7"/>
  <c r="CC242" i="7"/>
  <c r="BZ157" i="7"/>
  <c r="BZ157" i="5"/>
  <c r="BZ155" i="5"/>
  <c r="BZ155" i="7"/>
  <c r="BZ134" i="5"/>
  <c r="BZ134" i="7"/>
  <c r="AY12" i="7"/>
  <c r="N10" i="5"/>
  <c r="BX18" i="5"/>
  <c r="BX18" i="7"/>
  <c r="BX27" i="5"/>
  <c r="BX27" i="7"/>
  <c r="BG21" i="5"/>
  <c r="BG21" i="7"/>
  <c r="BD38" i="7"/>
  <c r="BD38" i="5"/>
  <c r="BN45" i="7"/>
  <c r="BN45" i="5"/>
  <c r="BX186" i="7"/>
  <c r="BX186" i="5"/>
  <c r="BX114" i="5"/>
  <c r="BX113" i="1"/>
  <c r="BX114" i="7"/>
  <c r="BX110" i="5"/>
  <c r="BX110" i="7"/>
  <c r="BX108" i="5"/>
  <c r="BX108" i="7"/>
  <c r="BX106" i="5"/>
  <c r="BX106" i="7"/>
  <c r="BZ38" i="7"/>
  <c r="BZ38" i="5"/>
  <c r="BZ240" i="5"/>
  <c r="BZ240" i="7"/>
  <c r="BZ251" i="5"/>
  <c r="BZ251" i="7"/>
  <c r="CC251" i="1"/>
  <c r="CB251" i="7"/>
  <c r="CC251" i="7"/>
  <c r="CB251" i="5"/>
  <c r="CC251" i="5"/>
  <c r="BZ228" i="7"/>
  <c r="BZ228" i="5"/>
  <c r="BZ226" i="7"/>
  <c r="BZ226" i="5"/>
  <c r="BZ237" i="7"/>
  <c r="BZ237" i="5"/>
  <c r="CC236" i="1"/>
  <c r="CC230" i="1"/>
  <c r="CB236" i="7"/>
  <c r="CC236" i="7"/>
  <c r="CB236" i="5"/>
  <c r="CB224" i="5"/>
  <c r="BZ129" i="5"/>
  <c r="BZ129" i="7"/>
  <c r="CB66" i="7"/>
  <c r="CB66" i="5"/>
  <c r="BS49" i="5"/>
  <c r="BS49" i="7"/>
  <c r="BW177" i="7"/>
  <c r="BN232" i="1"/>
  <c r="BL232" i="7"/>
  <c r="BL232" i="5"/>
  <c r="BE13" i="5"/>
  <c r="BF13" i="1"/>
  <c r="BE13" i="7"/>
  <c r="BZ165" i="5"/>
  <c r="BZ165" i="7"/>
  <c r="BZ145" i="7"/>
  <c r="BZ145" i="5"/>
  <c r="BZ125" i="7"/>
  <c r="BZ125" i="5"/>
  <c r="V11" i="5"/>
  <c r="V10" i="5"/>
  <c r="AW17" i="1"/>
  <c r="AI17" i="7"/>
  <c r="AX17" i="1"/>
  <c r="AX16" i="1"/>
  <c r="AX12" i="1"/>
  <c r="AI17" i="5"/>
  <c r="BF21" i="5"/>
  <c r="BF21" i="7"/>
  <c r="BF24" i="7"/>
  <c r="BF24" i="5"/>
  <c r="BM25" i="5"/>
  <c r="BM25" i="7"/>
  <c r="BZ17" i="7"/>
  <c r="BZ17" i="5"/>
  <c r="CB15" i="7"/>
  <c r="CB15" i="5"/>
  <c r="AO16" i="1"/>
  <c r="AO12" i="1"/>
  <c r="AW16" i="1"/>
  <c r="AI16" i="7"/>
  <c r="AI12" i="7"/>
  <c r="AI16" i="5"/>
  <c r="AI12" i="1"/>
  <c r="BD19" i="1"/>
  <c r="BB19" i="7"/>
  <c r="BB19" i="5"/>
  <c r="BB44" i="5"/>
  <c r="BD44" i="1"/>
  <c r="BB44" i="7"/>
  <c r="BH43" i="7"/>
  <c r="BA38" i="7"/>
  <c r="BA38" i="5"/>
  <c r="BL44" i="7"/>
  <c r="BL44" i="5"/>
  <c r="BK47" i="7"/>
  <c r="BK47" i="5"/>
  <c r="AT26" i="7"/>
  <c r="AT26" i="5"/>
  <c r="BG34" i="5"/>
  <c r="BG34" i="7"/>
  <c r="AW14" i="7"/>
  <c r="AW25" i="7"/>
  <c r="AW25" i="5"/>
  <c r="BS47" i="7"/>
  <c r="BS47" i="5"/>
  <c r="CC113" i="7"/>
  <c r="BB45" i="5"/>
  <c r="BB45" i="7"/>
  <c r="BD45" i="1"/>
  <c r="BA42" i="5"/>
  <c r="BA42" i="7"/>
  <c r="BN52" i="5"/>
  <c r="BN52" i="7"/>
  <c r="AW36" i="5"/>
  <c r="AW36" i="7"/>
  <c r="BD21" i="7"/>
  <c r="BD21" i="5"/>
  <c r="BA51" i="7"/>
  <c r="BA51" i="5"/>
  <c r="BD58" i="7"/>
  <c r="BD58" i="5"/>
  <c r="BD54" i="7"/>
  <c r="BD54" i="5"/>
  <c r="BX208" i="7"/>
  <c r="BX208" i="5"/>
  <c r="BX207" i="5"/>
  <c r="BX65" i="7"/>
  <c r="BX65" i="5"/>
  <c r="BX73" i="7"/>
  <c r="BX73" i="5"/>
  <c r="BX81" i="7"/>
  <c r="BX81" i="5"/>
  <c r="BX93" i="7"/>
  <c r="BX93" i="5"/>
  <c r="BX101" i="7"/>
  <c r="BX101" i="5"/>
  <c r="BW113" i="5"/>
  <c r="BL239" i="5"/>
  <c r="BP239" i="1"/>
  <c r="BK239" i="1"/>
  <c r="BL239" i="7"/>
  <c r="CB239" i="7"/>
  <c r="BZ238" i="5"/>
  <c r="BZ238" i="7"/>
  <c r="AW228" i="7"/>
  <c r="BG228" i="1"/>
  <c r="AW228" i="5"/>
  <c r="AS228" i="5"/>
  <c r="AS228" i="7"/>
  <c r="BA228" i="1"/>
  <c r="AO228" i="5"/>
  <c r="AO228" i="7"/>
  <c r="AT228" i="1"/>
  <c r="BZ234" i="5"/>
  <c r="BZ234" i="7"/>
  <c r="BJ242" i="5"/>
  <c r="BJ230" i="5"/>
  <c r="BJ216" i="5"/>
  <c r="BJ242" i="7"/>
  <c r="BN242" i="1"/>
  <c r="BZ194" i="7"/>
  <c r="BZ194" i="5"/>
  <c r="CB119" i="7"/>
  <c r="CB113" i="7"/>
  <c r="CB11" i="7"/>
  <c r="CB10" i="7"/>
  <c r="CB119" i="5"/>
  <c r="BZ252" i="5"/>
  <c r="BZ252" i="7"/>
  <c r="BZ244" i="7"/>
  <c r="BZ216" i="7"/>
  <c r="BM225" i="5"/>
  <c r="BM225" i="7"/>
  <c r="BM217" i="7"/>
  <c r="BY222" i="7"/>
  <c r="BZ222" i="1"/>
  <c r="BY222" i="5"/>
  <c r="BN233" i="7"/>
  <c r="BN233" i="5"/>
  <c r="CB246" i="5"/>
  <c r="BZ223" i="5"/>
  <c r="BZ223" i="7"/>
  <c r="AO217" i="1"/>
  <c r="AO216" i="1"/>
  <c r="AO221" i="7"/>
  <c r="AO217" i="7"/>
  <c r="AT221" i="1"/>
  <c r="AO221" i="5"/>
  <c r="BK259" i="5"/>
  <c r="BI255" i="1"/>
  <c r="BI216" i="1"/>
  <c r="BI263" i="5"/>
  <c r="BI200" i="5"/>
  <c r="BI200" i="7"/>
  <c r="BI198" i="1"/>
  <c r="BG199" i="7"/>
  <c r="BH199" i="1"/>
  <c r="BG199" i="5"/>
  <c r="BG198" i="1"/>
  <c r="AX13" i="7"/>
  <c r="AX13" i="5"/>
  <c r="BB13" i="1"/>
  <c r="BK260" i="1"/>
  <c r="BK260" i="5"/>
  <c r="BP260" i="5"/>
  <c r="BR260" i="1"/>
  <c r="BB200" i="5"/>
  <c r="BB200" i="7"/>
  <c r="BD200" i="1"/>
  <c r="BB198" i="1"/>
  <c r="AW13" i="7"/>
  <c r="AW13" i="5"/>
  <c r="BH13" i="1"/>
  <c r="BS199" i="5"/>
  <c r="BS199" i="7"/>
  <c r="BZ152" i="5"/>
  <c r="BZ152" i="7"/>
  <c r="BZ158" i="7"/>
  <c r="BZ158" i="5"/>
  <c r="BZ146" i="7"/>
  <c r="BZ146" i="5"/>
  <c r="BY65" i="7"/>
  <c r="BY65" i="5"/>
  <c r="BZ65" i="1"/>
  <c r="BY107" i="7"/>
  <c r="BY107" i="5"/>
  <c r="BZ107" i="1"/>
  <c r="BZ98" i="5"/>
  <c r="BZ98" i="7"/>
  <c r="CC98" i="1"/>
  <c r="BZ66" i="5"/>
  <c r="BZ66" i="7"/>
  <c r="BG263" i="1"/>
  <c r="BH265" i="1"/>
  <c r="BG265" i="5"/>
  <c r="BG255" i="5"/>
  <c r="BG216" i="5"/>
  <c r="BH220" i="7"/>
  <c r="BH220" i="5"/>
  <c r="BK186" i="1"/>
  <c r="BP186" i="7"/>
  <c r="BS186" i="1"/>
  <c r="BP186" i="5"/>
  <c r="BN250" i="7"/>
  <c r="BN250" i="5"/>
  <c r="BN256" i="1"/>
  <c r="BN256" i="5"/>
  <c r="BN258" i="5"/>
  <c r="BD219" i="5"/>
  <c r="BD217" i="5"/>
  <c r="BD219" i="7"/>
  <c r="BS247" i="1"/>
  <c r="BP247" i="7"/>
  <c r="BP247" i="5"/>
  <c r="BZ208" i="7"/>
  <c r="BZ207" i="1"/>
  <c r="BZ207" i="7"/>
  <c r="BZ208" i="5"/>
  <c r="BP218" i="5"/>
  <c r="BS218" i="1"/>
  <c r="BP218" i="7"/>
  <c r="BV187" i="7"/>
  <c r="BV187" i="5"/>
  <c r="AH182" i="7"/>
  <c r="AH176" i="1"/>
  <c r="AN176" i="1"/>
  <c r="AN182" i="7"/>
  <c r="BG212" i="7"/>
  <c r="BG211" i="1"/>
  <c r="BG212" i="5"/>
  <c r="BB174" i="1"/>
  <c r="BB172" i="1"/>
  <c r="BB167" i="1"/>
  <c r="AX174" i="5"/>
  <c r="AX172" i="5"/>
  <c r="AX167" i="5"/>
  <c r="AX174" i="7"/>
  <c r="AX172" i="1"/>
  <c r="AX167" i="1"/>
  <c r="BF211" i="5"/>
  <c r="BG201" i="7"/>
  <c r="BG201" i="5"/>
  <c r="AW198" i="7"/>
  <c r="AW198" i="5"/>
  <c r="AW197" i="1"/>
  <c r="AS173" i="1"/>
  <c r="AN172" i="1"/>
  <c r="AN167" i="1"/>
  <c r="AN173" i="7"/>
  <c r="AN172" i="7"/>
  <c r="AN167" i="7"/>
  <c r="AN173" i="5"/>
  <c r="AN172" i="5"/>
  <c r="AN167" i="5"/>
  <c r="BJ83" i="7"/>
  <c r="BJ83" i="5"/>
  <c r="BN83" i="1"/>
  <c r="BJ197" i="7"/>
  <c r="BJ197" i="5"/>
  <c r="AW173" i="5"/>
  <c r="AW172" i="5"/>
  <c r="AW167" i="5"/>
  <c r="AW173" i="7"/>
  <c r="AW172" i="7"/>
  <c r="AW167" i="7"/>
  <c r="AW172" i="1"/>
  <c r="AW167" i="1"/>
  <c r="BD184" i="7"/>
  <c r="BD184" i="5"/>
  <c r="BH183" i="5"/>
  <c r="BL183" i="1"/>
  <c r="BH183" i="7"/>
  <c r="AX172" i="7"/>
  <c r="AX167" i="7"/>
  <c r="BU84" i="7"/>
  <c r="BU84" i="5"/>
  <c r="BU80" i="5"/>
  <c r="BU80" i="7"/>
  <c r="BU184" i="7"/>
  <c r="BU184" i="5"/>
  <c r="BY184" i="1"/>
  <c r="BG184" i="5"/>
  <c r="BG184" i="7"/>
  <c r="BH184" i="1"/>
  <c r="BS63" i="7"/>
  <c r="BS63" i="5"/>
  <c r="BL75" i="7"/>
  <c r="BL75" i="5"/>
  <c r="BJ70" i="7"/>
  <c r="BJ70" i="5"/>
  <c r="BJ72" i="7"/>
  <c r="BJ72" i="5"/>
  <c r="BI83" i="5"/>
  <c r="BI83" i="7"/>
  <c r="AW88" i="1"/>
  <c r="AI61" i="1"/>
  <c r="AI88" i="5"/>
  <c r="AI61" i="5"/>
  <c r="AI11" i="5"/>
  <c r="AO88" i="1"/>
  <c r="AI88" i="7"/>
  <c r="AI61" i="7"/>
  <c r="AX88" i="1"/>
  <c r="BN86" i="7"/>
  <c r="BN86" i="5"/>
  <c r="BP86" i="1"/>
  <c r="BI61" i="1"/>
  <c r="BI68" i="7"/>
  <c r="BE68" i="1"/>
  <c r="BI68" i="5"/>
  <c r="BB62" i="5"/>
  <c r="BB62" i="7"/>
  <c r="BD62" i="1"/>
  <c r="BP114" i="7"/>
  <c r="BP114" i="5"/>
  <c r="BS114" i="1"/>
  <c r="CB83" i="7"/>
  <c r="CB83" i="5"/>
  <c r="O10" i="5"/>
  <c r="W10" i="5"/>
  <c r="AA10" i="5"/>
  <c r="AM10" i="5"/>
  <c r="BC10" i="5"/>
  <c r="AU12" i="7"/>
  <c r="P11" i="5"/>
  <c r="P10" i="5"/>
  <c r="AJ11" i="5"/>
  <c r="AJ10" i="5"/>
  <c r="AZ11" i="5"/>
  <c r="AZ10" i="5"/>
  <c r="BI29" i="5"/>
  <c r="BI29" i="7"/>
  <c r="BX29" i="5"/>
  <c r="BX29" i="7"/>
  <c r="CB17" i="7"/>
  <c r="CB17" i="5"/>
  <c r="AX24" i="7"/>
  <c r="AX24" i="5"/>
  <c r="BN27" i="7"/>
  <c r="BN27" i="5"/>
  <c r="AS16" i="1"/>
  <c r="AS12" i="1"/>
  <c r="AN16" i="7"/>
  <c r="AN16" i="5"/>
  <c r="AN12" i="1"/>
  <c r="AN11" i="1"/>
  <c r="AF16" i="7"/>
  <c r="AF16" i="5"/>
  <c r="AF23" i="7"/>
  <c r="AF23" i="5"/>
  <c r="BF16" i="5"/>
  <c r="BF16" i="7"/>
  <c r="BF25" i="1"/>
  <c r="BE25" i="7"/>
  <c r="BE25" i="5"/>
  <c r="AT24" i="7"/>
  <c r="AT24" i="5"/>
  <c r="BA58" i="7"/>
  <c r="BA58" i="5"/>
  <c r="AW51" i="7"/>
  <c r="AW51" i="5"/>
  <c r="AW35" i="7"/>
  <c r="AW35" i="5"/>
  <c r="AX18" i="5"/>
  <c r="AX18" i="7"/>
  <c r="BB18" i="1"/>
  <c r="AZ18" i="1"/>
  <c r="AO33" i="7"/>
  <c r="AO33" i="5"/>
  <c r="AT33" i="1"/>
  <c r="AW26" i="5"/>
  <c r="AW26" i="7"/>
  <c r="AT51" i="7"/>
  <c r="AT51" i="5"/>
  <c r="BU49" i="7"/>
  <c r="BU49" i="5"/>
  <c r="BF34" i="7"/>
  <c r="BF34" i="5"/>
  <c r="BB31" i="7"/>
  <c r="BD31" i="1"/>
  <c r="BB31" i="5"/>
  <c r="BB12" i="5"/>
  <c r="BH37" i="7"/>
  <c r="BH37" i="5"/>
  <c r="BX187" i="5"/>
  <c r="BX187" i="7"/>
  <c r="BN40" i="7"/>
  <c r="BA45" i="7"/>
  <c r="BA45" i="5"/>
  <c r="AW33" i="5"/>
  <c r="AW33" i="7"/>
  <c r="AT36" i="1"/>
  <c r="AO36" i="7"/>
  <c r="AO36" i="5"/>
  <c r="BX189" i="5"/>
  <c r="BX189" i="7"/>
  <c r="BX212" i="7"/>
  <c r="BX212" i="5"/>
  <c r="BX69" i="7"/>
  <c r="BX69" i="5"/>
  <c r="BX77" i="7"/>
  <c r="BX77" i="5"/>
  <c r="BX87" i="7"/>
  <c r="BX87" i="5"/>
  <c r="BX97" i="7"/>
  <c r="BX97" i="5"/>
  <c r="BX198" i="7"/>
  <c r="BX198" i="5"/>
  <c r="CB194" i="5"/>
  <c r="CB194" i="7"/>
  <c r="AZ230" i="1"/>
  <c r="AZ240" i="7"/>
  <c r="AZ240" i="5"/>
  <c r="CB227" i="7"/>
  <c r="CB227" i="5"/>
  <c r="H230" i="5"/>
  <c r="H216" i="5"/>
  <c r="H10" i="5"/>
  <c r="BZ193" i="7"/>
  <c r="BZ192" i="1"/>
  <c r="BZ192" i="5"/>
  <c r="BZ193" i="5"/>
  <c r="BJ255" i="1"/>
  <c r="BJ216" i="1"/>
  <c r="BJ263" i="5"/>
  <c r="AU230" i="7"/>
  <c r="AU216" i="1"/>
  <c r="AU10" i="1"/>
  <c r="BN251" i="7"/>
  <c r="BN251" i="5"/>
  <c r="BP251" i="1"/>
  <c r="BD240" i="1"/>
  <c r="BB240" i="5"/>
  <c r="BB240" i="7"/>
  <c r="BZ213" i="5"/>
  <c r="BZ213" i="7"/>
  <c r="CB260" i="5"/>
  <c r="AW222" i="7"/>
  <c r="BG222" i="1"/>
  <c r="AW222" i="5"/>
  <c r="BB222" i="7"/>
  <c r="BB222" i="5"/>
  <c r="BD222" i="1"/>
  <c r="BM217" i="1"/>
  <c r="AN217" i="1"/>
  <c r="AN216" i="1"/>
  <c r="AN221" i="7"/>
  <c r="AN217" i="7"/>
  <c r="AS221" i="1"/>
  <c r="AN221" i="5"/>
  <c r="AI217" i="7"/>
  <c r="AX221" i="7"/>
  <c r="BB221" i="1"/>
  <c r="AX221" i="5"/>
  <c r="AW221" i="7"/>
  <c r="AW221" i="5"/>
  <c r="BM255" i="1"/>
  <c r="BM263" i="5"/>
  <c r="BN264" i="5"/>
  <c r="BG200" i="5"/>
  <c r="BG200" i="7"/>
  <c r="BH200" i="1"/>
  <c r="BJ13" i="7"/>
  <c r="BJ13" i="5"/>
  <c r="AF12" i="1"/>
  <c r="AF11" i="1"/>
  <c r="AF10" i="1"/>
  <c r="AS197" i="5"/>
  <c r="AS197" i="7"/>
  <c r="BY200" i="5"/>
  <c r="BY200" i="7"/>
  <c r="BZ153" i="5"/>
  <c r="BZ153" i="7"/>
  <c r="BZ150" i="7"/>
  <c r="BZ150" i="5"/>
  <c r="BZ139" i="5"/>
  <c r="BZ139" i="7"/>
  <c r="BZ130" i="7"/>
  <c r="BZ130" i="5"/>
  <c r="BY97" i="7"/>
  <c r="BY97" i="5"/>
  <c r="BZ97" i="1"/>
  <c r="BY90" i="7"/>
  <c r="BZ90" i="1"/>
  <c r="BY90" i="5"/>
  <c r="BZ89" i="5"/>
  <c r="BZ89" i="7"/>
  <c r="BZ96" i="5"/>
  <c r="CC96" i="1"/>
  <c r="BZ96" i="7"/>
  <c r="CC96" i="7"/>
  <c r="BZ64" i="5"/>
  <c r="BZ64" i="7"/>
  <c r="BH187" i="7"/>
  <c r="BH187" i="5"/>
  <c r="BY102" i="7"/>
  <c r="BY102" i="5"/>
  <c r="BN248" i="7"/>
  <c r="BP248" i="1"/>
  <c r="BN248" i="5"/>
  <c r="BN253" i="7"/>
  <c r="BN244" i="7"/>
  <c r="BN216" i="7"/>
  <c r="BP253" i="1"/>
  <c r="BN253" i="5"/>
  <c r="BP249" i="7"/>
  <c r="BP249" i="5"/>
  <c r="CB110" i="7"/>
  <c r="CB110" i="5"/>
  <c r="CC110" i="5"/>
  <c r="CC110" i="1"/>
  <c r="BY257" i="5"/>
  <c r="BZ257" i="1"/>
  <c r="BV245" i="7"/>
  <c r="BV245" i="5"/>
  <c r="CC208" i="5"/>
  <c r="CC207" i="5"/>
  <c r="CC197" i="5"/>
  <c r="AT222" i="7"/>
  <c r="AT222" i="5"/>
  <c r="AT13" i="7"/>
  <c r="AT13" i="5"/>
  <c r="BF182" i="7"/>
  <c r="AO174" i="7"/>
  <c r="AO172" i="7"/>
  <c r="AO167" i="7"/>
  <c r="AO174" i="5"/>
  <c r="AO172" i="5"/>
  <c r="AO167" i="5"/>
  <c r="AT174" i="1"/>
  <c r="AO172" i="1"/>
  <c r="AO167" i="1"/>
  <c r="AS174" i="7"/>
  <c r="AS174" i="5"/>
  <c r="BN115" i="5"/>
  <c r="BN115" i="7"/>
  <c r="BM198" i="7"/>
  <c r="BM197" i="1"/>
  <c r="BM198" i="5"/>
  <c r="AX189" i="5"/>
  <c r="AX189" i="7"/>
  <c r="AT184" i="5"/>
  <c r="AT184" i="7"/>
  <c r="AW176" i="1"/>
  <c r="AW182" i="7"/>
  <c r="BL77" i="5"/>
  <c r="BL77" i="7"/>
  <c r="BL63" i="5"/>
  <c r="BL63" i="7"/>
  <c r="BL70" i="5"/>
  <c r="BL70" i="7"/>
  <c r="AX83" i="5"/>
  <c r="BB83" i="1"/>
  <c r="BA83" i="1"/>
  <c r="AX83" i="7"/>
  <c r="BB69" i="5"/>
  <c r="BB69" i="7"/>
  <c r="BD69" i="1"/>
  <c r="BI82" i="5"/>
  <c r="BI61" i="5"/>
  <c r="BI82" i="7"/>
  <c r="BN84" i="5"/>
  <c r="BN84" i="7"/>
  <c r="BS87" i="5"/>
  <c r="BS87" i="7"/>
  <c r="BK85" i="5"/>
  <c r="BK85" i="7"/>
  <c r="AI172" i="5"/>
  <c r="AI167" i="5"/>
  <c r="BV87" i="5"/>
  <c r="BV87" i="7"/>
  <c r="AT173" i="7"/>
  <c r="AT173" i="5"/>
  <c r="AT172" i="1"/>
  <c r="AT167" i="1"/>
  <c r="BD173" i="1"/>
  <c r="BB173" i="5"/>
  <c r="BB173" i="7"/>
  <c r="BF201" i="7"/>
  <c r="BF201" i="5"/>
  <c r="BF198" i="1"/>
  <c r="BE197" i="1"/>
  <c r="BE198" i="7"/>
  <c r="BE198" i="5"/>
  <c r="BD201" i="5"/>
  <c r="BD201" i="7"/>
  <c r="BV79" i="5"/>
  <c r="BV79" i="7"/>
  <c r="CB85" i="7"/>
  <c r="CB85" i="5"/>
  <c r="CB69" i="7"/>
  <c r="CB69" i="5"/>
  <c r="BI174" i="5"/>
  <c r="BI172" i="5"/>
  <c r="BI167" i="5"/>
  <c r="BI172" i="1"/>
  <c r="BI167" i="1"/>
  <c r="BI174" i="7"/>
  <c r="BI172" i="7"/>
  <c r="BI167" i="7"/>
  <c r="BN117" i="5"/>
  <c r="BN117" i="7"/>
  <c r="BN203" i="7"/>
  <c r="BN203" i="5"/>
  <c r="BL78" i="5"/>
  <c r="BL78" i="7"/>
  <c r="BJ63" i="5"/>
  <c r="BJ61" i="1"/>
  <c r="BJ63" i="7"/>
  <c r="AN88" i="7"/>
  <c r="AN61" i="7"/>
  <c r="AN88" i="5"/>
  <c r="AN61" i="5"/>
  <c r="AN11" i="5"/>
  <c r="AN10" i="5"/>
  <c r="AS88" i="1"/>
  <c r="BM82" i="7"/>
  <c r="BM61" i="7"/>
  <c r="BM61" i="1"/>
  <c r="BM82" i="5"/>
  <c r="BM61" i="5"/>
  <c r="BM11" i="5"/>
  <c r="BM10" i="5"/>
  <c r="BJ82" i="5"/>
  <c r="BJ61" i="5"/>
  <c r="BJ82" i="7"/>
  <c r="BB82" i="1"/>
  <c r="AX82" i="7"/>
  <c r="AX82" i="5"/>
  <c r="AV68" i="7"/>
  <c r="AV61" i="7"/>
  <c r="AX68" i="1"/>
  <c r="AV61" i="1"/>
  <c r="AV11" i="1"/>
  <c r="AV10" i="1"/>
  <c r="AV68" i="5"/>
  <c r="AU61" i="7"/>
  <c r="BA62" i="5"/>
  <c r="BA62" i="7"/>
  <c r="BN113" i="1"/>
  <c r="BB183" i="5"/>
  <c r="BB183" i="7"/>
  <c r="BD183" i="1"/>
  <c r="BZ83" i="7"/>
  <c r="BZ83" i="5"/>
  <c r="I10" i="5"/>
  <c r="M10" i="5"/>
  <c r="Q10" i="5"/>
  <c r="U10" i="5"/>
  <c r="AG10" i="5"/>
  <c r="AK10" i="5"/>
  <c r="BE10" i="5"/>
  <c r="BI176" i="5"/>
  <c r="AT25" i="1"/>
  <c r="AO25" i="7"/>
  <c r="AO25" i="5"/>
  <c r="BB27" i="5"/>
  <c r="BB27" i="7"/>
  <c r="BD27" i="1"/>
  <c r="BZ32" i="5"/>
  <c r="BZ32" i="7"/>
  <c r="BK48" i="7"/>
  <c r="BK48" i="5"/>
  <c r="BB39" i="7"/>
  <c r="BD39" i="1"/>
  <c r="BB39" i="5"/>
  <c r="BG11" i="5"/>
  <c r="BK46" i="5"/>
  <c r="BK46" i="7"/>
  <c r="BD57" i="7"/>
  <c r="BD57" i="5"/>
  <c r="BA46" i="7"/>
  <c r="BA46" i="5"/>
  <c r="BF36" i="7"/>
  <c r="BF36" i="5"/>
  <c r="BF33" i="7"/>
  <c r="BF33" i="5"/>
  <c r="BA17" i="7"/>
  <c r="BA17" i="5"/>
  <c r="BP46" i="5"/>
  <c r="BP46" i="7"/>
  <c r="BS56" i="1"/>
  <c r="BP56" i="7"/>
  <c r="BP56" i="5"/>
  <c r="BN38" i="7"/>
  <c r="BP38" i="1"/>
  <c r="BN38" i="5"/>
  <c r="BS42" i="1"/>
  <c r="BP42" i="7"/>
  <c r="BP42" i="5"/>
  <c r="BK42" i="1"/>
  <c r="BS44" i="1"/>
  <c r="BP44" i="7"/>
  <c r="BP44" i="5"/>
  <c r="BP57" i="5"/>
  <c r="BP57" i="7"/>
  <c r="BK57" i="1"/>
  <c r="BS57" i="1"/>
  <c r="BX250" i="5"/>
  <c r="BX250" i="7"/>
  <c r="BX217" i="1"/>
  <c r="BX218" i="5"/>
  <c r="BX218" i="7"/>
  <c r="BX222" i="5"/>
  <c r="BX222" i="7"/>
  <c r="BX226" i="5"/>
  <c r="BX226" i="7"/>
  <c r="BX232" i="7"/>
  <c r="BX232" i="5"/>
  <c r="BX247" i="5"/>
  <c r="BX247" i="7"/>
  <c r="BX251" i="5"/>
  <c r="BX251" i="7"/>
  <c r="BX61" i="1"/>
  <c r="BX62" i="5"/>
  <c r="BX62" i="7"/>
  <c r="BX66" i="5"/>
  <c r="BX66" i="7"/>
  <c r="BX70" i="5"/>
  <c r="BX70" i="7"/>
  <c r="BX74" i="5"/>
  <c r="BX74" i="7"/>
  <c r="BX78" i="5"/>
  <c r="BX78" i="7"/>
  <c r="BX82" i="5"/>
  <c r="BX82" i="7"/>
  <c r="BX88" i="5"/>
  <c r="BX88" i="7"/>
  <c r="BX94" i="5"/>
  <c r="BX94" i="7"/>
  <c r="BX98" i="5"/>
  <c r="BX98" i="7"/>
  <c r="BX102" i="5"/>
  <c r="BX102" i="7"/>
  <c r="CC113" i="5"/>
  <c r="BW61" i="5"/>
  <c r="BW11" i="5"/>
  <c r="BE17" i="5"/>
  <c r="BF17" i="1"/>
  <c r="BE17" i="7"/>
  <c r="BE12" i="1"/>
  <c r="BG20" i="5"/>
  <c r="BG20" i="7"/>
  <c r="BG22" i="7"/>
  <c r="BH22" i="1"/>
  <c r="BG22" i="5"/>
  <c r="BI28" i="7"/>
  <c r="BI28" i="5"/>
  <c r="BI12" i="1"/>
  <c r="BI11" i="1"/>
  <c r="BX31" i="7"/>
  <c r="BX31" i="5"/>
  <c r="BX12" i="5"/>
  <c r="BA53" i="1"/>
  <c r="BA12" i="1"/>
  <c r="BB53" i="1"/>
  <c r="AX53" i="5"/>
  <c r="AX53" i="7"/>
  <c r="BK58" i="7"/>
  <c r="BK58" i="5"/>
  <c r="BV58" i="1"/>
  <c r="BU58" i="1"/>
  <c r="BN28" i="7"/>
  <c r="BN28" i="5"/>
  <c r="BI11" i="5"/>
  <c r="AT14" i="7"/>
  <c r="AT14" i="5"/>
  <c r="AT35" i="5"/>
  <c r="AT35" i="7"/>
  <c r="BA29" i="7"/>
  <c r="BA29" i="5"/>
  <c r="BG18" i="7"/>
  <c r="BG18" i="5"/>
  <c r="BW197" i="5"/>
  <c r="BW197" i="7"/>
  <c r="BX211" i="7"/>
  <c r="BX211" i="5"/>
  <c r="CB241" i="7"/>
  <c r="CB241" i="5"/>
  <c r="BB225" i="1"/>
  <c r="AX225" i="7"/>
  <c r="AX225" i="5"/>
  <c r="BG225" i="7"/>
  <c r="BH225" i="1"/>
  <c r="BG225" i="5"/>
  <c r="AX217" i="1"/>
  <c r="CB223" i="5"/>
  <c r="CB223" i="7"/>
  <c r="BP231" i="1"/>
  <c r="BN231" i="5"/>
  <c r="BN231" i="7"/>
  <c r="BZ200" i="7"/>
  <c r="BZ200" i="5"/>
  <c r="CB68" i="5"/>
  <c r="CB68" i="7"/>
  <c r="BJ176" i="1"/>
  <c r="BJ182" i="7"/>
  <c r="Q10" i="7"/>
  <c r="I10" i="7"/>
  <c r="BK205" i="5"/>
  <c r="BU205" i="5"/>
  <c r="BY205" i="5"/>
  <c r="BX19" i="5"/>
  <c r="BX19" i="7"/>
  <c r="BA27" i="7"/>
  <c r="BA27" i="5"/>
  <c r="BJ29" i="7"/>
  <c r="BJ29" i="5"/>
  <c r="BJ12" i="1"/>
  <c r="BN30" i="1"/>
  <c r="BL30" i="7"/>
  <c r="BL30" i="5"/>
  <c r="BI53" i="7"/>
  <c r="BI53" i="5"/>
  <c r="AT17" i="5"/>
  <c r="AT17" i="7"/>
  <c r="AT23" i="1"/>
  <c r="AO23" i="5"/>
  <c r="AO23" i="7"/>
  <c r="BL55" i="5"/>
  <c r="BL55" i="7"/>
  <c r="BN55" i="1"/>
  <c r="BB20" i="5"/>
  <c r="BB20" i="7"/>
  <c r="BD20" i="1"/>
  <c r="BD56" i="1"/>
  <c r="BB56" i="5"/>
  <c r="BB56" i="7"/>
  <c r="BB46" i="5"/>
  <c r="BD46" i="1"/>
  <c r="BB46" i="7"/>
  <c r="BN54" i="5"/>
  <c r="BN54" i="7"/>
  <c r="BM22" i="5"/>
  <c r="BM22" i="7"/>
  <c r="BL41" i="7"/>
  <c r="BL41" i="5"/>
  <c r="BD36" i="1"/>
  <c r="BB36" i="7"/>
  <c r="BB36" i="5"/>
  <c r="BB29" i="7"/>
  <c r="BD29" i="1"/>
  <c r="BB29" i="5"/>
  <c r="BW230" i="7"/>
  <c r="BX219" i="5"/>
  <c r="BX217" i="5"/>
  <c r="BX219" i="7"/>
  <c r="BX248" i="5"/>
  <c r="BX248" i="7"/>
  <c r="BX252" i="5"/>
  <c r="BX252" i="7"/>
  <c r="BX244" i="7"/>
  <c r="BX216" i="7"/>
  <c r="BX220" i="5"/>
  <c r="BX220" i="7"/>
  <c r="BX224" i="7"/>
  <c r="BX224" i="5"/>
  <c r="BX228" i="5"/>
  <c r="BX228" i="7"/>
  <c r="BX234" i="5"/>
  <c r="BX234" i="7"/>
  <c r="BX249" i="5"/>
  <c r="BX249" i="7"/>
  <c r="BX64" i="5"/>
  <c r="BX64" i="7"/>
  <c r="BX68" i="5"/>
  <c r="BX68" i="7"/>
  <c r="BX72" i="5"/>
  <c r="BX72" i="7"/>
  <c r="BX76" i="5"/>
  <c r="BX76" i="7"/>
  <c r="BX80" i="5"/>
  <c r="BX80" i="7"/>
  <c r="BX84" i="5"/>
  <c r="BX84" i="7"/>
  <c r="BX90" i="5"/>
  <c r="BX90" i="7"/>
  <c r="BX96" i="5"/>
  <c r="BX96" i="7"/>
  <c r="BX100" i="5"/>
  <c r="BX100" i="7"/>
  <c r="BX104" i="5"/>
  <c r="BX104" i="7"/>
  <c r="AY11" i="5"/>
  <c r="AY10" i="5"/>
  <c r="AX14" i="7"/>
  <c r="BB14" i="1"/>
  <c r="AX14" i="5"/>
  <c r="BM20" i="5"/>
  <c r="BM20" i="7"/>
  <c r="BM12" i="1"/>
  <c r="BB22" i="5"/>
  <c r="BB22" i="7"/>
  <c r="BD22" i="1"/>
  <c r="BB24" i="7"/>
  <c r="BD24" i="1"/>
  <c r="BB24" i="5"/>
  <c r="BM24" i="5"/>
  <c r="BM24" i="7"/>
  <c r="BX28" i="5"/>
  <c r="BX28" i="7"/>
  <c r="BX52" i="7"/>
  <c r="BX52" i="5"/>
  <c r="BJ53" i="5"/>
  <c r="BJ53" i="7"/>
  <c r="BN53" i="1"/>
  <c r="BL53" i="7"/>
  <c r="BL53" i="5"/>
  <c r="BD43" i="7"/>
  <c r="BD43" i="5"/>
  <c r="AS33" i="7"/>
  <c r="AS33" i="5"/>
  <c r="BD28" i="1"/>
  <c r="BB28" i="7"/>
  <c r="BB28" i="5"/>
  <c r="BG14" i="7"/>
  <c r="BG14" i="5"/>
  <c r="AS23" i="7"/>
  <c r="AS23" i="5"/>
  <c r="BA37" i="7"/>
  <c r="BA37" i="5"/>
  <c r="BD25" i="1"/>
  <c r="BB25" i="7"/>
  <c r="BB25" i="5"/>
  <c r="BB35" i="5"/>
  <c r="BD35" i="1"/>
  <c r="BB35" i="7"/>
  <c r="BD33" i="7"/>
  <c r="BD33" i="5"/>
  <c r="AT34" i="7"/>
  <c r="AT34" i="5"/>
  <c r="BH18" i="5"/>
  <c r="BH18" i="7"/>
  <c r="AT37" i="7"/>
  <c r="AT37" i="5"/>
  <c r="BP39" i="7"/>
  <c r="BP39" i="5"/>
  <c r="BS39" i="1"/>
  <c r="BX230" i="1"/>
  <c r="BX230" i="7"/>
  <c r="BX207" i="7"/>
  <c r="BX197" i="1"/>
  <c r="BZ239" i="5"/>
  <c r="BZ239" i="7"/>
  <c r="BN240" i="1"/>
  <c r="BL240" i="7"/>
  <c r="BL240" i="5"/>
  <c r="BZ116" i="5"/>
  <c r="BZ116" i="7"/>
  <c r="BH224" i="7"/>
  <c r="BL224" i="1"/>
  <c r="BH224" i="5"/>
  <c r="BG13" i="7"/>
  <c r="BG13" i="5"/>
  <c r="BG217" i="1"/>
  <c r="BL230" i="1"/>
  <c r="BL230" i="7"/>
  <c r="AS269" i="5"/>
  <c r="BE269" i="5"/>
  <c r="CB270" i="5"/>
  <c r="BN268" i="5"/>
  <c r="BP268" i="5"/>
  <c r="BZ269" i="5"/>
  <c r="CB269" i="5"/>
  <c r="BZ205" i="7"/>
  <c r="CB205" i="7"/>
  <c r="M10" i="7"/>
  <c r="AM10" i="1"/>
  <c r="BP178" i="5"/>
  <c r="BP177" i="5"/>
  <c r="BK178" i="1"/>
  <c r="BP178" i="7"/>
  <c r="BQ178" i="1"/>
  <c r="BP179" i="1"/>
  <c r="BP177" i="1"/>
  <c r="BN179" i="5"/>
  <c r="BN179" i="7"/>
  <c r="BN177" i="7"/>
  <c r="BB179" i="5"/>
  <c r="BB179" i="7"/>
  <c r="BB177" i="7"/>
  <c r="BB177" i="1"/>
  <c r="BD179" i="1"/>
  <c r="V10" i="1"/>
  <c r="AH10" i="1"/>
  <c r="Z10" i="1"/>
  <c r="X10" i="1"/>
  <c r="P10" i="1"/>
  <c r="N10" i="1"/>
  <c r="H10" i="1"/>
  <c r="AC10" i="1"/>
  <c r="S10" i="1"/>
  <c r="BX271" i="5"/>
  <c r="AK10" i="1"/>
  <c r="K10" i="1"/>
  <c r="AE10" i="1"/>
  <c r="BY271" i="5"/>
  <c r="BU268" i="5"/>
  <c r="BZ271" i="5"/>
  <c r="BJ11" i="5"/>
  <c r="BJ10" i="5"/>
  <c r="CC110" i="7"/>
  <c r="AN12" i="7"/>
  <c r="BZ209" i="5"/>
  <c r="BZ207" i="5"/>
  <c r="BZ209" i="7"/>
  <c r="BB265" i="5"/>
  <c r="BB255" i="5"/>
  <c r="BB216" i="5"/>
  <c r="BB263" i="1"/>
  <c r="BD265" i="1"/>
  <c r="AX255" i="1"/>
  <c r="AX216" i="1"/>
  <c r="AX263" i="5"/>
  <c r="BI12" i="7"/>
  <c r="BJ11" i="1"/>
  <c r="BJ10" i="1"/>
  <c r="CC96" i="5"/>
  <c r="BX182" i="5"/>
  <c r="BX176" i="5"/>
  <c r="BH219" i="7"/>
  <c r="BH219" i="5"/>
  <c r="BH217" i="5"/>
  <c r="BL219" i="1"/>
  <c r="AO185" i="5"/>
  <c r="AO182" i="5"/>
  <c r="AO176" i="5"/>
  <c r="AO185" i="7"/>
  <c r="AT185" i="1"/>
  <c r="AO182" i="1"/>
  <c r="BM167" i="1"/>
  <c r="AY10" i="1"/>
  <c r="BB51" i="5"/>
  <c r="BD51" i="1"/>
  <c r="BB51" i="7"/>
  <c r="AI182" i="7"/>
  <c r="AI176" i="1"/>
  <c r="BS245" i="1"/>
  <c r="BK245" i="1"/>
  <c r="BD42" i="7"/>
  <c r="BD42" i="5"/>
  <c r="BU81" i="7"/>
  <c r="BU81" i="5"/>
  <c r="AO14" i="5"/>
  <c r="AO14" i="7"/>
  <c r="BF14" i="7"/>
  <c r="BF14" i="5"/>
  <c r="BN74" i="5"/>
  <c r="BN74" i="7"/>
  <c r="CB111" i="5"/>
  <c r="CC111" i="5"/>
  <c r="CB111" i="7"/>
  <c r="CC111" i="7"/>
  <c r="CC111" i="1"/>
  <c r="BN76" i="7"/>
  <c r="BN76" i="5"/>
  <c r="BS81" i="7"/>
  <c r="BS81" i="5"/>
  <c r="BN202" i="5"/>
  <c r="BN202" i="7"/>
  <c r="BZ111" i="5"/>
  <c r="BZ111" i="7"/>
  <c r="BP73" i="7"/>
  <c r="BP73" i="5"/>
  <c r="BS73" i="1"/>
  <c r="BX244" i="5"/>
  <c r="AN10" i="1"/>
  <c r="CC246" i="5"/>
  <c r="BA12" i="5"/>
  <c r="BX113" i="7"/>
  <c r="BX11" i="7"/>
  <c r="BX113" i="5"/>
  <c r="AT68" i="1"/>
  <c r="AO68" i="7"/>
  <c r="AO68" i="5"/>
  <c r="BH82" i="7"/>
  <c r="BH82" i="5"/>
  <c r="BH61" i="5"/>
  <c r="BH11" i="5"/>
  <c r="BB26" i="7"/>
  <c r="BB26" i="5"/>
  <c r="BD26" i="1"/>
  <c r="AS68" i="7"/>
  <c r="BA68" i="1"/>
  <c r="AS68" i="5"/>
  <c r="AS13" i="5"/>
  <c r="AS13" i="7"/>
  <c r="BN204" i="7"/>
  <c r="BN204" i="5"/>
  <c r="AW182" i="5"/>
  <c r="AW176" i="5"/>
  <c r="BS189" i="1"/>
  <c r="BP189" i="7"/>
  <c r="BP189" i="5"/>
  <c r="BK189" i="1"/>
  <c r="BS79" i="5"/>
  <c r="BS79" i="7"/>
  <c r="BN85" i="5"/>
  <c r="BN85" i="7"/>
  <c r="BS118" i="1"/>
  <c r="BP118" i="7"/>
  <c r="BP118" i="5"/>
  <c r="BS185" i="1"/>
  <c r="BK185" i="1"/>
  <c r="BP185" i="5"/>
  <c r="BP185" i="7"/>
  <c r="AS222" i="5"/>
  <c r="AS222" i="7"/>
  <c r="AX23" i="7"/>
  <c r="BB23" i="1"/>
  <c r="AX23" i="5"/>
  <c r="BP19" i="1"/>
  <c r="BN19" i="7"/>
  <c r="BN19" i="5"/>
  <c r="BU79" i="7"/>
  <c r="BU79" i="5"/>
  <c r="BN244" i="5"/>
  <c r="AW12" i="1"/>
  <c r="BV80" i="5"/>
  <c r="BV80" i="7"/>
  <c r="AS184" i="5"/>
  <c r="AS182" i="1"/>
  <c r="AS184" i="7"/>
  <c r="BN69" i="7"/>
  <c r="BP69" i="1"/>
  <c r="BN69" i="5"/>
  <c r="BN261" i="5"/>
  <c r="BN190" i="7"/>
  <c r="BN190" i="5"/>
  <c r="BN182" i="5"/>
  <c r="BN176" i="5"/>
  <c r="BP190" i="1"/>
  <c r="CB98" i="7"/>
  <c r="CC98" i="7"/>
  <c r="CB98" i="5"/>
  <c r="CC98" i="5"/>
  <c r="AW24" i="5"/>
  <c r="AW24" i="7"/>
  <c r="AW23" i="5"/>
  <c r="AW23" i="7"/>
  <c r="BG23" i="1"/>
  <c r="BG185" i="7"/>
  <c r="BG185" i="5"/>
  <c r="BG182" i="5"/>
  <c r="BG176" i="5"/>
  <c r="BG182" i="1"/>
  <c r="BG182" i="7"/>
  <c r="BH185" i="1"/>
  <c r="BH182" i="1"/>
  <c r="BE62" i="7"/>
  <c r="BE62" i="5"/>
  <c r="BF62" i="1"/>
  <c r="BN88" i="7"/>
  <c r="BN88" i="5"/>
  <c r="BX10" i="7"/>
  <c r="BM11" i="1"/>
  <c r="BE12" i="7"/>
  <c r="BU71" i="5"/>
  <c r="BU71" i="7"/>
  <c r="BG68" i="7"/>
  <c r="BG61" i="7"/>
  <c r="BG61" i="1"/>
  <c r="BG68" i="5"/>
  <c r="BH68" i="1"/>
  <c r="BK50" i="5"/>
  <c r="BK50" i="7"/>
  <c r="BV184" i="7"/>
  <c r="BV184" i="5"/>
  <c r="BP62" i="5"/>
  <c r="BP62" i="7"/>
  <c r="BS62" i="1"/>
  <c r="BV71" i="5"/>
  <c r="BV71" i="7"/>
  <c r="BS50" i="7"/>
  <c r="BS50" i="5"/>
  <c r="AW217" i="7"/>
  <c r="CC230" i="7"/>
  <c r="BP241" i="7"/>
  <c r="BP241" i="5"/>
  <c r="BK241" i="1"/>
  <c r="CB89" i="7"/>
  <c r="CB89" i="5"/>
  <c r="CB169" i="7"/>
  <c r="CB168" i="7"/>
  <c r="CB169" i="5"/>
  <c r="BZ168" i="1"/>
  <c r="BZ169" i="5"/>
  <c r="BZ169" i="7"/>
  <c r="BZ168" i="7"/>
  <c r="BB238" i="7"/>
  <c r="BB238" i="5"/>
  <c r="BD238" i="1"/>
  <c r="BL238" i="7"/>
  <c r="BN238" i="1"/>
  <c r="BL238" i="5"/>
  <c r="BP113" i="1"/>
  <c r="BH174" i="7"/>
  <c r="BH174" i="5"/>
  <c r="AX211" i="5"/>
  <c r="AX211" i="7"/>
  <c r="AX197" i="1"/>
  <c r="BD212" i="1"/>
  <c r="BB212" i="7"/>
  <c r="BB212" i="5"/>
  <c r="BB211" i="1"/>
  <c r="BB197" i="1"/>
  <c r="BU245" i="7"/>
  <c r="BU245" i="5"/>
  <c r="BU244" i="5"/>
  <c r="BU216" i="5"/>
  <c r="BZ246" i="5"/>
  <c r="BZ246" i="7"/>
  <c r="BL31" i="7"/>
  <c r="BL31" i="5"/>
  <c r="BL12" i="5"/>
  <c r="AX228" i="7"/>
  <c r="AX217" i="7"/>
  <c r="AX228" i="5"/>
  <c r="BB228" i="1"/>
  <c r="BN31" i="1"/>
  <c r="AO18" i="5"/>
  <c r="AT18" i="1"/>
  <c r="AO18" i="7"/>
  <c r="BS267" i="1"/>
  <c r="BS268" i="5"/>
  <c r="BN113" i="5"/>
  <c r="BN232" i="7"/>
  <c r="BP232" i="1"/>
  <c r="BN232" i="5"/>
  <c r="CB230" i="5"/>
  <c r="CC236" i="5"/>
  <c r="CC230" i="5"/>
  <c r="BP45" i="7"/>
  <c r="BS45" i="1"/>
  <c r="BP45" i="5"/>
  <c r="BP237" i="7"/>
  <c r="BP237" i="5"/>
  <c r="BK237" i="1"/>
  <c r="BX216" i="5"/>
  <c r="AF12" i="7"/>
  <c r="BF13" i="7"/>
  <c r="BF13" i="5"/>
  <c r="BD199" i="5"/>
  <c r="BD199" i="7"/>
  <c r="BL21" i="7"/>
  <c r="BL21" i="5"/>
  <c r="AX68" i="5"/>
  <c r="BB68" i="1"/>
  <c r="AX68" i="7"/>
  <c r="AX61" i="1"/>
  <c r="BB82" i="7"/>
  <c r="BD82" i="1"/>
  <c r="BB82" i="5"/>
  <c r="BJ61" i="7"/>
  <c r="BN78" i="7"/>
  <c r="BN78" i="5"/>
  <c r="BP117" i="5"/>
  <c r="BP117" i="7"/>
  <c r="BS117" i="1"/>
  <c r="BE197" i="5"/>
  <c r="BE176" i="1"/>
  <c r="BE197" i="7"/>
  <c r="BD173" i="7"/>
  <c r="BD173" i="5"/>
  <c r="BD69" i="7"/>
  <c r="BD69" i="5"/>
  <c r="BA83" i="5"/>
  <c r="BA83" i="7"/>
  <c r="BK63" i="7"/>
  <c r="BK63" i="5"/>
  <c r="BN77" i="7"/>
  <c r="BN77" i="5"/>
  <c r="BN113" i="7"/>
  <c r="BN11" i="7"/>
  <c r="BN10" i="7"/>
  <c r="BZ257" i="5"/>
  <c r="CB257" i="5"/>
  <c r="BS249" i="7"/>
  <c r="BS249" i="5"/>
  <c r="BP253" i="7"/>
  <c r="BP244" i="7"/>
  <c r="BP216" i="7"/>
  <c r="BK253" i="1"/>
  <c r="BP253" i="5"/>
  <c r="BS253" i="1"/>
  <c r="BZ90" i="5"/>
  <c r="BZ90" i="7"/>
  <c r="BZ97" i="7"/>
  <c r="BZ97" i="5"/>
  <c r="CB97" i="7"/>
  <c r="CC97" i="7"/>
  <c r="CB97" i="5"/>
  <c r="CC97" i="5"/>
  <c r="CC97" i="1"/>
  <c r="CB200" i="7"/>
  <c r="CB200" i="5"/>
  <c r="BP264" i="5"/>
  <c r="BR264" i="1"/>
  <c r="BG221" i="7"/>
  <c r="BG221" i="5"/>
  <c r="BM216" i="1"/>
  <c r="BD240" i="5"/>
  <c r="BD240" i="7"/>
  <c r="BD230" i="1"/>
  <c r="BD230" i="7"/>
  <c r="AZ230" i="7"/>
  <c r="AZ216" i="1"/>
  <c r="BG33" i="5"/>
  <c r="BG33" i="7"/>
  <c r="BD31" i="7"/>
  <c r="BD31" i="5"/>
  <c r="BD12" i="5"/>
  <c r="AT33" i="7"/>
  <c r="AT33" i="5"/>
  <c r="BD18" i="1"/>
  <c r="BB18" i="5"/>
  <c r="BB18" i="7"/>
  <c r="BG51" i="7"/>
  <c r="BG51" i="5"/>
  <c r="BP27" i="7"/>
  <c r="BP27" i="5"/>
  <c r="BS27" i="1"/>
  <c r="BD62" i="5"/>
  <c r="BD62" i="7"/>
  <c r="BE68" i="7"/>
  <c r="BE61" i="7"/>
  <c r="BE68" i="5"/>
  <c r="BF68" i="1"/>
  <c r="BE61" i="1"/>
  <c r="BE11" i="1"/>
  <c r="AX88" i="7"/>
  <c r="BB88" i="1"/>
  <c r="AX88" i="5"/>
  <c r="AX61" i="5"/>
  <c r="AX11" i="5"/>
  <c r="AO88" i="7"/>
  <c r="AO88" i="5"/>
  <c r="AO61" i="5"/>
  <c r="AO11" i="5"/>
  <c r="AO10" i="5"/>
  <c r="AT88" i="1"/>
  <c r="AO61" i="1"/>
  <c r="AO11" i="1"/>
  <c r="BN72" i="5"/>
  <c r="BN72" i="7"/>
  <c r="BH184" i="7"/>
  <c r="BH184" i="5"/>
  <c r="BY80" i="7"/>
  <c r="BZ80" i="1"/>
  <c r="BY80" i="5"/>
  <c r="BY84" i="7"/>
  <c r="BZ84" i="1"/>
  <c r="BY84" i="5"/>
  <c r="BL182" i="1"/>
  <c r="BL183" i="7"/>
  <c r="BL183" i="5"/>
  <c r="BN183" i="1"/>
  <c r="BG173" i="7"/>
  <c r="BG172" i="7"/>
  <c r="BG167" i="7"/>
  <c r="BG172" i="1"/>
  <c r="BG167" i="1"/>
  <c r="BG173" i="5"/>
  <c r="BG172" i="5"/>
  <c r="BG167" i="5"/>
  <c r="AW197" i="5"/>
  <c r="AW197" i="7"/>
  <c r="BH212" i="5"/>
  <c r="BH211" i="1"/>
  <c r="BH212" i="7"/>
  <c r="BG211" i="7"/>
  <c r="BG211" i="5"/>
  <c r="BK218" i="5"/>
  <c r="BK218" i="7"/>
  <c r="BS218" i="7"/>
  <c r="BS218" i="5"/>
  <c r="BK247" i="5"/>
  <c r="BK247" i="7"/>
  <c r="BS186" i="7"/>
  <c r="BS186" i="5"/>
  <c r="BK186" i="7"/>
  <c r="BK186" i="5"/>
  <c r="BU186" i="1"/>
  <c r="BL220" i="7"/>
  <c r="BL220" i="5"/>
  <c r="BL265" i="1"/>
  <c r="BH265" i="5"/>
  <c r="BH255" i="5"/>
  <c r="BH216" i="5"/>
  <c r="BH263" i="1"/>
  <c r="BB198" i="7"/>
  <c r="BB198" i="5"/>
  <c r="BR256" i="1"/>
  <c r="BR256" i="5"/>
  <c r="BW260" i="1"/>
  <c r="BR260" i="5"/>
  <c r="BG197" i="1"/>
  <c r="BG198" i="7"/>
  <c r="BG198" i="5"/>
  <c r="BH199" i="7"/>
  <c r="BL199" i="1"/>
  <c r="BH199" i="5"/>
  <c r="BH198" i="1"/>
  <c r="BI197" i="1"/>
  <c r="BI198" i="7"/>
  <c r="BI198" i="5"/>
  <c r="BU259" i="5"/>
  <c r="AT221" i="7"/>
  <c r="AT221" i="5"/>
  <c r="AT217" i="1"/>
  <c r="AT216" i="1"/>
  <c r="BP233" i="7"/>
  <c r="BP233" i="5"/>
  <c r="AT228" i="7"/>
  <c r="AT228" i="5"/>
  <c r="BP239" i="5"/>
  <c r="BP239" i="7"/>
  <c r="BG36" i="7"/>
  <c r="BG36" i="5"/>
  <c r="BD45" i="5"/>
  <c r="BD45" i="7"/>
  <c r="BU47" i="7"/>
  <c r="BU47" i="5"/>
  <c r="BD44" i="7"/>
  <c r="BD44" i="5"/>
  <c r="BD19" i="5"/>
  <c r="BD19" i="7"/>
  <c r="AT16" i="1"/>
  <c r="AT12" i="1"/>
  <c r="AO16" i="7"/>
  <c r="AO16" i="5"/>
  <c r="AX11" i="1"/>
  <c r="BM12" i="7"/>
  <c r="BJ12" i="7"/>
  <c r="BD183" i="5"/>
  <c r="BD183" i="7"/>
  <c r="AS88" i="7"/>
  <c r="AS61" i="7"/>
  <c r="AS88" i="5"/>
  <c r="AS61" i="5"/>
  <c r="AS11" i="5"/>
  <c r="AS61" i="1"/>
  <c r="AS11" i="1"/>
  <c r="BA88" i="1"/>
  <c r="BS203" i="1"/>
  <c r="BP203" i="7"/>
  <c r="BP203" i="5"/>
  <c r="BY79" i="5"/>
  <c r="BY79" i="7"/>
  <c r="BZ79" i="1"/>
  <c r="BF197" i="1"/>
  <c r="BF198" i="7"/>
  <c r="BF198" i="5"/>
  <c r="BY87" i="7"/>
  <c r="BZ87" i="1"/>
  <c r="BY87" i="5"/>
  <c r="BD83" i="1"/>
  <c r="BB83" i="7"/>
  <c r="BB83" i="5"/>
  <c r="BM197" i="7"/>
  <c r="BM197" i="5"/>
  <c r="BP115" i="7"/>
  <c r="BS115" i="1"/>
  <c r="BP115" i="5"/>
  <c r="AT174" i="7"/>
  <c r="AT172" i="7"/>
  <c r="AT167" i="7"/>
  <c r="AT174" i="5"/>
  <c r="AT172" i="5"/>
  <c r="AT167" i="5"/>
  <c r="BY187" i="5"/>
  <c r="BY187" i="7"/>
  <c r="BZ187" i="1"/>
  <c r="BK249" i="7"/>
  <c r="BK249" i="5"/>
  <c r="BP248" i="7"/>
  <c r="BP248" i="5"/>
  <c r="BK248" i="1"/>
  <c r="BS248" i="1"/>
  <c r="BP244" i="1"/>
  <c r="CB102" i="7"/>
  <c r="CC102" i="7"/>
  <c r="CB102" i="5"/>
  <c r="CC102" i="5"/>
  <c r="CC102" i="1"/>
  <c r="BH200" i="7"/>
  <c r="BH200" i="5"/>
  <c r="BL200" i="1"/>
  <c r="BB221" i="5"/>
  <c r="BB221" i="7"/>
  <c r="BD221" i="1"/>
  <c r="AS221" i="7"/>
  <c r="AS221" i="5"/>
  <c r="BA221" i="1"/>
  <c r="AS217" i="1"/>
  <c r="AS216" i="1"/>
  <c r="BD222" i="5"/>
  <c r="BD222" i="7"/>
  <c r="BG222" i="7"/>
  <c r="BH222" i="1"/>
  <c r="BG222" i="5"/>
  <c r="BP251" i="7"/>
  <c r="BP251" i="5"/>
  <c r="BK251" i="1"/>
  <c r="CB192" i="5"/>
  <c r="AT36" i="5"/>
  <c r="AT36" i="7"/>
  <c r="BS40" i="1"/>
  <c r="BP40" i="7"/>
  <c r="BP40" i="5"/>
  <c r="BL37" i="7"/>
  <c r="BL37" i="5"/>
  <c r="BY49" i="7"/>
  <c r="BZ49" i="1"/>
  <c r="BY49" i="5"/>
  <c r="BG26" i="7"/>
  <c r="BG26" i="5"/>
  <c r="AZ18" i="7"/>
  <c r="AZ18" i="5"/>
  <c r="BG35" i="7"/>
  <c r="BG35" i="5"/>
  <c r="BF25" i="5"/>
  <c r="BF25" i="7"/>
  <c r="AS16" i="5"/>
  <c r="AS16" i="7"/>
  <c r="AS12" i="7"/>
  <c r="BM176" i="1"/>
  <c r="BM10" i="1"/>
  <c r="BS114" i="7"/>
  <c r="BS113" i="1"/>
  <c r="BS114" i="5"/>
  <c r="BK114" i="5"/>
  <c r="BK114" i="7"/>
  <c r="BK113" i="1"/>
  <c r="BI61" i="7"/>
  <c r="BS86" i="1"/>
  <c r="BP86" i="7"/>
  <c r="BK86" i="1"/>
  <c r="BP86" i="5"/>
  <c r="AI10" i="5"/>
  <c r="AW88" i="5"/>
  <c r="AW61" i="5"/>
  <c r="AW11" i="5"/>
  <c r="AW61" i="1"/>
  <c r="AW11" i="1"/>
  <c r="AW10" i="1"/>
  <c r="AW88" i="7"/>
  <c r="AW61" i="7"/>
  <c r="BN70" i="7"/>
  <c r="BN70" i="5"/>
  <c r="BN75" i="7"/>
  <c r="BN75" i="5"/>
  <c r="BZ184" i="1"/>
  <c r="BY184" i="7"/>
  <c r="BY184" i="5"/>
  <c r="BN83" i="7"/>
  <c r="BP83" i="1"/>
  <c r="BN83" i="5"/>
  <c r="AS173" i="7"/>
  <c r="AS172" i="7"/>
  <c r="AS167" i="7"/>
  <c r="AS172" i="1"/>
  <c r="AS167" i="1"/>
  <c r="AS173" i="5"/>
  <c r="AS172" i="5"/>
  <c r="AS167" i="5"/>
  <c r="BH201" i="5"/>
  <c r="BH201" i="7"/>
  <c r="BB174" i="7"/>
  <c r="BB172" i="7"/>
  <c r="BB167" i="7"/>
  <c r="BD174" i="1"/>
  <c r="BB174" i="5"/>
  <c r="BB172" i="5"/>
  <c r="BB167" i="5"/>
  <c r="BS247" i="7"/>
  <c r="BS247" i="5"/>
  <c r="BP256" i="1"/>
  <c r="BP256" i="5"/>
  <c r="BS258" i="1"/>
  <c r="BP258" i="5"/>
  <c r="BP250" i="7"/>
  <c r="BP250" i="5"/>
  <c r="BP244" i="5"/>
  <c r="BS250" i="1"/>
  <c r="BG255" i="1"/>
  <c r="BG216" i="1"/>
  <c r="BG263" i="5"/>
  <c r="BZ107" i="7"/>
  <c r="BZ107" i="5"/>
  <c r="CB107" i="5"/>
  <c r="CB107" i="7"/>
  <c r="CC107" i="1"/>
  <c r="BZ65" i="7"/>
  <c r="BZ65" i="5"/>
  <c r="CB65" i="7"/>
  <c r="CB65" i="5"/>
  <c r="BL13" i="1"/>
  <c r="BH13" i="5"/>
  <c r="BH13" i="7"/>
  <c r="BD200" i="7"/>
  <c r="BD200" i="5"/>
  <c r="BD198" i="1"/>
  <c r="BB13" i="5"/>
  <c r="BB13" i="7"/>
  <c r="BD13" i="1"/>
  <c r="CB222" i="7"/>
  <c r="CB222" i="5"/>
  <c r="BZ222" i="5"/>
  <c r="BZ222" i="7"/>
  <c r="BN242" i="7"/>
  <c r="BP242" i="1"/>
  <c r="BN242" i="5"/>
  <c r="BN230" i="5"/>
  <c r="BA228" i="7"/>
  <c r="BA228" i="5"/>
  <c r="BG228" i="7"/>
  <c r="BH228" i="1"/>
  <c r="BG228" i="5"/>
  <c r="BK239" i="5"/>
  <c r="BK239" i="7"/>
  <c r="BP52" i="7"/>
  <c r="BP52" i="5"/>
  <c r="BS52" i="1"/>
  <c r="BG25" i="5"/>
  <c r="BG25" i="7"/>
  <c r="BH14" i="7"/>
  <c r="BH14" i="5"/>
  <c r="BH34" i="7"/>
  <c r="BH34" i="5"/>
  <c r="BL43" i="7"/>
  <c r="BL43" i="5"/>
  <c r="AI11" i="1"/>
  <c r="AI10" i="1"/>
  <c r="AX16" i="7"/>
  <c r="AX17" i="7"/>
  <c r="AX12" i="7"/>
  <c r="AZ16" i="1"/>
  <c r="AX16" i="5"/>
  <c r="BB16" i="1"/>
  <c r="BH16" i="1"/>
  <c r="AW16" i="5"/>
  <c r="AW16" i="7"/>
  <c r="BG16" i="1"/>
  <c r="BB17" i="1"/>
  <c r="AX17" i="5"/>
  <c r="AW17" i="7"/>
  <c r="AW17" i="5"/>
  <c r="BH17" i="1"/>
  <c r="BG17" i="1"/>
  <c r="BL224" i="7"/>
  <c r="BL224" i="5"/>
  <c r="BN224" i="1"/>
  <c r="BP240" i="1"/>
  <c r="BN240" i="5"/>
  <c r="BN240" i="7"/>
  <c r="BS39" i="5"/>
  <c r="BS39" i="7"/>
  <c r="BD25" i="5"/>
  <c r="BD25" i="7"/>
  <c r="BN41" i="5"/>
  <c r="BN41" i="7"/>
  <c r="BD20" i="7"/>
  <c r="BD20" i="5"/>
  <c r="BN55" i="7"/>
  <c r="BP55" i="1"/>
  <c r="BN55" i="5"/>
  <c r="BN29" i="5"/>
  <c r="BN29" i="7"/>
  <c r="BZ205" i="5"/>
  <c r="CB205" i="5"/>
  <c r="BN230" i="1"/>
  <c r="BN230" i="7"/>
  <c r="BU58" i="5"/>
  <c r="BY58" i="1"/>
  <c r="BU58" i="7"/>
  <c r="BD53" i="1"/>
  <c r="BB53" i="7"/>
  <c r="BB53" i="5"/>
  <c r="BF17" i="7"/>
  <c r="BF17" i="5"/>
  <c r="BF12" i="1"/>
  <c r="BK57" i="5"/>
  <c r="BK57" i="7"/>
  <c r="BS44" i="7"/>
  <c r="BS44" i="5"/>
  <c r="BS42" i="5"/>
  <c r="BS12" i="5"/>
  <c r="BS42" i="7"/>
  <c r="BS56" i="7"/>
  <c r="BS56" i="5"/>
  <c r="BD39" i="7"/>
  <c r="BD39" i="5"/>
  <c r="AT25" i="7"/>
  <c r="AT25" i="5"/>
  <c r="BI10" i="5"/>
  <c r="BL18" i="5"/>
  <c r="BL18" i="7"/>
  <c r="BN18" i="1"/>
  <c r="BD35" i="5"/>
  <c r="BD35" i="7"/>
  <c r="BB14" i="5"/>
  <c r="BB14" i="7"/>
  <c r="BD14" i="1"/>
  <c r="BX197" i="7"/>
  <c r="BX197" i="5"/>
  <c r="BK39" i="5"/>
  <c r="BK39" i="7"/>
  <c r="BD28" i="7"/>
  <c r="BD28" i="5"/>
  <c r="BP53" i="1"/>
  <c r="BN53" i="7"/>
  <c r="BN53" i="5"/>
  <c r="BD24" i="7"/>
  <c r="BD24" i="5"/>
  <c r="BD22" i="7"/>
  <c r="BD22" i="5"/>
  <c r="BX61" i="5"/>
  <c r="BX11" i="5"/>
  <c r="BD29" i="7"/>
  <c r="BD29" i="5"/>
  <c r="BD36" i="7"/>
  <c r="BD36" i="5"/>
  <c r="BS54" i="1"/>
  <c r="BP54" i="7"/>
  <c r="BP54" i="5"/>
  <c r="BD46" i="7"/>
  <c r="BD46" i="5"/>
  <c r="BD56" i="7"/>
  <c r="BD56" i="5"/>
  <c r="AT23" i="7"/>
  <c r="AT23" i="5"/>
  <c r="BN30" i="5"/>
  <c r="BN30" i="7"/>
  <c r="BP30" i="1"/>
  <c r="BX176" i="1"/>
  <c r="BP231" i="5"/>
  <c r="BK231" i="1"/>
  <c r="BP231" i="7"/>
  <c r="BH225" i="7"/>
  <c r="BL225" i="1"/>
  <c r="BH225" i="5"/>
  <c r="BD225" i="1"/>
  <c r="BB225" i="7"/>
  <c r="BB225" i="5"/>
  <c r="BB217" i="1"/>
  <c r="BP28" i="7"/>
  <c r="BS28" i="1"/>
  <c r="BP28" i="5"/>
  <c r="BV58" i="7"/>
  <c r="BV58" i="5"/>
  <c r="BA53" i="7"/>
  <c r="BA12" i="7"/>
  <c r="BA53" i="5"/>
  <c r="BH22" i="7"/>
  <c r="BH22" i="5"/>
  <c r="BL22" i="1"/>
  <c r="BH20" i="7"/>
  <c r="BH20" i="5"/>
  <c r="BX61" i="7"/>
  <c r="BS57" i="5"/>
  <c r="BS57" i="7"/>
  <c r="BK44" i="5"/>
  <c r="BK44" i="7"/>
  <c r="BK42" i="5"/>
  <c r="BK42" i="7"/>
  <c r="BS38" i="1"/>
  <c r="BK38" i="1"/>
  <c r="BP38" i="7"/>
  <c r="BP38" i="5"/>
  <c r="BK56" i="5"/>
  <c r="BK56" i="7"/>
  <c r="BU46" i="5"/>
  <c r="BU46" i="7"/>
  <c r="BU48" i="7"/>
  <c r="BU48" i="5"/>
  <c r="BU12" i="5"/>
  <c r="BD27" i="7"/>
  <c r="BD27" i="5"/>
  <c r="AS268" i="5"/>
  <c r="BK268" i="5"/>
  <c r="BE268" i="5"/>
  <c r="BD179" i="7"/>
  <c r="BD177" i="7"/>
  <c r="BD177" i="1"/>
  <c r="BD179" i="5"/>
  <c r="BK179" i="1"/>
  <c r="BP179" i="7"/>
  <c r="BP177" i="7"/>
  <c r="BS179" i="1"/>
  <c r="BP179" i="5"/>
  <c r="BQ178" i="7"/>
  <c r="BQ177" i="7"/>
  <c r="BQ178" i="5"/>
  <c r="BQ177" i="5"/>
  <c r="BQ176" i="5"/>
  <c r="BQ10" i="5"/>
  <c r="BQ177" i="1"/>
  <c r="BQ176" i="1"/>
  <c r="BQ10" i="1"/>
  <c r="BK178" i="7"/>
  <c r="BU178" i="1"/>
  <c r="BK178" i="5"/>
  <c r="BK177" i="5"/>
  <c r="BK177" i="1"/>
  <c r="BV178" i="1"/>
  <c r="BY268" i="5"/>
  <c r="BX268" i="5"/>
  <c r="CB271" i="5"/>
  <c r="BZ268" i="5"/>
  <c r="AW10" i="5"/>
  <c r="AO12" i="7"/>
  <c r="AO61" i="7"/>
  <c r="BE10" i="1"/>
  <c r="BG10" i="5"/>
  <c r="BB263" i="5"/>
  <c r="BB255" i="1"/>
  <c r="BB216" i="1"/>
  <c r="BD263" i="1"/>
  <c r="BD265" i="5"/>
  <c r="BD255" i="5"/>
  <c r="BD216" i="5"/>
  <c r="BF12" i="7"/>
  <c r="AS217" i="7"/>
  <c r="BP113" i="5"/>
  <c r="BP113" i="7"/>
  <c r="BP11" i="7"/>
  <c r="BP10" i="7"/>
  <c r="BY81" i="7"/>
  <c r="BZ81" i="1"/>
  <c r="BY81" i="5"/>
  <c r="BK245" i="5"/>
  <c r="BK245" i="7"/>
  <c r="AT185" i="5"/>
  <c r="AT182" i="5"/>
  <c r="AT176" i="5"/>
  <c r="AX185" i="1"/>
  <c r="AT185" i="7"/>
  <c r="AT182" i="1"/>
  <c r="BS245" i="5"/>
  <c r="BS245" i="7"/>
  <c r="BD51" i="5"/>
  <c r="BD51" i="7"/>
  <c r="AO182" i="7"/>
  <c r="AO176" i="1"/>
  <c r="AO10" i="1"/>
  <c r="BN219" i="1"/>
  <c r="BL219" i="5"/>
  <c r="BL217" i="5"/>
  <c r="BL219" i="7"/>
  <c r="BS73" i="5"/>
  <c r="BS73" i="7"/>
  <c r="BP202" i="5"/>
  <c r="BS202" i="1"/>
  <c r="BP202" i="7"/>
  <c r="BB12" i="1"/>
  <c r="BK73" i="7"/>
  <c r="BK73" i="5"/>
  <c r="BS76" i="1"/>
  <c r="BP76" i="7"/>
  <c r="BP76" i="5"/>
  <c r="BP74" i="5"/>
  <c r="BS74" i="1"/>
  <c r="BP74" i="7"/>
  <c r="BS204" i="1"/>
  <c r="BP204" i="5"/>
  <c r="BP204" i="7"/>
  <c r="BA68" i="7"/>
  <c r="BA68" i="5"/>
  <c r="BD26" i="5"/>
  <c r="BD26" i="7"/>
  <c r="BL82" i="7"/>
  <c r="BL82" i="5"/>
  <c r="BL61" i="5"/>
  <c r="BL11" i="5"/>
  <c r="AT68" i="5"/>
  <c r="AT68" i="7"/>
  <c r="BH185" i="7"/>
  <c r="BH185" i="5"/>
  <c r="BH182" i="5"/>
  <c r="BH176" i="5"/>
  <c r="BG23" i="7"/>
  <c r="BG23" i="5"/>
  <c r="BH23" i="5"/>
  <c r="BH23" i="7"/>
  <c r="BP19" i="5"/>
  <c r="BP19" i="7"/>
  <c r="BK19" i="1"/>
  <c r="BS19" i="1"/>
  <c r="BD23" i="1"/>
  <c r="BB23" i="7"/>
  <c r="BB16" i="7"/>
  <c r="BB17" i="7"/>
  <c r="BB12" i="7"/>
  <c r="BB23" i="5"/>
  <c r="BK185" i="7"/>
  <c r="BU185" i="1"/>
  <c r="BK185" i="5"/>
  <c r="BK189" i="7"/>
  <c r="BK189" i="5"/>
  <c r="BS88" i="1"/>
  <c r="BP88" i="5"/>
  <c r="BP88" i="7"/>
  <c r="BF62" i="7"/>
  <c r="BF62" i="5"/>
  <c r="BG24" i="7"/>
  <c r="BG24" i="5"/>
  <c r="BS190" i="1"/>
  <c r="BP190" i="5"/>
  <c r="BP182" i="5"/>
  <c r="BP176" i="5"/>
  <c r="BP190" i="7"/>
  <c r="BK190" i="1"/>
  <c r="BS261" i="1"/>
  <c r="BS261" i="5"/>
  <c r="BP261" i="5"/>
  <c r="BP69" i="7"/>
  <c r="BP69" i="5"/>
  <c r="BK69" i="1"/>
  <c r="BS69" i="1"/>
  <c r="AS182" i="7"/>
  <c r="AS176" i="1"/>
  <c r="AS10" i="1"/>
  <c r="BS185" i="7"/>
  <c r="BS185" i="5"/>
  <c r="BK118" i="5"/>
  <c r="BK118" i="7"/>
  <c r="BV113" i="1"/>
  <c r="BS118" i="7"/>
  <c r="BS118" i="5"/>
  <c r="BS189" i="7"/>
  <c r="BS189" i="5"/>
  <c r="CC61" i="1"/>
  <c r="BK62" i="7"/>
  <c r="BK62" i="5"/>
  <c r="BU50" i="7"/>
  <c r="BU50" i="5"/>
  <c r="BS62" i="5"/>
  <c r="BS62" i="7"/>
  <c r="BL68" i="1"/>
  <c r="BH68" i="5"/>
  <c r="BH61" i="1"/>
  <c r="BH68" i="7"/>
  <c r="BH61" i="7"/>
  <c r="BZ71" i="1"/>
  <c r="BY71" i="7"/>
  <c r="BY71" i="5"/>
  <c r="CC107" i="7"/>
  <c r="AT18" i="7"/>
  <c r="AT18" i="5"/>
  <c r="BN31" i="7"/>
  <c r="BN31" i="5"/>
  <c r="BN12" i="5"/>
  <c r="BP31" i="1"/>
  <c r="BZ245" i="1"/>
  <c r="BY245" i="7"/>
  <c r="BY245" i="5"/>
  <c r="BD212" i="5"/>
  <c r="BD211" i="1"/>
  <c r="BD212" i="7"/>
  <c r="BL174" i="5"/>
  <c r="BL174" i="7"/>
  <c r="BN238" i="5"/>
  <c r="BN238" i="7"/>
  <c r="BP238" i="1"/>
  <c r="BD238" i="7"/>
  <c r="BD238" i="5"/>
  <c r="BB228" i="7"/>
  <c r="BB217" i="7"/>
  <c r="BB228" i="5"/>
  <c r="BD228" i="1"/>
  <c r="BB211" i="7"/>
  <c r="BB211" i="5"/>
  <c r="AX197" i="7"/>
  <c r="AX197" i="5"/>
  <c r="BK241" i="7"/>
  <c r="BK241" i="5"/>
  <c r="BG217" i="7"/>
  <c r="BN21" i="7"/>
  <c r="BN21" i="5"/>
  <c r="BR21" i="1"/>
  <c r="BK237" i="7"/>
  <c r="BK237" i="5"/>
  <c r="BP232" i="5"/>
  <c r="BP232" i="7"/>
  <c r="BK232" i="1"/>
  <c r="AW12" i="7"/>
  <c r="CC61" i="7"/>
  <c r="BK45" i="5"/>
  <c r="BK45" i="7"/>
  <c r="BS45" i="5"/>
  <c r="BS45" i="7"/>
  <c r="BZ205" i="1"/>
  <c r="BH17" i="7"/>
  <c r="BH17" i="5"/>
  <c r="BL17" i="1"/>
  <c r="BB17" i="5"/>
  <c r="BD17" i="1"/>
  <c r="BG16" i="7"/>
  <c r="BG16" i="5"/>
  <c r="BG12" i="1"/>
  <c r="BG11" i="1"/>
  <c r="BD16" i="1"/>
  <c r="BD12" i="1"/>
  <c r="BB16" i="5"/>
  <c r="AZ16" i="7"/>
  <c r="AZ12" i="7"/>
  <c r="AZ16" i="5"/>
  <c r="AZ12" i="1"/>
  <c r="AZ11" i="1"/>
  <c r="AZ10" i="1"/>
  <c r="BN43" i="7"/>
  <c r="BN43" i="5"/>
  <c r="BH25" i="7"/>
  <c r="BH25" i="5"/>
  <c r="BK52" i="7"/>
  <c r="BK52" i="5"/>
  <c r="BH228" i="7"/>
  <c r="BL228" i="1"/>
  <c r="BH228" i="5"/>
  <c r="BD198" i="5"/>
  <c r="BD198" i="7"/>
  <c r="BD197" i="1"/>
  <c r="BS250" i="7"/>
  <c r="BS250" i="5"/>
  <c r="BS244" i="5"/>
  <c r="BK258" i="5"/>
  <c r="BK256" i="1"/>
  <c r="BS244" i="1"/>
  <c r="BD174" i="5"/>
  <c r="BD172" i="5"/>
  <c r="BD167" i="5"/>
  <c r="BD174" i="7"/>
  <c r="BZ184" i="5"/>
  <c r="BZ184" i="7"/>
  <c r="BS75" i="1"/>
  <c r="BP75" i="7"/>
  <c r="BP75" i="5"/>
  <c r="BU114" i="5"/>
  <c r="BU114" i="7"/>
  <c r="BN37" i="7"/>
  <c r="BN37" i="5"/>
  <c r="BK40" i="7"/>
  <c r="BK40" i="5"/>
  <c r="BS40" i="5"/>
  <c r="BS40" i="7"/>
  <c r="BA221" i="7"/>
  <c r="BA217" i="7"/>
  <c r="BA221" i="5"/>
  <c r="BA217" i="1"/>
  <c r="BA216" i="1"/>
  <c r="BL200" i="7"/>
  <c r="BL200" i="5"/>
  <c r="BK248" i="7"/>
  <c r="BV248" i="1"/>
  <c r="BK248" i="5"/>
  <c r="BV249" i="7"/>
  <c r="BV249" i="5"/>
  <c r="BZ187" i="7"/>
  <c r="BZ187" i="5"/>
  <c r="BS115" i="5"/>
  <c r="BS115" i="7"/>
  <c r="BK115" i="7"/>
  <c r="BK115" i="5"/>
  <c r="BD83" i="5"/>
  <c r="BD83" i="7"/>
  <c r="BZ87" i="7"/>
  <c r="BZ87" i="5"/>
  <c r="BZ79" i="7"/>
  <c r="BZ79" i="5"/>
  <c r="BS203" i="5"/>
  <c r="BS203" i="7"/>
  <c r="AT16" i="7"/>
  <c r="AT12" i="7"/>
  <c r="AT16" i="5"/>
  <c r="BZ47" i="1"/>
  <c r="BY47" i="7"/>
  <c r="BY47" i="5"/>
  <c r="BH36" i="7"/>
  <c r="BH36" i="5"/>
  <c r="BI197" i="7"/>
  <c r="BI197" i="5"/>
  <c r="BI176" i="1"/>
  <c r="BI10" i="1"/>
  <c r="BH255" i="1"/>
  <c r="BH263" i="5"/>
  <c r="BL265" i="5"/>
  <c r="BL255" i="5"/>
  <c r="BL216" i="5"/>
  <c r="BN265" i="1"/>
  <c r="BL263" i="1"/>
  <c r="BU186" i="7"/>
  <c r="BU186" i="5"/>
  <c r="BK244" i="1"/>
  <c r="BU218" i="7"/>
  <c r="BU218" i="5"/>
  <c r="BL212" i="7"/>
  <c r="BL211" i="1"/>
  <c r="BL212" i="5"/>
  <c r="BL182" i="7"/>
  <c r="BZ80" i="5"/>
  <c r="BZ80" i="7"/>
  <c r="BF68" i="7"/>
  <c r="BF61" i="7"/>
  <c r="BF68" i="5"/>
  <c r="BF61" i="1"/>
  <c r="BD18" i="7"/>
  <c r="BD18" i="5"/>
  <c r="BK263" i="1"/>
  <c r="BK263" i="5"/>
  <c r="BK264" i="5"/>
  <c r="BS77" i="1"/>
  <c r="BP77" i="5"/>
  <c r="BP77" i="7"/>
  <c r="BU63" i="5"/>
  <c r="BU63" i="7"/>
  <c r="BD172" i="7"/>
  <c r="BD167" i="7"/>
  <c r="BS117" i="7"/>
  <c r="BS113" i="7"/>
  <c r="BS11" i="7"/>
  <c r="BS117" i="5"/>
  <c r="BS113" i="5"/>
  <c r="BB68" i="7"/>
  <c r="BB68" i="5"/>
  <c r="BD68" i="1"/>
  <c r="BB61" i="1"/>
  <c r="BB11" i="1"/>
  <c r="BF11" i="1"/>
  <c r="BG17" i="5"/>
  <c r="BG17" i="7"/>
  <c r="BL16" i="1"/>
  <c r="BH16" i="7"/>
  <c r="BH16" i="5"/>
  <c r="BH12" i="1"/>
  <c r="BH11" i="1"/>
  <c r="BL34" i="7"/>
  <c r="BL34" i="5"/>
  <c r="BL14" i="7"/>
  <c r="BL14" i="5"/>
  <c r="BS52" i="7"/>
  <c r="BS52" i="5"/>
  <c r="BP242" i="7"/>
  <c r="BK242" i="1"/>
  <c r="BP242" i="5"/>
  <c r="BP230" i="5"/>
  <c r="BD13" i="5"/>
  <c r="BD13" i="7"/>
  <c r="BL13" i="7"/>
  <c r="BL13" i="5"/>
  <c r="BN13" i="1"/>
  <c r="CC107" i="5"/>
  <c r="CC61" i="5"/>
  <c r="BK250" i="5"/>
  <c r="BK250" i="7"/>
  <c r="BV244" i="1"/>
  <c r="BS258" i="5"/>
  <c r="BS256" i="1"/>
  <c r="BL201" i="7"/>
  <c r="BL201" i="5"/>
  <c r="BP83" i="7"/>
  <c r="BK83" i="1"/>
  <c r="BS83" i="1"/>
  <c r="BP83" i="5"/>
  <c r="CB184" i="7"/>
  <c r="CB184" i="5"/>
  <c r="BS70" i="1"/>
  <c r="BP70" i="7"/>
  <c r="BP70" i="5"/>
  <c r="BK86" i="7"/>
  <c r="BK86" i="5"/>
  <c r="BS86" i="5"/>
  <c r="BS86" i="7"/>
  <c r="BV114" i="7"/>
  <c r="BV114" i="5"/>
  <c r="BH35" i="7"/>
  <c r="BH35" i="5"/>
  <c r="BH26" i="7"/>
  <c r="BH26" i="5"/>
  <c r="BZ49" i="5"/>
  <c r="BZ49" i="7"/>
  <c r="CB49" i="7"/>
  <c r="CC49" i="7"/>
  <c r="CB49" i="5"/>
  <c r="CC49" i="5"/>
  <c r="CC49" i="1"/>
  <c r="BK251" i="5"/>
  <c r="BK251" i="7"/>
  <c r="BH222" i="7"/>
  <c r="BL222" i="1"/>
  <c r="BH222" i="5"/>
  <c r="BD221" i="7"/>
  <c r="BD221" i="5"/>
  <c r="BS248" i="7"/>
  <c r="BS248" i="5"/>
  <c r="BU249" i="5"/>
  <c r="BU249" i="7"/>
  <c r="CB87" i="7"/>
  <c r="CB87" i="5"/>
  <c r="BF197" i="5"/>
  <c r="BF197" i="7"/>
  <c r="BF176" i="1"/>
  <c r="CB79" i="7"/>
  <c r="CB79" i="5"/>
  <c r="BK203" i="7"/>
  <c r="BK203" i="5"/>
  <c r="BA88" i="7"/>
  <c r="BA61" i="7"/>
  <c r="BA88" i="5"/>
  <c r="BA61" i="5"/>
  <c r="BA11" i="5"/>
  <c r="BA10" i="5"/>
  <c r="BA61" i="1"/>
  <c r="BA11" i="1"/>
  <c r="BA10" i="1"/>
  <c r="AS10" i="5"/>
  <c r="BK233" i="7"/>
  <c r="BK233" i="5"/>
  <c r="AT217" i="7"/>
  <c r="BZ259" i="1"/>
  <c r="BZ259" i="5"/>
  <c r="BY259" i="5"/>
  <c r="BH197" i="1"/>
  <c r="BH176" i="1"/>
  <c r="BH198" i="7"/>
  <c r="BH198" i="5"/>
  <c r="BL199" i="5"/>
  <c r="BL199" i="7"/>
  <c r="BL198" i="1"/>
  <c r="BG197" i="5"/>
  <c r="BG197" i="7"/>
  <c r="BG176" i="1"/>
  <c r="BX260" i="1"/>
  <c r="BW260" i="5"/>
  <c r="BW256" i="1"/>
  <c r="BB197" i="5"/>
  <c r="BB197" i="7"/>
  <c r="BN220" i="5"/>
  <c r="BN220" i="7"/>
  <c r="BV186" i="5"/>
  <c r="BV186" i="7"/>
  <c r="BV247" i="5"/>
  <c r="BV247" i="7"/>
  <c r="BH211" i="5"/>
  <c r="BH211" i="7"/>
  <c r="BH172" i="1"/>
  <c r="BH167" i="1"/>
  <c r="BH173" i="7"/>
  <c r="BH172" i="7"/>
  <c r="BH167" i="7"/>
  <c r="BH173" i="5"/>
  <c r="BH172" i="5"/>
  <c r="BH167" i="5"/>
  <c r="BH10" i="5"/>
  <c r="BH182" i="7"/>
  <c r="BN182" i="1"/>
  <c r="BN183" i="5"/>
  <c r="BP183" i="1"/>
  <c r="BN183" i="7"/>
  <c r="CB84" i="5"/>
  <c r="CB84" i="7"/>
  <c r="BZ84" i="7"/>
  <c r="BZ84" i="5"/>
  <c r="CB80" i="7"/>
  <c r="CB80" i="5"/>
  <c r="BP72" i="7"/>
  <c r="BP72" i="5"/>
  <c r="BS72" i="1"/>
  <c r="AT88" i="7"/>
  <c r="AT61" i="7"/>
  <c r="AT88" i="5"/>
  <c r="AT61" i="5"/>
  <c r="AT11" i="5"/>
  <c r="AT10" i="5"/>
  <c r="AT61" i="1"/>
  <c r="AT11" i="1"/>
  <c r="BB88" i="7"/>
  <c r="BB88" i="5"/>
  <c r="BB61" i="5"/>
  <c r="BB11" i="5"/>
  <c r="BD88" i="1"/>
  <c r="BS27" i="5"/>
  <c r="BS27" i="7"/>
  <c r="BK27" i="5"/>
  <c r="BK27" i="7"/>
  <c r="BH51" i="7"/>
  <c r="BH51" i="5"/>
  <c r="BH33" i="7"/>
  <c r="BH33" i="5"/>
  <c r="BH221" i="7"/>
  <c r="BH217" i="7"/>
  <c r="BH221" i="5"/>
  <c r="BH217" i="1"/>
  <c r="BR263" i="1"/>
  <c r="BR264" i="5"/>
  <c r="BW264" i="1"/>
  <c r="BS253" i="7"/>
  <c r="BS244" i="7"/>
  <c r="BS216" i="7"/>
  <c r="BS253" i="5"/>
  <c r="BK253" i="5"/>
  <c r="BK253" i="7"/>
  <c r="BK244" i="7"/>
  <c r="BK216" i="7"/>
  <c r="BV63" i="7"/>
  <c r="BV63" i="5"/>
  <c r="BD172" i="1"/>
  <c r="BD167" i="1"/>
  <c r="BK117" i="7"/>
  <c r="BK113" i="7"/>
  <c r="BK11" i="7"/>
  <c r="BK117" i="5"/>
  <c r="BP78" i="7"/>
  <c r="BP78" i="5"/>
  <c r="BS78" i="1"/>
  <c r="BD82" i="5"/>
  <c r="BD82" i="7"/>
  <c r="AX61" i="7"/>
  <c r="BZ46" i="1"/>
  <c r="BY46" i="7"/>
  <c r="BY46" i="5"/>
  <c r="BU56" i="5"/>
  <c r="BU56" i="7"/>
  <c r="BS38" i="7"/>
  <c r="BS38" i="5"/>
  <c r="BU44" i="7"/>
  <c r="BU44" i="5"/>
  <c r="BL20" i="7"/>
  <c r="BL20" i="5"/>
  <c r="BK38" i="7"/>
  <c r="BK38" i="5"/>
  <c r="BK28" i="7"/>
  <c r="BK28" i="5"/>
  <c r="BS28" i="7"/>
  <c r="BS28" i="5"/>
  <c r="BS54" i="7"/>
  <c r="BS54" i="5"/>
  <c r="BS53" i="1"/>
  <c r="BP53" i="7"/>
  <c r="BP53" i="5"/>
  <c r="BK53" i="1"/>
  <c r="BD14" i="7"/>
  <c r="BD14" i="5"/>
  <c r="BK18" i="7"/>
  <c r="BK18" i="5"/>
  <c r="BD53" i="7"/>
  <c r="BD53" i="5"/>
  <c r="BP240" i="7"/>
  <c r="BP240" i="5"/>
  <c r="BK240" i="1"/>
  <c r="BN224" i="7"/>
  <c r="BP224" i="1"/>
  <c r="BN224" i="5"/>
  <c r="BY48" i="7"/>
  <c r="BZ48" i="1"/>
  <c r="BY48" i="5"/>
  <c r="BY12" i="5"/>
  <c r="BL22" i="7"/>
  <c r="BN22" i="1"/>
  <c r="BL22" i="5"/>
  <c r="BD225" i="7"/>
  <c r="BD225" i="5"/>
  <c r="BD217" i="1"/>
  <c r="BL225" i="7"/>
  <c r="BN225" i="1"/>
  <c r="BL225" i="5"/>
  <c r="BK231" i="5"/>
  <c r="BV231" i="1"/>
  <c r="BK231" i="7"/>
  <c r="BP30" i="7"/>
  <c r="BP30" i="5"/>
  <c r="BK30" i="1"/>
  <c r="BK54" i="7"/>
  <c r="BK54" i="5"/>
  <c r="BU39" i="7"/>
  <c r="BU39" i="5"/>
  <c r="BN18" i="5"/>
  <c r="BN18" i="7"/>
  <c r="BY58" i="7"/>
  <c r="BZ58" i="1"/>
  <c r="BY58" i="5"/>
  <c r="BP29" i="5"/>
  <c r="BP29" i="7"/>
  <c r="BS29" i="1"/>
  <c r="BS55" i="1"/>
  <c r="BP55" i="7"/>
  <c r="BP55" i="5"/>
  <c r="BK55" i="1"/>
  <c r="BS41" i="1"/>
  <c r="BP41" i="7"/>
  <c r="BP41" i="5"/>
  <c r="BU178" i="5"/>
  <c r="BU177" i="5"/>
  <c r="BU178" i="7"/>
  <c r="BU177" i="7"/>
  <c r="BU177" i="1"/>
  <c r="BY178" i="1"/>
  <c r="BS179" i="7"/>
  <c r="BS177" i="7"/>
  <c r="BS177" i="1"/>
  <c r="BS179" i="5"/>
  <c r="BV177" i="1"/>
  <c r="BK179" i="7"/>
  <c r="BK179" i="5"/>
  <c r="BV178" i="5"/>
  <c r="BV177" i="5"/>
  <c r="BV176" i="5"/>
  <c r="BV178" i="7"/>
  <c r="BK177" i="7"/>
  <c r="CB268" i="5"/>
  <c r="BD263" i="5"/>
  <c r="BD255" i="1"/>
  <c r="BD216" i="1"/>
  <c r="AT182" i="7"/>
  <c r="AT176" i="1"/>
  <c r="AT10" i="1"/>
  <c r="AX182" i="1"/>
  <c r="AX185" i="7"/>
  <c r="AX185" i="5"/>
  <c r="AX182" i="5"/>
  <c r="AX176" i="5"/>
  <c r="AX10" i="5"/>
  <c r="BB185" i="1"/>
  <c r="CB81" i="7"/>
  <c r="CB81" i="5"/>
  <c r="BZ81" i="7"/>
  <c r="BZ81" i="5"/>
  <c r="BN219" i="7"/>
  <c r="BN219" i="5"/>
  <c r="BN217" i="5"/>
  <c r="BP219" i="1"/>
  <c r="BK76" i="5"/>
  <c r="BK76" i="7"/>
  <c r="BS76" i="5"/>
  <c r="BS76" i="7"/>
  <c r="BV73" i="5"/>
  <c r="BV73" i="7"/>
  <c r="BK202" i="5"/>
  <c r="BK202" i="7"/>
  <c r="BK74" i="5"/>
  <c r="BK74" i="7"/>
  <c r="BS74" i="5"/>
  <c r="BS74" i="7"/>
  <c r="BU73" i="7"/>
  <c r="BU73" i="5"/>
  <c r="BS202" i="5"/>
  <c r="BS202" i="7"/>
  <c r="BN82" i="7"/>
  <c r="BN82" i="5"/>
  <c r="BN61" i="5"/>
  <c r="BN11" i="5"/>
  <c r="BK204" i="5"/>
  <c r="BK204" i="7"/>
  <c r="BS204" i="5"/>
  <c r="BS204" i="7"/>
  <c r="BK244" i="5"/>
  <c r="BK69" i="7"/>
  <c r="BK69" i="5"/>
  <c r="BK190" i="7"/>
  <c r="BK190" i="5"/>
  <c r="BK182" i="5"/>
  <c r="BK176" i="5"/>
  <c r="BU190" i="1"/>
  <c r="BH24" i="7"/>
  <c r="BH24" i="5"/>
  <c r="BK88" i="7"/>
  <c r="BK88" i="5"/>
  <c r="BS88" i="5"/>
  <c r="BS88" i="7"/>
  <c r="BU185" i="7"/>
  <c r="BU185" i="5"/>
  <c r="BY185" i="1"/>
  <c r="BD23" i="5"/>
  <c r="BD23" i="7"/>
  <c r="BK19" i="5"/>
  <c r="BK19" i="7"/>
  <c r="BL217" i="1"/>
  <c r="BV118" i="7"/>
  <c r="BV118" i="5"/>
  <c r="BU118" i="5"/>
  <c r="BU118" i="7"/>
  <c r="BS69" i="5"/>
  <c r="BS69" i="7"/>
  <c r="BK261" i="5"/>
  <c r="BV261" i="5"/>
  <c r="BS190" i="7"/>
  <c r="BS190" i="5"/>
  <c r="BS182" i="5"/>
  <c r="BS176" i="5"/>
  <c r="BS19" i="5"/>
  <c r="BS19" i="7"/>
  <c r="BL23" i="7"/>
  <c r="BL23" i="5"/>
  <c r="BK10" i="7"/>
  <c r="BH216" i="1"/>
  <c r="CB71" i="5"/>
  <c r="CB71" i="7"/>
  <c r="BL68" i="7"/>
  <c r="BL61" i="7"/>
  <c r="BN68" i="1"/>
  <c r="BL61" i="1"/>
  <c r="BL68" i="5"/>
  <c r="BU62" i="7"/>
  <c r="BU62" i="5"/>
  <c r="BZ71" i="5"/>
  <c r="BZ71" i="7"/>
  <c r="BZ50" i="1"/>
  <c r="BY50" i="7"/>
  <c r="BY50" i="5"/>
  <c r="BV62" i="5"/>
  <c r="BV62" i="7"/>
  <c r="BN174" i="7"/>
  <c r="BN174" i="5"/>
  <c r="BD211" i="7"/>
  <c r="BD211" i="5"/>
  <c r="BZ245" i="7"/>
  <c r="BZ245" i="5"/>
  <c r="BP31" i="5"/>
  <c r="BP12" i="5"/>
  <c r="BP31" i="7"/>
  <c r="BK31" i="1"/>
  <c r="BD228" i="5"/>
  <c r="BD228" i="7"/>
  <c r="BD217" i="7"/>
  <c r="BK238" i="1"/>
  <c r="BP238" i="7"/>
  <c r="BP238" i="5"/>
  <c r="BP230" i="1"/>
  <c r="BP230" i="7"/>
  <c r="CB245" i="7"/>
  <c r="CB245" i="5"/>
  <c r="BH12" i="7"/>
  <c r="BK232" i="5"/>
  <c r="BK232" i="7"/>
  <c r="BU232" i="1"/>
  <c r="BU230" i="1"/>
  <c r="BP21" i="7"/>
  <c r="BP21" i="5"/>
  <c r="BK113" i="5"/>
  <c r="BU45" i="7"/>
  <c r="BU45" i="5"/>
  <c r="BW21" i="1"/>
  <c r="BR21" i="7"/>
  <c r="BR21" i="5"/>
  <c r="BK78" i="7"/>
  <c r="BK78" i="5"/>
  <c r="BU117" i="7"/>
  <c r="BU117" i="5"/>
  <c r="BL221" i="5"/>
  <c r="BL221" i="7"/>
  <c r="BD88" i="7"/>
  <c r="BD88" i="5"/>
  <c r="BS72" i="7"/>
  <c r="BS72" i="5"/>
  <c r="BW256" i="5"/>
  <c r="BX260" i="5"/>
  <c r="BX256" i="1"/>
  <c r="BL197" i="1"/>
  <c r="BL198" i="7"/>
  <c r="BL198" i="5"/>
  <c r="CB259" i="5"/>
  <c r="BV233" i="5"/>
  <c r="BV233" i="7"/>
  <c r="BU233" i="5"/>
  <c r="BU233" i="7"/>
  <c r="BU203" i="7"/>
  <c r="BU203" i="5"/>
  <c r="BL26" i="5"/>
  <c r="BL26" i="7"/>
  <c r="BL35" i="5"/>
  <c r="BL35" i="7"/>
  <c r="BS70" i="5"/>
  <c r="BS70" i="7"/>
  <c r="BS83" i="5"/>
  <c r="BS83" i="7"/>
  <c r="BN14" i="5"/>
  <c r="BN14" i="7"/>
  <c r="BR14" i="1"/>
  <c r="BL16" i="7"/>
  <c r="BN16" i="1"/>
  <c r="BL16" i="5"/>
  <c r="BD68" i="7"/>
  <c r="BD61" i="7"/>
  <c r="BD68" i="5"/>
  <c r="BD61" i="1"/>
  <c r="BD11" i="1"/>
  <c r="BB61" i="7"/>
  <c r="BK77" i="7"/>
  <c r="BK77" i="5"/>
  <c r="BU263" i="1"/>
  <c r="BU264" i="5"/>
  <c r="BL211" i="7"/>
  <c r="BL211" i="5"/>
  <c r="BL255" i="1"/>
  <c r="BL263" i="5"/>
  <c r="BL36" i="7"/>
  <c r="BL36" i="5"/>
  <c r="CB47" i="7"/>
  <c r="CB47" i="5"/>
  <c r="BU115" i="5"/>
  <c r="BU113" i="5"/>
  <c r="BU115" i="7"/>
  <c r="BY113" i="1"/>
  <c r="BV115" i="5"/>
  <c r="BV115" i="7"/>
  <c r="BU40" i="5"/>
  <c r="BU40" i="7"/>
  <c r="BP37" i="7"/>
  <c r="BP37" i="5"/>
  <c r="BU113" i="1"/>
  <c r="BY114" i="5"/>
  <c r="BY114" i="7"/>
  <c r="BS75" i="5"/>
  <c r="BS75" i="7"/>
  <c r="BU258" i="5"/>
  <c r="BU256" i="1"/>
  <c r="BL228" i="7"/>
  <c r="BN228" i="1"/>
  <c r="BL228" i="5"/>
  <c r="BV52" i="7"/>
  <c r="BV52" i="5"/>
  <c r="BP43" i="5"/>
  <c r="BP43" i="7"/>
  <c r="BS43" i="1"/>
  <c r="BD16" i="5"/>
  <c r="BD16" i="7"/>
  <c r="BG10" i="1"/>
  <c r="BG12" i="7"/>
  <c r="BL17" i="7"/>
  <c r="BN17" i="1"/>
  <c r="BK17" i="1"/>
  <c r="BL17" i="5"/>
  <c r="BL216" i="1"/>
  <c r="BD61" i="5"/>
  <c r="BD11" i="5"/>
  <c r="BS78" i="7"/>
  <c r="BS78" i="5"/>
  <c r="BW263" i="1"/>
  <c r="BW263" i="5"/>
  <c r="BW264" i="5"/>
  <c r="BX264" i="1"/>
  <c r="BR255" i="1"/>
  <c r="BR216" i="1"/>
  <c r="BR263" i="5"/>
  <c r="BL33" i="5"/>
  <c r="BL33" i="7"/>
  <c r="BL51" i="5"/>
  <c r="BL51" i="7"/>
  <c r="BU27" i="5"/>
  <c r="BU27" i="7"/>
  <c r="BK72" i="7"/>
  <c r="BK72" i="5"/>
  <c r="BP182" i="1"/>
  <c r="BP183" i="7"/>
  <c r="BP183" i="5"/>
  <c r="BS183" i="1"/>
  <c r="BK183" i="1"/>
  <c r="BN182" i="7"/>
  <c r="BL172" i="1"/>
  <c r="BL167" i="1"/>
  <c r="BL173" i="7"/>
  <c r="BL172" i="7"/>
  <c r="BL167" i="7"/>
  <c r="BL173" i="5"/>
  <c r="BL172" i="5"/>
  <c r="BL167" i="5"/>
  <c r="BL10" i="5"/>
  <c r="BY247" i="7"/>
  <c r="BZ247" i="1"/>
  <c r="BY247" i="5"/>
  <c r="BS220" i="1"/>
  <c r="BP220" i="7"/>
  <c r="BP220" i="5"/>
  <c r="BH197" i="5"/>
  <c r="BH197" i="7"/>
  <c r="BV203" i="5"/>
  <c r="BV203" i="7"/>
  <c r="BY249" i="5"/>
  <c r="BY249" i="7"/>
  <c r="BN222" i="1"/>
  <c r="BL222" i="7"/>
  <c r="BL217" i="7"/>
  <c r="BL222" i="5"/>
  <c r="BV113" i="7"/>
  <c r="BV11" i="7"/>
  <c r="BV10" i="7"/>
  <c r="BK70" i="7"/>
  <c r="BK70" i="5"/>
  <c r="BK83" i="5"/>
  <c r="BK83" i="7"/>
  <c r="BN201" i="7"/>
  <c r="BN201" i="5"/>
  <c r="BN198" i="1"/>
  <c r="BS255" i="1"/>
  <c r="BS256" i="5"/>
  <c r="BV250" i="5"/>
  <c r="BV250" i="7"/>
  <c r="BN13" i="7"/>
  <c r="BR13" i="1"/>
  <c r="BP13" i="1"/>
  <c r="BN13" i="5"/>
  <c r="BK242" i="5"/>
  <c r="BK230" i="5"/>
  <c r="BK242" i="7"/>
  <c r="BN34" i="7"/>
  <c r="BN34" i="5"/>
  <c r="BH10" i="1"/>
  <c r="BF10" i="1"/>
  <c r="BS10" i="7"/>
  <c r="BY63" i="5"/>
  <c r="BY63" i="7"/>
  <c r="BZ63" i="1"/>
  <c r="BS77" i="7"/>
  <c r="BS77" i="5"/>
  <c r="BN212" i="7"/>
  <c r="BN211" i="1"/>
  <c r="BN212" i="5"/>
  <c r="BY218" i="7"/>
  <c r="BZ218" i="1"/>
  <c r="BY218" i="5"/>
  <c r="BY186" i="7"/>
  <c r="BY186" i="5"/>
  <c r="BZ186" i="1"/>
  <c r="BN265" i="5"/>
  <c r="BN255" i="5"/>
  <c r="BN216" i="5"/>
  <c r="BP265" i="1"/>
  <c r="BN263" i="1"/>
  <c r="BZ47" i="7"/>
  <c r="BZ47" i="5"/>
  <c r="BU244" i="1"/>
  <c r="BU248" i="7"/>
  <c r="BU248" i="5"/>
  <c r="BY248" i="1"/>
  <c r="BY244" i="1"/>
  <c r="BV248" i="7"/>
  <c r="BV248" i="5"/>
  <c r="BV40" i="7"/>
  <c r="BV40" i="5"/>
  <c r="BU113" i="7"/>
  <c r="BU11" i="7"/>
  <c r="BU10" i="7"/>
  <c r="BK75" i="7"/>
  <c r="BK75" i="5"/>
  <c r="BK255" i="1"/>
  <c r="BK256" i="5"/>
  <c r="BV258" i="5"/>
  <c r="BV256" i="1"/>
  <c r="BD197" i="5"/>
  <c r="BD197" i="7"/>
  <c r="BU52" i="7"/>
  <c r="BU52" i="5"/>
  <c r="BL25" i="5"/>
  <c r="BL25" i="7"/>
  <c r="BD17" i="7"/>
  <c r="BD12" i="7"/>
  <c r="BD17" i="5"/>
  <c r="BK41" i="7"/>
  <c r="BK41" i="5"/>
  <c r="BK55" i="7"/>
  <c r="BU55" i="1"/>
  <c r="BK55" i="5"/>
  <c r="BK29" i="7"/>
  <c r="BK29" i="5"/>
  <c r="BZ58" i="7"/>
  <c r="BZ58" i="5"/>
  <c r="BY39" i="5"/>
  <c r="BZ39" i="1"/>
  <c r="BY39" i="7"/>
  <c r="BV54" i="7"/>
  <c r="BV54" i="5"/>
  <c r="BP225" i="1"/>
  <c r="BN225" i="5"/>
  <c r="BN225" i="7"/>
  <c r="BZ48" i="5"/>
  <c r="BZ12" i="5"/>
  <c r="BZ48" i="7"/>
  <c r="BK240" i="5"/>
  <c r="BK240" i="7"/>
  <c r="BY18" i="7"/>
  <c r="BY18" i="5"/>
  <c r="BZ18" i="1"/>
  <c r="BV18" i="7"/>
  <c r="BV18" i="5"/>
  <c r="BS53" i="7"/>
  <c r="BS53" i="5"/>
  <c r="BU28" i="7"/>
  <c r="BU28" i="5"/>
  <c r="BN20" i="5"/>
  <c r="BN20" i="7"/>
  <c r="BY56" i="5"/>
  <c r="BY56" i="7"/>
  <c r="BZ56" i="1"/>
  <c r="CB46" i="5"/>
  <c r="CB46" i="7"/>
  <c r="BS41" i="7"/>
  <c r="BS41" i="5"/>
  <c r="BS55" i="5"/>
  <c r="BS55" i="7"/>
  <c r="BS29" i="5"/>
  <c r="BS29" i="7"/>
  <c r="BU30" i="1"/>
  <c r="BK30" i="5"/>
  <c r="BK30" i="7"/>
  <c r="BV30" i="1"/>
  <c r="BV230" i="1"/>
  <c r="BV231" i="5"/>
  <c r="BV231" i="7"/>
  <c r="BY231" i="1"/>
  <c r="BN22" i="7"/>
  <c r="BN22" i="5"/>
  <c r="BR22" i="1"/>
  <c r="BP22" i="1"/>
  <c r="CB48" i="7"/>
  <c r="CC48" i="7"/>
  <c r="CC12" i="7"/>
  <c r="CC11" i="7"/>
  <c r="CB48" i="5"/>
  <c r="CC48" i="1"/>
  <c r="CC12" i="1"/>
  <c r="CC11" i="1"/>
  <c r="BP224" i="7"/>
  <c r="BP224" i="5"/>
  <c r="BK224" i="1"/>
  <c r="BN217" i="1"/>
  <c r="BK53" i="7"/>
  <c r="BK53" i="5"/>
  <c r="BV28" i="7"/>
  <c r="BV28" i="5"/>
  <c r="BY44" i="7"/>
  <c r="BY44" i="5"/>
  <c r="BZ44" i="1"/>
  <c r="BZ46" i="7"/>
  <c r="BZ46" i="5"/>
  <c r="BV179" i="7"/>
  <c r="BV177" i="7"/>
  <c r="BV179" i="5"/>
  <c r="BY179" i="1"/>
  <c r="BY178" i="7"/>
  <c r="BZ178" i="1"/>
  <c r="BY178" i="5"/>
  <c r="BY177" i="5"/>
  <c r="BY177" i="1"/>
  <c r="BV113" i="5"/>
  <c r="BB185" i="7"/>
  <c r="BB182" i="1"/>
  <c r="BB185" i="5"/>
  <c r="BB182" i="5"/>
  <c r="BB176" i="5"/>
  <c r="BB10" i="5"/>
  <c r="BD185" i="1"/>
  <c r="BP219" i="5"/>
  <c r="BP217" i="5"/>
  <c r="BS219" i="1"/>
  <c r="BP219" i="7"/>
  <c r="BK219" i="1"/>
  <c r="AX182" i="7"/>
  <c r="AX176" i="1"/>
  <c r="AX10" i="1"/>
  <c r="BV202" i="5"/>
  <c r="BV202" i="7"/>
  <c r="BU202" i="5"/>
  <c r="BU202" i="7"/>
  <c r="BU76" i="7"/>
  <c r="BU76" i="5"/>
  <c r="BV76" i="5"/>
  <c r="BV76" i="7"/>
  <c r="BY73" i="5"/>
  <c r="BZ73" i="1"/>
  <c r="BY73" i="7"/>
  <c r="BU74" i="7"/>
  <c r="BU74" i="5"/>
  <c r="BV204" i="7"/>
  <c r="BV204" i="5"/>
  <c r="BU204" i="5"/>
  <c r="BU204" i="7"/>
  <c r="BP82" i="7"/>
  <c r="BS82" i="1"/>
  <c r="BP82" i="5"/>
  <c r="BP61" i="5"/>
  <c r="BP11" i="5"/>
  <c r="BY256" i="1"/>
  <c r="BY256" i="5"/>
  <c r="BU261" i="5"/>
  <c r="BU88" i="5"/>
  <c r="BU88" i="7"/>
  <c r="BV88" i="5"/>
  <c r="BV88" i="7"/>
  <c r="BL24" i="7"/>
  <c r="BL24" i="5"/>
  <c r="BL12" i="1"/>
  <c r="BL11" i="1"/>
  <c r="BN23" i="5"/>
  <c r="BN23" i="7"/>
  <c r="BY118" i="7"/>
  <c r="BY118" i="5"/>
  <c r="BZ118" i="1"/>
  <c r="BY185" i="7"/>
  <c r="BY185" i="5"/>
  <c r="BZ185" i="1"/>
  <c r="BU190" i="7"/>
  <c r="BY190" i="1"/>
  <c r="BU190" i="5"/>
  <c r="BU182" i="5"/>
  <c r="BU176" i="5"/>
  <c r="BV244" i="5"/>
  <c r="BN61" i="1"/>
  <c r="BP68" i="1"/>
  <c r="BN68" i="7"/>
  <c r="BN61" i="7"/>
  <c r="BN68" i="5"/>
  <c r="CB50" i="7"/>
  <c r="CB50" i="5"/>
  <c r="BZ50" i="7"/>
  <c r="BZ50" i="5"/>
  <c r="BZ62" i="1"/>
  <c r="BY62" i="5"/>
  <c r="BY62" i="7"/>
  <c r="BP174" i="7"/>
  <c r="BP174" i="5"/>
  <c r="BS174" i="1"/>
  <c r="BK238" i="7"/>
  <c r="BK230" i="1"/>
  <c r="BK230" i="7"/>
  <c r="BK238" i="5"/>
  <c r="BK31" i="7"/>
  <c r="BK31" i="5"/>
  <c r="BK12" i="5"/>
  <c r="BR174" i="7"/>
  <c r="BR172" i="7"/>
  <c r="BR167" i="7"/>
  <c r="BR174" i="5"/>
  <c r="BR172" i="5"/>
  <c r="BR167" i="5"/>
  <c r="BR10" i="5"/>
  <c r="BW174" i="1"/>
  <c r="BR172" i="1"/>
  <c r="BR167" i="1"/>
  <c r="BN12" i="1"/>
  <c r="BX21" i="1"/>
  <c r="BW21" i="5"/>
  <c r="BW21" i="7"/>
  <c r="BZ45" i="1"/>
  <c r="BY45" i="5"/>
  <c r="BY45" i="7"/>
  <c r="BK21" i="5"/>
  <c r="BK21" i="7"/>
  <c r="BU232" i="7"/>
  <c r="BU232" i="5"/>
  <c r="BY232" i="1"/>
  <c r="BL12" i="7"/>
  <c r="BN25" i="5"/>
  <c r="BN25" i="7"/>
  <c r="BZ52" i="1"/>
  <c r="BY52" i="7"/>
  <c r="BY52" i="5"/>
  <c r="BV75" i="5"/>
  <c r="BV75" i="7"/>
  <c r="BN255" i="1"/>
  <c r="BN216" i="1"/>
  <c r="BN263" i="5"/>
  <c r="CB218" i="7"/>
  <c r="CB218" i="5"/>
  <c r="BN211" i="7"/>
  <c r="BN211" i="5"/>
  <c r="BZ63" i="7"/>
  <c r="BZ63" i="5"/>
  <c r="CB63" i="7"/>
  <c r="CB63" i="5"/>
  <c r="BP34" i="7"/>
  <c r="BP34" i="5"/>
  <c r="BP13" i="7"/>
  <c r="BP13" i="5"/>
  <c r="BP198" i="1"/>
  <c r="BP201" i="5"/>
  <c r="BS201" i="1"/>
  <c r="BP201" i="7"/>
  <c r="BV70" i="5"/>
  <c r="BV70" i="7"/>
  <c r="BU70" i="7"/>
  <c r="BU70" i="5"/>
  <c r="BU61" i="1"/>
  <c r="BP222" i="1"/>
  <c r="BN222" i="5"/>
  <c r="BN222" i="7"/>
  <c r="BK220" i="7"/>
  <c r="BK220" i="5"/>
  <c r="BN173" i="7"/>
  <c r="BN172" i="7"/>
  <c r="BN167" i="7"/>
  <c r="BN172" i="1"/>
  <c r="BN167" i="1"/>
  <c r="BN173" i="5"/>
  <c r="BN172" i="5"/>
  <c r="BN167" i="5"/>
  <c r="BN10" i="5"/>
  <c r="BS182" i="1"/>
  <c r="BS183" i="5"/>
  <c r="BS183" i="7"/>
  <c r="BU72" i="7"/>
  <c r="BU72" i="5"/>
  <c r="BN51" i="5"/>
  <c r="BN51" i="7"/>
  <c r="BX263" i="1"/>
  <c r="BX263" i="5"/>
  <c r="BX264" i="5"/>
  <c r="BR17" i="1"/>
  <c r="BN17" i="7"/>
  <c r="BN17" i="5"/>
  <c r="BS43" i="5"/>
  <c r="BS43" i="7"/>
  <c r="BK43" i="7"/>
  <c r="BK43" i="5"/>
  <c r="BY258" i="5"/>
  <c r="BZ258" i="1"/>
  <c r="CB114" i="5"/>
  <c r="CB114" i="7"/>
  <c r="BZ40" i="1"/>
  <c r="BY40" i="5"/>
  <c r="BY40" i="7"/>
  <c r="BY115" i="7"/>
  <c r="BY115" i="5"/>
  <c r="BN36" i="7"/>
  <c r="BN36" i="5"/>
  <c r="BY263" i="1"/>
  <c r="BY264" i="5"/>
  <c r="BZ264" i="1"/>
  <c r="BU255" i="1"/>
  <c r="BU263" i="5"/>
  <c r="BU77" i="5"/>
  <c r="BU77" i="7"/>
  <c r="BV77" i="5"/>
  <c r="BV77" i="7"/>
  <c r="BP14" i="7"/>
  <c r="BP14" i="5"/>
  <c r="BN35" i="7"/>
  <c r="BN35" i="5"/>
  <c r="BY203" i="7"/>
  <c r="BY203" i="5"/>
  <c r="BZ203" i="1"/>
  <c r="BL197" i="7"/>
  <c r="BL197" i="5"/>
  <c r="BL176" i="1"/>
  <c r="BN221" i="7"/>
  <c r="BN221" i="5"/>
  <c r="BY117" i="7"/>
  <c r="BY117" i="5"/>
  <c r="BZ117" i="1"/>
  <c r="BU78" i="5"/>
  <c r="BU78" i="7"/>
  <c r="BV256" i="5"/>
  <c r="BV255" i="1"/>
  <c r="BU75" i="5"/>
  <c r="BU75" i="7"/>
  <c r="BY248" i="7"/>
  <c r="BY248" i="5"/>
  <c r="BZ248" i="1"/>
  <c r="BP265" i="5"/>
  <c r="BP255" i="5"/>
  <c r="BP216" i="5"/>
  <c r="BP263" i="1"/>
  <c r="BZ186" i="7"/>
  <c r="BZ186" i="5"/>
  <c r="BZ218" i="7"/>
  <c r="BZ218" i="5"/>
  <c r="BP212" i="7"/>
  <c r="BP211" i="1"/>
  <c r="BS212" i="1"/>
  <c r="BP212" i="5"/>
  <c r="BW13" i="1"/>
  <c r="BR13" i="7"/>
  <c r="BR13" i="5"/>
  <c r="BY250" i="7"/>
  <c r="BZ250" i="1"/>
  <c r="BY250" i="5"/>
  <c r="BN197" i="1"/>
  <c r="BN198" i="7"/>
  <c r="BN198" i="5"/>
  <c r="BZ249" i="7"/>
  <c r="BZ249" i="5"/>
  <c r="CB249" i="7"/>
  <c r="CB249" i="5"/>
  <c r="BS220" i="7"/>
  <c r="BS220" i="5"/>
  <c r="BS217" i="1"/>
  <c r="BS216" i="1"/>
  <c r="CB247" i="5"/>
  <c r="CB247" i="7"/>
  <c r="BZ247" i="5"/>
  <c r="BZ247" i="7"/>
  <c r="BK182" i="1"/>
  <c r="BK183" i="5"/>
  <c r="BU183" i="1"/>
  <c r="BK183" i="7"/>
  <c r="BP182" i="7"/>
  <c r="BV72" i="7"/>
  <c r="BV72" i="5"/>
  <c r="BY27" i="7"/>
  <c r="BZ27" i="1"/>
  <c r="BY27" i="5"/>
  <c r="BN33" i="7"/>
  <c r="BN33" i="5"/>
  <c r="BK17" i="7"/>
  <c r="BK17" i="5"/>
  <c r="BP228" i="1"/>
  <c r="BN228" i="5"/>
  <c r="BN228" i="7"/>
  <c r="BU256" i="5"/>
  <c r="BY113" i="7"/>
  <c r="BY11" i="7"/>
  <c r="BY10" i="7"/>
  <c r="BK37" i="7"/>
  <c r="BK37" i="5"/>
  <c r="BP16" i="1"/>
  <c r="BN16" i="5"/>
  <c r="BN16" i="7"/>
  <c r="BR14" i="7"/>
  <c r="BR14" i="5"/>
  <c r="BW14" i="1"/>
  <c r="BN26" i="7"/>
  <c r="BR26" i="1"/>
  <c r="BR12" i="1"/>
  <c r="BR11" i="1"/>
  <c r="BR10" i="1"/>
  <c r="BN26" i="5"/>
  <c r="CB190" i="7"/>
  <c r="CB190" i="5"/>
  <c r="CC190" i="1"/>
  <c r="CC182" i="1"/>
  <c r="CC176" i="1"/>
  <c r="BU230" i="7"/>
  <c r="BY233" i="7"/>
  <c r="BZ233" i="1"/>
  <c r="BY233" i="5"/>
  <c r="BX256" i="5"/>
  <c r="BX255" i="1"/>
  <c r="BX216" i="1"/>
  <c r="BW255" i="1"/>
  <c r="BW216" i="1"/>
  <c r="BV78" i="5"/>
  <c r="BV78" i="7"/>
  <c r="BZ44" i="7"/>
  <c r="BZ44" i="5"/>
  <c r="CB44" i="5"/>
  <c r="CB44" i="7"/>
  <c r="BK224" i="7"/>
  <c r="BK224" i="5"/>
  <c r="BR22" i="7"/>
  <c r="BW22" i="1"/>
  <c r="BR22" i="5"/>
  <c r="BY230" i="1"/>
  <c r="BY231" i="5"/>
  <c r="BZ231" i="1"/>
  <c r="BY231" i="7"/>
  <c r="BV30" i="7"/>
  <c r="BV30" i="5"/>
  <c r="BZ56" i="7"/>
  <c r="BZ56" i="5"/>
  <c r="CB56" i="5"/>
  <c r="CB56" i="7"/>
  <c r="BP20" i="5"/>
  <c r="BP20" i="7"/>
  <c r="BS20" i="1"/>
  <c r="BY28" i="7"/>
  <c r="BZ28" i="1"/>
  <c r="BY28" i="5"/>
  <c r="CB18" i="7"/>
  <c r="CB18" i="5"/>
  <c r="BY54" i="5"/>
  <c r="BZ54" i="1"/>
  <c r="BY54" i="7"/>
  <c r="CB39" i="7"/>
  <c r="CB39" i="5"/>
  <c r="BZ39" i="5"/>
  <c r="BZ39" i="7"/>
  <c r="BU29" i="5"/>
  <c r="BU29" i="7"/>
  <c r="BU55" i="7"/>
  <c r="BU55" i="5"/>
  <c r="BY55" i="1"/>
  <c r="BV41" i="7"/>
  <c r="BV41" i="5"/>
  <c r="CC48" i="5"/>
  <c r="CC12" i="5"/>
  <c r="CC11" i="5"/>
  <c r="CB12" i="5"/>
  <c r="BP22" i="7"/>
  <c r="BP22" i="5"/>
  <c r="BS22" i="1"/>
  <c r="BK22" i="1"/>
  <c r="BV230" i="7"/>
  <c r="BU30" i="7"/>
  <c r="BY30" i="1"/>
  <c r="BU30" i="5"/>
  <c r="BZ18" i="5"/>
  <c r="BZ18" i="7"/>
  <c r="BP225" i="5"/>
  <c r="BP225" i="7"/>
  <c r="BK225" i="1"/>
  <c r="BV29" i="7"/>
  <c r="BV29" i="5"/>
  <c r="BU41" i="5"/>
  <c r="BU41" i="7"/>
  <c r="BZ178" i="5"/>
  <c r="BZ177" i="5"/>
  <c r="BZ178" i="7"/>
  <c r="BY179" i="5"/>
  <c r="BY179" i="7"/>
  <c r="BY177" i="7"/>
  <c r="BZ179" i="1"/>
  <c r="BK219" i="7"/>
  <c r="BK219" i="5"/>
  <c r="BK217" i="5"/>
  <c r="BK216" i="5"/>
  <c r="BV219" i="1"/>
  <c r="BS219" i="7"/>
  <c r="BS217" i="7"/>
  <c r="BS219" i="5"/>
  <c r="BS217" i="5"/>
  <c r="BS216" i="5"/>
  <c r="BD185" i="7"/>
  <c r="BD185" i="5"/>
  <c r="BD182" i="5"/>
  <c r="BD176" i="5"/>
  <c r="BD10" i="5"/>
  <c r="BD182" i="1"/>
  <c r="BB182" i="7"/>
  <c r="BB176" i="1"/>
  <c r="BB10" i="1"/>
  <c r="BZ73" i="5"/>
  <c r="BZ73" i="7"/>
  <c r="BY76" i="7"/>
  <c r="BZ76" i="1"/>
  <c r="BY76" i="5"/>
  <c r="BY74" i="7"/>
  <c r="BY74" i="5"/>
  <c r="BZ74" i="1"/>
  <c r="CB73" i="5"/>
  <c r="CB73" i="7"/>
  <c r="BY202" i="7"/>
  <c r="BZ202" i="1"/>
  <c r="BY202" i="5"/>
  <c r="BN11" i="1"/>
  <c r="BK82" i="5"/>
  <c r="BK61" i="5"/>
  <c r="BK11" i="5"/>
  <c r="BK82" i="7"/>
  <c r="BS82" i="7"/>
  <c r="BS82" i="5"/>
  <c r="BS61" i="5"/>
  <c r="BS11" i="5"/>
  <c r="BY204" i="7"/>
  <c r="BY204" i="5"/>
  <c r="BZ204" i="1"/>
  <c r="BL10" i="1"/>
  <c r="BZ118" i="7"/>
  <c r="BZ118" i="5"/>
  <c r="BP23" i="7"/>
  <c r="BP23" i="5"/>
  <c r="BN24" i="7"/>
  <c r="BN12" i="7"/>
  <c r="BN24" i="5"/>
  <c r="BP12" i="1"/>
  <c r="BY88" i="7"/>
  <c r="BZ88" i="1"/>
  <c r="BY88" i="5"/>
  <c r="BY261" i="5"/>
  <c r="CB261" i="5"/>
  <c r="BZ261" i="1"/>
  <c r="BZ261" i="5"/>
  <c r="BY113" i="5"/>
  <c r="BY190" i="5"/>
  <c r="BY182" i="5"/>
  <c r="BY176" i="5"/>
  <c r="BY190" i="7"/>
  <c r="CC190" i="7"/>
  <c r="CC182" i="7"/>
  <c r="CC176" i="7"/>
  <c r="BZ185" i="5"/>
  <c r="BZ182" i="5"/>
  <c r="BZ176" i="5"/>
  <c r="BZ185" i="7"/>
  <c r="CB118" i="5"/>
  <c r="CB118" i="7"/>
  <c r="BY244" i="5"/>
  <c r="BY216" i="5"/>
  <c r="BP68" i="5"/>
  <c r="BP61" i="1"/>
  <c r="BP68" i="7"/>
  <c r="BP61" i="7"/>
  <c r="BS68" i="1"/>
  <c r="BK68" i="1"/>
  <c r="BZ244" i="1"/>
  <c r="CB62" i="7"/>
  <c r="CB62" i="5"/>
  <c r="BZ62" i="7"/>
  <c r="BZ62" i="5"/>
  <c r="BW172" i="1"/>
  <c r="BW167" i="1"/>
  <c r="BX174" i="1"/>
  <c r="BW174" i="5"/>
  <c r="BW172" i="5"/>
  <c r="BW167" i="5"/>
  <c r="BW10" i="5"/>
  <c r="BW174" i="7"/>
  <c r="BW172" i="7"/>
  <c r="BW167" i="7"/>
  <c r="BK174" i="5"/>
  <c r="BK174" i="7"/>
  <c r="BS174" i="7"/>
  <c r="BS174" i="5"/>
  <c r="BV21" i="7"/>
  <c r="BV21" i="5"/>
  <c r="CB45" i="7"/>
  <c r="CB45" i="5"/>
  <c r="BX21" i="7"/>
  <c r="BX21" i="5"/>
  <c r="BY232" i="7"/>
  <c r="BZ232" i="1"/>
  <c r="BZ230" i="1"/>
  <c r="BY232" i="5"/>
  <c r="BU21" i="5"/>
  <c r="BU21" i="7"/>
  <c r="BZ45" i="7"/>
  <c r="BZ45" i="5"/>
  <c r="BZ233" i="5"/>
  <c r="BZ233" i="7"/>
  <c r="BP16" i="7"/>
  <c r="BP16" i="5"/>
  <c r="BK16" i="1"/>
  <c r="CB27" i="5"/>
  <c r="CB27" i="7"/>
  <c r="BU183" i="7"/>
  <c r="BU183" i="5"/>
  <c r="BY183" i="1"/>
  <c r="BU182" i="1"/>
  <c r="BN197" i="7"/>
  <c r="BN197" i="5"/>
  <c r="BN176" i="1"/>
  <c r="BK212" i="5"/>
  <c r="BK211" i="1"/>
  <c r="BK212" i="7"/>
  <c r="BS212" i="5"/>
  <c r="BS212" i="7"/>
  <c r="BS211" i="1"/>
  <c r="BZ248" i="7"/>
  <c r="BZ248" i="5"/>
  <c r="CB248" i="7"/>
  <c r="CB248" i="5"/>
  <c r="CB117" i="5"/>
  <c r="CB117" i="7"/>
  <c r="BN217" i="7"/>
  <c r="BZ203" i="5"/>
  <c r="BZ203" i="7"/>
  <c r="BP35" i="7"/>
  <c r="BP35" i="5"/>
  <c r="BU61" i="5"/>
  <c r="BU11" i="5"/>
  <c r="CB264" i="5"/>
  <c r="BP36" i="7"/>
  <c r="BP36" i="5"/>
  <c r="BZ40" i="5"/>
  <c r="BZ40" i="7"/>
  <c r="BZ258" i="5"/>
  <c r="BZ256" i="1"/>
  <c r="CB258" i="5"/>
  <c r="BU43" i="7"/>
  <c r="BU43" i="5"/>
  <c r="BP51" i="5"/>
  <c r="BP51" i="7"/>
  <c r="BS182" i="7"/>
  <c r="BV220" i="7"/>
  <c r="BV220" i="5"/>
  <c r="BU61" i="7"/>
  <c r="BK201" i="7"/>
  <c r="BK198" i="1"/>
  <c r="BK201" i="5"/>
  <c r="BS201" i="7"/>
  <c r="BS201" i="5"/>
  <c r="BS198" i="1"/>
  <c r="BP197" i="1"/>
  <c r="BP198" i="7"/>
  <c r="BP198" i="5"/>
  <c r="BZ52" i="5"/>
  <c r="BZ52" i="7"/>
  <c r="BP25" i="7"/>
  <c r="BP25" i="5"/>
  <c r="CB233" i="5"/>
  <c r="CB233" i="7"/>
  <c r="CB182" i="5"/>
  <c r="CB176" i="5"/>
  <c r="BP26" i="7"/>
  <c r="BP26" i="5"/>
  <c r="BW26" i="1"/>
  <c r="BR26" i="7"/>
  <c r="BR26" i="5"/>
  <c r="BW14" i="7"/>
  <c r="BX14" i="1"/>
  <c r="BW14" i="5"/>
  <c r="BU37" i="7"/>
  <c r="BU37" i="5"/>
  <c r="BP228" i="7"/>
  <c r="BP228" i="5"/>
  <c r="BK228" i="1"/>
  <c r="BP33" i="5"/>
  <c r="BP33" i="7"/>
  <c r="BZ27" i="7"/>
  <c r="BZ27" i="5"/>
  <c r="BV183" i="7"/>
  <c r="BV183" i="5"/>
  <c r="BK182" i="7"/>
  <c r="CB250" i="7"/>
  <c r="CC250" i="7"/>
  <c r="CC244" i="7"/>
  <c r="CC216" i="7"/>
  <c r="CC250" i="1"/>
  <c r="CC244" i="1"/>
  <c r="CC216" i="1"/>
  <c r="CC10" i="1"/>
  <c r="CB250" i="5"/>
  <c r="BZ250" i="5"/>
  <c r="BZ250" i="7"/>
  <c r="BW13" i="7"/>
  <c r="BW13" i="5"/>
  <c r="BX13" i="1"/>
  <c r="BP211" i="7"/>
  <c r="BP211" i="5"/>
  <c r="BP255" i="1"/>
  <c r="BP263" i="5"/>
  <c r="BY75" i="5"/>
  <c r="BY75" i="7"/>
  <c r="BZ75" i="1"/>
  <c r="BY78" i="7"/>
  <c r="BZ78" i="1"/>
  <c r="BY78" i="5"/>
  <c r="BZ117" i="5"/>
  <c r="BZ113" i="5"/>
  <c r="BZ117" i="7"/>
  <c r="BZ113" i="1"/>
  <c r="BP221" i="7"/>
  <c r="BP221" i="5"/>
  <c r="BP217" i="1"/>
  <c r="BP216" i="1"/>
  <c r="CB203" i="7"/>
  <c r="CB203" i="5"/>
  <c r="BK14" i="7"/>
  <c r="BK14" i="5"/>
  <c r="BZ77" i="1"/>
  <c r="BY77" i="7"/>
  <c r="BY77" i="5"/>
  <c r="BZ263" i="1"/>
  <c r="BZ263" i="5"/>
  <c r="BZ264" i="5"/>
  <c r="BY255" i="1"/>
  <c r="BY263" i="5"/>
  <c r="CB115" i="5"/>
  <c r="CB113" i="5"/>
  <c r="CB115" i="7"/>
  <c r="CB40" i="7"/>
  <c r="CB40" i="5"/>
  <c r="BV43" i="7"/>
  <c r="BV43" i="5"/>
  <c r="BW17" i="1"/>
  <c r="BR17" i="7"/>
  <c r="BR12" i="7"/>
  <c r="BR17" i="5"/>
  <c r="BY72" i="7"/>
  <c r="BY72" i="5"/>
  <c r="BZ72" i="1"/>
  <c r="BP173" i="7"/>
  <c r="BP172" i="7"/>
  <c r="BP167" i="7"/>
  <c r="BP173" i="5"/>
  <c r="BP172" i="5"/>
  <c r="BP167" i="5"/>
  <c r="BP10" i="5"/>
  <c r="BP172" i="1"/>
  <c r="BP167" i="1"/>
  <c r="BS173" i="1"/>
  <c r="BU220" i="7"/>
  <c r="BU220" i="5"/>
  <c r="BP222" i="5"/>
  <c r="BP222" i="7"/>
  <c r="BK222" i="1"/>
  <c r="BY70" i="7"/>
  <c r="BZ70" i="1"/>
  <c r="BY70" i="5"/>
  <c r="BK34" i="7"/>
  <c r="BK34" i="5"/>
  <c r="CB52" i="5"/>
  <c r="CB52" i="7"/>
  <c r="BK225" i="5"/>
  <c r="BK225" i="7"/>
  <c r="BY30" i="5"/>
  <c r="BY30" i="7"/>
  <c r="BZ30" i="1"/>
  <c r="BK22" i="7"/>
  <c r="BU22" i="1"/>
  <c r="BK22" i="5"/>
  <c r="CB54" i="7"/>
  <c r="CB54" i="5"/>
  <c r="BZ54" i="5"/>
  <c r="BZ54" i="7"/>
  <c r="BZ28" i="5"/>
  <c r="BZ28" i="7"/>
  <c r="BK20" i="7"/>
  <c r="BK20" i="5"/>
  <c r="BS20" i="7"/>
  <c r="BS12" i="1"/>
  <c r="BS20" i="5"/>
  <c r="BZ231" i="7"/>
  <c r="BZ231" i="5"/>
  <c r="BY230" i="7"/>
  <c r="BX22" i="1"/>
  <c r="BW22" i="7"/>
  <c r="BW22" i="5"/>
  <c r="BY41" i="7"/>
  <c r="BY41" i="5"/>
  <c r="BZ41" i="1"/>
  <c r="BS22" i="7"/>
  <c r="BS22" i="5"/>
  <c r="BY55" i="7"/>
  <c r="BZ55" i="1"/>
  <c r="BY55" i="5"/>
  <c r="BY29" i="5"/>
  <c r="BY29" i="7"/>
  <c r="BZ29" i="1"/>
  <c r="CB28" i="7"/>
  <c r="CB28" i="5"/>
  <c r="BK217" i="1"/>
  <c r="BK216" i="1"/>
  <c r="BZ179" i="7"/>
  <c r="BZ177" i="7"/>
  <c r="BZ179" i="5"/>
  <c r="BZ177" i="1"/>
  <c r="BZ113" i="7"/>
  <c r="BZ11" i="7"/>
  <c r="BZ10" i="7"/>
  <c r="CC190" i="5"/>
  <c r="CC182" i="5"/>
  <c r="CC176" i="5"/>
  <c r="BP11" i="1"/>
  <c r="BD182" i="7"/>
  <c r="BD176" i="1"/>
  <c r="BD10" i="1"/>
  <c r="BN10" i="1"/>
  <c r="BV219" i="5"/>
  <c r="BV217" i="5"/>
  <c r="BV216" i="5"/>
  <c r="BV219" i="7"/>
  <c r="CB202" i="5"/>
  <c r="CB202" i="7"/>
  <c r="BZ74" i="5"/>
  <c r="BZ74" i="7"/>
  <c r="CB74" i="5"/>
  <c r="CB74" i="7"/>
  <c r="BZ76" i="7"/>
  <c r="BZ76" i="5"/>
  <c r="BZ202" i="7"/>
  <c r="BZ202" i="5"/>
  <c r="CB76" i="5"/>
  <c r="CB76" i="7"/>
  <c r="BZ204" i="5"/>
  <c r="BZ204" i="7"/>
  <c r="BV61" i="1"/>
  <c r="BV82" i="7"/>
  <c r="BV61" i="7"/>
  <c r="BV82" i="5"/>
  <c r="BV61" i="5"/>
  <c r="BV11" i="5"/>
  <c r="CB204" i="7"/>
  <c r="CB204" i="5"/>
  <c r="BP24" i="5"/>
  <c r="BP24" i="7"/>
  <c r="BP12" i="7"/>
  <c r="CC10" i="7"/>
  <c r="BZ88" i="7"/>
  <c r="BZ88" i="5"/>
  <c r="CB88" i="5"/>
  <c r="CB88" i="7"/>
  <c r="BK23" i="5"/>
  <c r="BK23" i="7"/>
  <c r="BZ244" i="5"/>
  <c r="BZ216" i="5"/>
  <c r="BS68" i="5"/>
  <c r="BS68" i="7"/>
  <c r="BS61" i="7"/>
  <c r="BS61" i="1"/>
  <c r="BS11" i="1"/>
  <c r="BK68" i="7"/>
  <c r="BK61" i="7"/>
  <c r="BK61" i="1"/>
  <c r="BK68" i="5"/>
  <c r="BU172" i="1"/>
  <c r="BU167" i="1"/>
  <c r="BU174" i="5"/>
  <c r="BU172" i="5"/>
  <c r="BU167" i="5"/>
  <c r="BU10" i="5"/>
  <c r="BU174" i="7"/>
  <c r="BU172" i="7"/>
  <c r="BU167" i="7"/>
  <c r="BX174" i="7"/>
  <c r="BX172" i="7"/>
  <c r="BX174" i="5"/>
  <c r="BX172" i="5"/>
  <c r="BX167" i="5"/>
  <c r="BX10" i="5"/>
  <c r="BX172" i="1"/>
  <c r="BX167" i="1"/>
  <c r="BV174" i="5"/>
  <c r="BV174" i="7"/>
  <c r="BP217" i="7"/>
  <c r="BZ21" i="1"/>
  <c r="BY21" i="5"/>
  <c r="BY21" i="7"/>
  <c r="BZ232" i="5"/>
  <c r="BZ232" i="7"/>
  <c r="BV34" i="5"/>
  <c r="BV34" i="7"/>
  <c r="BZ70" i="7"/>
  <c r="BZ70" i="5"/>
  <c r="BY220" i="7"/>
  <c r="BZ220" i="1"/>
  <c r="BY220" i="5"/>
  <c r="BS173" i="7"/>
  <c r="BS172" i="7"/>
  <c r="BS167" i="7"/>
  <c r="BS173" i="5"/>
  <c r="BS172" i="5"/>
  <c r="BS167" i="5"/>
  <c r="BS10" i="5"/>
  <c r="BS172" i="1"/>
  <c r="BS167" i="1"/>
  <c r="CB72" i="5"/>
  <c r="CB72" i="7"/>
  <c r="BW17" i="5"/>
  <c r="BX17" i="1"/>
  <c r="BW17" i="7"/>
  <c r="BW12" i="1"/>
  <c r="BW11" i="1"/>
  <c r="BW10" i="1"/>
  <c r="CB77" i="5"/>
  <c r="CB77" i="7"/>
  <c r="BY14" i="7"/>
  <c r="BZ14" i="1"/>
  <c r="BY14" i="5"/>
  <c r="BK221" i="7"/>
  <c r="BK221" i="5"/>
  <c r="CB78" i="5"/>
  <c r="CB78" i="7"/>
  <c r="BK228" i="5"/>
  <c r="BK228" i="7"/>
  <c r="BY37" i="7"/>
  <c r="BZ37" i="1"/>
  <c r="BY37" i="5"/>
  <c r="BX14" i="5"/>
  <c r="BX14" i="7"/>
  <c r="BK26" i="5"/>
  <c r="BK26" i="7"/>
  <c r="CB230" i="7"/>
  <c r="BP197" i="5"/>
  <c r="BP197" i="7"/>
  <c r="BP176" i="1"/>
  <c r="BP10" i="1"/>
  <c r="BU198" i="1"/>
  <c r="BU201" i="5"/>
  <c r="BU201" i="7"/>
  <c r="BK197" i="1"/>
  <c r="BK198" i="5"/>
  <c r="BK198" i="7"/>
  <c r="BV198" i="1"/>
  <c r="BV201" i="5"/>
  <c r="BV201" i="7"/>
  <c r="CB256" i="5"/>
  <c r="BZ256" i="5"/>
  <c r="BZ255" i="1"/>
  <c r="CB263" i="5"/>
  <c r="BS211" i="7"/>
  <c r="BS211" i="5"/>
  <c r="BK211" i="7"/>
  <c r="BK211" i="5"/>
  <c r="BZ183" i="1"/>
  <c r="BY183" i="5"/>
  <c r="BY183" i="7"/>
  <c r="BK16" i="5"/>
  <c r="BK16" i="7"/>
  <c r="BU34" i="7"/>
  <c r="BU34" i="5"/>
  <c r="CB70" i="7"/>
  <c r="CB70" i="5"/>
  <c r="BK222" i="7"/>
  <c r="BK222" i="5"/>
  <c r="BK173" i="5"/>
  <c r="BK172" i="5"/>
  <c r="BK167" i="5"/>
  <c r="BK10" i="5"/>
  <c r="BK172" i="1"/>
  <c r="BK167" i="1"/>
  <c r="BK173" i="7"/>
  <c r="BK172" i="7"/>
  <c r="BK167" i="7"/>
  <c r="BZ72" i="7"/>
  <c r="BZ72" i="5"/>
  <c r="BZ77" i="7"/>
  <c r="BZ77" i="5"/>
  <c r="BZ78" i="7"/>
  <c r="BZ78" i="5"/>
  <c r="BZ75" i="5"/>
  <c r="BZ75" i="7"/>
  <c r="CB75" i="7"/>
  <c r="CB75" i="5"/>
  <c r="BX13" i="5"/>
  <c r="BX13" i="7"/>
  <c r="CB244" i="5"/>
  <c r="CB216" i="5"/>
  <c r="CC250" i="5"/>
  <c r="CC244" i="5"/>
  <c r="CC216" i="5"/>
  <c r="CC10" i="5"/>
  <c r="BK33" i="7"/>
  <c r="BK33" i="5"/>
  <c r="BW26" i="7"/>
  <c r="BX26" i="1"/>
  <c r="BW26" i="5"/>
  <c r="BK25" i="5"/>
  <c r="BK25" i="7"/>
  <c r="BS197" i="1"/>
  <c r="BS198" i="7"/>
  <c r="BS198" i="5"/>
  <c r="BK51" i="5"/>
  <c r="BK51" i="7"/>
  <c r="BY43" i="7"/>
  <c r="BZ43" i="1"/>
  <c r="BY43" i="5"/>
  <c r="BK36" i="7"/>
  <c r="BK36" i="5"/>
  <c r="BK35" i="5"/>
  <c r="BK35" i="7"/>
  <c r="BV212" i="7"/>
  <c r="BV212" i="5"/>
  <c r="BV211" i="1"/>
  <c r="BU212" i="7"/>
  <c r="BU211" i="1"/>
  <c r="BU212" i="5"/>
  <c r="BU182" i="7"/>
  <c r="BZ29" i="7"/>
  <c r="BZ29" i="5"/>
  <c r="CB29" i="5"/>
  <c r="CB29" i="7"/>
  <c r="BX22" i="5"/>
  <c r="BX22" i="7"/>
  <c r="BV20" i="5"/>
  <c r="BV20" i="7"/>
  <c r="BU22" i="5"/>
  <c r="BU22" i="7"/>
  <c r="BZ30" i="7"/>
  <c r="BZ30" i="5"/>
  <c r="BZ55" i="7"/>
  <c r="BZ55" i="5"/>
  <c r="BZ41" i="7"/>
  <c r="BZ41" i="5"/>
  <c r="CB41" i="5"/>
  <c r="CB41" i="7"/>
  <c r="BZ230" i="7"/>
  <c r="BS12" i="7"/>
  <c r="BU20" i="7"/>
  <c r="BU20" i="5"/>
  <c r="BY82" i="7"/>
  <c r="BY61" i="7"/>
  <c r="BY82" i="5"/>
  <c r="BY61" i="5"/>
  <c r="BY11" i="5"/>
  <c r="BY61" i="1"/>
  <c r="BZ82" i="1"/>
  <c r="BX12" i="1"/>
  <c r="BX11" i="1"/>
  <c r="BX10" i="1"/>
  <c r="BU23" i="5"/>
  <c r="BU23" i="7"/>
  <c r="BK24" i="5"/>
  <c r="BK24" i="7"/>
  <c r="BK12" i="7"/>
  <c r="BK12" i="1"/>
  <c r="BK11" i="1"/>
  <c r="BV23" i="5"/>
  <c r="BV23" i="7"/>
  <c r="BY174" i="5"/>
  <c r="BY174" i="7"/>
  <c r="BZ174" i="1"/>
  <c r="CB21" i="5"/>
  <c r="CB21" i="7"/>
  <c r="BZ21" i="7"/>
  <c r="BZ21" i="5"/>
  <c r="BU211" i="5"/>
  <c r="BU211" i="7"/>
  <c r="BU35" i="7"/>
  <c r="BU35" i="5"/>
  <c r="BU51" i="5"/>
  <c r="BU51" i="7"/>
  <c r="BS197" i="5"/>
  <c r="BS197" i="7"/>
  <c r="BS176" i="1"/>
  <c r="BS10" i="1"/>
  <c r="BV25" i="5"/>
  <c r="BV25" i="7"/>
  <c r="BX26" i="5"/>
  <c r="BX26" i="7"/>
  <c r="BV33" i="7"/>
  <c r="BV33" i="5"/>
  <c r="BU33" i="7"/>
  <c r="BU33" i="5"/>
  <c r="BY34" i="7"/>
  <c r="BY34" i="5"/>
  <c r="BZ34" i="1"/>
  <c r="BZ183" i="7"/>
  <c r="BZ183" i="5"/>
  <c r="BK197" i="7"/>
  <c r="BK197" i="5"/>
  <c r="BK176" i="1"/>
  <c r="BU198" i="7"/>
  <c r="BU198" i="5"/>
  <c r="BU197" i="1"/>
  <c r="BV26" i="7"/>
  <c r="BV26" i="5"/>
  <c r="CB37" i="5"/>
  <c r="CB37" i="7"/>
  <c r="BZ37" i="7"/>
  <c r="BZ37" i="5"/>
  <c r="BV217" i="1"/>
  <c r="BV216" i="1"/>
  <c r="BV221" i="7"/>
  <c r="BV217" i="7"/>
  <c r="BV221" i="5"/>
  <c r="BK217" i="7"/>
  <c r="CB14" i="5"/>
  <c r="CB14" i="7"/>
  <c r="BX17" i="5"/>
  <c r="BX17" i="7"/>
  <c r="BY212" i="5"/>
  <c r="BZ212" i="1"/>
  <c r="BY211" i="1"/>
  <c r="BY212" i="7"/>
  <c r="BV211" i="7"/>
  <c r="BV211" i="5"/>
  <c r="BV35" i="5"/>
  <c r="BV35" i="7"/>
  <c r="BU36" i="7"/>
  <c r="BU36" i="5"/>
  <c r="CB43" i="7"/>
  <c r="CB43" i="5"/>
  <c r="BZ43" i="5"/>
  <c r="BZ43" i="7"/>
  <c r="BU25" i="5"/>
  <c r="BU25" i="7"/>
  <c r="BV173" i="7"/>
  <c r="BV172" i="7"/>
  <c r="BV167" i="7"/>
  <c r="BV172" i="1"/>
  <c r="BV173" i="5"/>
  <c r="BV172" i="5"/>
  <c r="BV167" i="5"/>
  <c r="BV10" i="5"/>
  <c r="CB183" i="5"/>
  <c r="CB183" i="7"/>
  <c r="BV197" i="1"/>
  <c r="BV198" i="7"/>
  <c r="BV198" i="5"/>
  <c r="BY201" i="5"/>
  <c r="BY198" i="1"/>
  <c r="BY201" i="7"/>
  <c r="BZ201" i="1"/>
  <c r="BU26" i="7"/>
  <c r="BU26" i="5"/>
  <c r="BU217" i="1"/>
  <c r="BU221" i="5"/>
  <c r="BU221" i="7"/>
  <c r="BU217" i="7"/>
  <c r="BZ14" i="5"/>
  <c r="BZ14" i="7"/>
  <c r="BW12" i="7"/>
  <c r="CB220" i="7"/>
  <c r="CB220" i="5"/>
  <c r="BZ220" i="7"/>
  <c r="BZ220" i="5"/>
  <c r="BY20" i="7"/>
  <c r="BY20" i="5"/>
  <c r="BZ20" i="1"/>
  <c r="BX12" i="7"/>
  <c r="BZ82" i="5"/>
  <c r="BZ61" i="5"/>
  <c r="BZ11" i="5"/>
  <c r="BZ61" i="1"/>
  <c r="BZ82" i="7"/>
  <c r="BZ61" i="7"/>
  <c r="CB82" i="5"/>
  <c r="CB61" i="5"/>
  <c r="CB11" i="5"/>
  <c r="CB82" i="7"/>
  <c r="CB61" i="7"/>
  <c r="BK10" i="1"/>
  <c r="BU24" i="5"/>
  <c r="BU24" i="7"/>
  <c r="BU12" i="7"/>
  <c r="BU12" i="1"/>
  <c r="BU11" i="1"/>
  <c r="BV24" i="7"/>
  <c r="BV12" i="7"/>
  <c r="BV24" i="5"/>
  <c r="BV12" i="1"/>
  <c r="BV11" i="1"/>
  <c r="BY23" i="7"/>
  <c r="BY23" i="5"/>
  <c r="BZ23" i="1"/>
  <c r="BZ174" i="5"/>
  <c r="BZ172" i="5"/>
  <c r="BZ167" i="5"/>
  <c r="BZ174" i="7"/>
  <c r="BZ172" i="7"/>
  <c r="BZ167" i="7"/>
  <c r="BZ172" i="1"/>
  <c r="BZ167" i="1"/>
  <c r="CB174" i="5"/>
  <c r="CB174" i="7"/>
  <c r="BY26" i="7"/>
  <c r="BZ26" i="1"/>
  <c r="BY26" i="5"/>
  <c r="CB201" i="5"/>
  <c r="CB201" i="7"/>
  <c r="BY36" i="7"/>
  <c r="BZ36" i="1"/>
  <c r="BY36" i="5"/>
  <c r="CB212" i="7"/>
  <c r="CB212" i="5"/>
  <c r="BY211" i="7"/>
  <c r="BY211" i="5"/>
  <c r="BZ34" i="7"/>
  <c r="BZ34" i="5"/>
  <c r="BY33" i="7"/>
  <c r="BZ33" i="1"/>
  <c r="BY33" i="5"/>
  <c r="BY51" i="7"/>
  <c r="BZ51" i="1"/>
  <c r="BY51" i="5"/>
  <c r="BY35" i="7"/>
  <c r="BY35" i="5"/>
  <c r="BZ35" i="1"/>
  <c r="BY221" i="7"/>
  <c r="BY217" i="7"/>
  <c r="BY221" i="5"/>
  <c r="BZ221" i="1"/>
  <c r="BY217" i="1"/>
  <c r="BY216" i="1"/>
  <c r="BU216" i="1"/>
  <c r="BZ198" i="1"/>
  <c r="BZ201" i="7"/>
  <c r="BZ201" i="5"/>
  <c r="BY198" i="7"/>
  <c r="BY198" i="5"/>
  <c r="BY197" i="1"/>
  <c r="BV197" i="7"/>
  <c r="BV197" i="5"/>
  <c r="BY173" i="5"/>
  <c r="BY172" i="5"/>
  <c r="BY167" i="5"/>
  <c r="BY10" i="5"/>
  <c r="BY172" i="1"/>
  <c r="BY167" i="1"/>
  <c r="BY173" i="7"/>
  <c r="BY172" i="7"/>
  <c r="BY167" i="7"/>
  <c r="BV167" i="1"/>
  <c r="BZ25" i="1"/>
  <c r="BY25" i="5"/>
  <c r="BY25" i="7"/>
  <c r="BZ212" i="7"/>
  <c r="BZ211" i="1"/>
  <c r="BZ212" i="5"/>
  <c r="BU197" i="5"/>
  <c r="BU197" i="7"/>
  <c r="BU176" i="1"/>
  <c r="CB34" i="7"/>
  <c r="CB34" i="5"/>
  <c r="BZ20" i="7"/>
  <c r="BZ20" i="5"/>
  <c r="CB20" i="7"/>
  <c r="CB20" i="5"/>
  <c r="BZ10" i="5"/>
  <c r="BZ23" i="5"/>
  <c r="BZ23" i="7"/>
  <c r="CB23" i="5"/>
  <c r="CB23" i="7"/>
  <c r="BZ24" i="1"/>
  <c r="BY24" i="7"/>
  <c r="BY12" i="7"/>
  <c r="BY24" i="5"/>
  <c r="BY12" i="1"/>
  <c r="BY11" i="1"/>
  <c r="BZ25" i="5"/>
  <c r="BZ25" i="7"/>
  <c r="CB173" i="7"/>
  <c r="CB172" i="7"/>
  <c r="CB167" i="7"/>
  <c r="CB173" i="5"/>
  <c r="CB172" i="5"/>
  <c r="CB167" i="5"/>
  <c r="BZ198" i="7"/>
  <c r="BZ197" i="1"/>
  <c r="BZ198" i="5"/>
  <c r="BZ221" i="7"/>
  <c r="BZ217" i="7"/>
  <c r="BZ221" i="5"/>
  <c r="BZ217" i="1"/>
  <c r="BZ216" i="1"/>
  <c r="CB35" i="5"/>
  <c r="CB35" i="7"/>
  <c r="CB51" i="7"/>
  <c r="CB51" i="5"/>
  <c r="BZ33" i="7"/>
  <c r="BZ33" i="5"/>
  <c r="BZ36" i="7"/>
  <c r="BZ36" i="5"/>
  <c r="CB198" i="5"/>
  <c r="CB198" i="7"/>
  <c r="CB26" i="5"/>
  <c r="CB26" i="7"/>
  <c r="BZ26" i="5"/>
  <c r="BZ26" i="7"/>
  <c r="BZ211" i="5"/>
  <c r="BZ211" i="7"/>
  <c r="CB25" i="5"/>
  <c r="CB25" i="7"/>
  <c r="BY197" i="5"/>
  <c r="BY197" i="7"/>
  <c r="CB221" i="7"/>
  <c r="CB217" i="7"/>
  <c r="CB221" i="5"/>
  <c r="BZ35" i="5"/>
  <c r="BZ35" i="7"/>
  <c r="BZ51" i="5"/>
  <c r="BZ51" i="7"/>
  <c r="CB33" i="5"/>
  <c r="CB33" i="7"/>
  <c r="CB211" i="7"/>
  <c r="CB211" i="5"/>
  <c r="CB36" i="5"/>
  <c r="CB36" i="7"/>
  <c r="BU10" i="1"/>
  <c r="CB24" i="5"/>
  <c r="CB24" i="7"/>
  <c r="BZ24" i="7"/>
  <c r="BZ12" i="7"/>
  <c r="BZ24" i="5"/>
  <c r="BZ12" i="1"/>
  <c r="BZ11" i="1"/>
  <c r="CB12" i="7"/>
  <c r="BZ197" i="5"/>
  <c r="BZ197" i="7"/>
  <c r="CH9" i="1"/>
  <c r="CB197" i="7"/>
  <c r="CB197" i="5"/>
  <c r="CB10" i="5"/>
  <c r="CG279" i="5"/>
  <c r="CG280" i="5"/>
  <c r="BV188" i="7"/>
  <c r="BV188" i="5"/>
  <c r="BV182" i="1"/>
  <c r="BV182" i="7"/>
  <c r="BY188" i="7"/>
  <c r="BY182" i="1"/>
  <c r="BY188" i="5"/>
  <c r="BV176" i="1"/>
  <c r="BV10" i="1"/>
  <c r="BZ188" i="1"/>
  <c r="BZ188" i="5"/>
  <c r="BZ188" i="7"/>
  <c r="BZ182" i="1"/>
  <c r="CB188" i="7"/>
  <c r="CB188" i="5"/>
  <c r="BY176" i="1"/>
  <c r="BY10" i="1"/>
  <c r="BY182" i="7"/>
  <c r="CB182" i="7"/>
  <c r="CH8" i="1"/>
  <c r="CH7" i="1"/>
  <c r="CJ8" i="1"/>
  <c r="BZ176" i="1"/>
  <c r="BZ10" i="1"/>
  <c r="BZ182" i="7"/>
  <c r="CI8" i="1"/>
  <c r="CJ9" i="1"/>
  <c r="CI9" i="1"/>
</calcChain>
</file>

<file path=xl/sharedStrings.xml><?xml version="1.0" encoding="utf-8"?>
<sst xmlns="http://schemas.openxmlformats.org/spreadsheetml/2006/main" count="2651" uniqueCount="738">
  <si>
    <t>S
T
T</t>
  </si>
  <si>
    <t>Danh mục dự án</t>
  </si>
  <si>
    <t>Địa điểm XD</t>
  </si>
  <si>
    <t>Đã có quyết toán được phê duyệt</t>
  </si>
  <si>
    <t>Thời gian khởi công</t>
  </si>
  <si>
    <t>Quyết định đầu tư</t>
  </si>
  <si>
    <t xml:space="preserve">Quyết định đầu tư điều chỉnh </t>
  </si>
  <si>
    <t>Lũy kế vốn đã bố trí từ KC đến hết 2014</t>
  </si>
  <si>
    <t>Kế hoạch 2015</t>
  </si>
  <si>
    <t>Lũy kế thực hiện đến hết kế hoạch năm 2015</t>
  </si>
  <si>
    <t>Dự kiến KH trung hạn 5 năm 2016 - 2020 trình cấp có thẩm quyền</t>
  </si>
  <si>
    <t>Kế hoạch năm 2016</t>
  </si>
  <si>
    <t>T số đã bố trí đến nay (+ đầu năm 2016)</t>
  </si>
  <si>
    <t xml:space="preserve"> Bổ sung đợt 1 2016 </t>
  </si>
  <si>
    <t>Năm 2016</t>
  </si>
  <si>
    <t>Lũy kế vốn đã bố trí đến hết kế hoạch năm 2016</t>
  </si>
  <si>
    <t>KH 2017</t>
  </si>
  <si>
    <t>Thực hiện đến 31/9/2017</t>
  </si>
  <si>
    <t>Lũy kế vốn đã bố trí đến hết kế hoạch năm 2017</t>
  </si>
  <si>
    <t>KH trung hạn 5 năm 2016 - 2020</t>
  </si>
  <si>
    <t>KH trung hạn đã giao</t>
  </si>
  <si>
    <t xml:space="preserve">KH trung hạn còn lại </t>
  </si>
  <si>
    <t>KH 2018</t>
  </si>
  <si>
    <t>Chủ đầu tư đề nghị</t>
  </si>
  <si>
    <t>Có thể bố trí (%)</t>
  </si>
  <si>
    <t>Kiểm tra</t>
  </si>
  <si>
    <t>Thực hiện đầu năm đến 31/8/2018</t>
  </si>
  <si>
    <t>Lũy kế vốn đã bố trí đến hết kế hoạch năm 2018</t>
  </si>
  <si>
    <t>ĐC- BS Tăng (+) Gỉam (-)</t>
  </si>
  <si>
    <t>KH trung hạn còn lại sau khi điều chỉnh</t>
  </si>
  <si>
    <t>Chủ đầu tư</t>
  </si>
  <si>
    <t>Ghi chú</t>
  </si>
  <si>
    <t>Số quyết định; ngày, tháng, năm ban hành</t>
  </si>
  <si>
    <t xml:space="preserve">TMĐT </t>
  </si>
  <si>
    <t>Số QĐ; ngày, tháng, năm ban hành</t>
  </si>
  <si>
    <t>KH năm 2016 được giao</t>
  </si>
  <si>
    <t>Vốn kéo dài năm trước sang 2016</t>
  </si>
  <si>
    <t>Giải ngân từ 1/1/2016 đến 30/6/2016</t>
  </si>
  <si>
    <t>Tổng số (tất cả các nguồn vốn)</t>
  </si>
  <si>
    <t>Trong đó: XSKT</t>
  </si>
  <si>
    <t>T.đó: XSKT</t>
  </si>
  <si>
    <t>Khối lượng</t>
  </si>
  <si>
    <t>Giải ngân</t>
  </si>
  <si>
    <t>Trong đó:</t>
  </si>
  <si>
    <t xml:space="preserve">TH các KH vốn ứng trước </t>
  </si>
  <si>
    <t>Trong đó: NSĐP</t>
  </si>
  <si>
    <t>TH các k. vốn ứng trước</t>
  </si>
  <si>
    <t>TT  nợ XDCB</t>
  </si>
  <si>
    <t>Tổng số</t>
  </si>
  <si>
    <t>A</t>
  </si>
  <si>
    <t>Giáo dục</t>
  </si>
  <si>
    <t>I</t>
  </si>
  <si>
    <t>Các dự án hoàn thành, thanh toán nợ</t>
  </si>
  <si>
    <t xml:space="preserve"> </t>
  </si>
  <si>
    <t>UBND TP Phan Thiết</t>
  </si>
  <si>
    <t>UBND huyện Tuy Phong</t>
  </si>
  <si>
    <t>UBND huyện Bắc Bình</t>
  </si>
  <si>
    <t>UBND huyện
 Hàm Thuận Bắc</t>
  </si>
  <si>
    <t>UBND huyện Hàm Thuận Bắc</t>
  </si>
  <si>
    <t>Trường TH Hàm Đức 1</t>
  </si>
  <si>
    <t>Số 351/QĐ-SKHĐT ngày 30/10/2014</t>
  </si>
  <si>
    <t>UBND huyện
 Hàm Thuận Nam</t>
  </si>
  <si>
    <t>UBND huyện Hàm Tân</t>
  </si>
  <si>
    <t>UBND thị xã La Gi</t>
  </si>
  <si>
    <t>UBND huyện Tánh Linh</t>
  </si>
  <si>
    <t>UBND huyện Đức Linh</t>
  </si>
  <si>
    <t>UBND huyện Hàm Thuận Nam</t>
  </si>
  <si>
    <t>Trường THCS Sông Phan</t>
  </si>
  <si>
    <t>UBND TX La Gi</t>
  </si>
  <si>
    <t>UBND huyện Phú Quý</t>
  </si>
  <si>
    <t>II</t>
  </si>
  <si>
    <t>Các dự án chuyển tiếp</t>
  </si>
  <si>
    <t>Trường THCS Lê Văn Tám</t>
  </si>
  <si>
    <t>Trường THCS Võ Thị Sáu</t>
  </si>
  <si>
    <t>Số 417/QĐ-SKHĐT ngày 28/10/2016</t>
  </si>
  <si>
    <t>Trường Mẫu giáo Tân Phúc</t>
  </si>
  <si>
    <t>Số 430/QĐ-SKHĐT ngày 31/10/2016</t>
  </si>
  <si>
    <t>Trường THCS Tân Phúc</t>
  </si>
  <si>
    <t>Số 407/QĐ-SKHĐT ngày 28/10/2016</t>
  </si>
  <si>
    <t>Trường THCS Phước Hội 1</t>
  </si>
  <si>
    <t>Số 449/QĐ-SKHĐT ngày 31/10/2016</t>
  </si>
  <si>
    <t xml:space="preserve">Trường TH Đức Chính </t>
  </si>
  <si>
    <t>Trường TH Liên Hương 3</t>
  </si>
  <si>
    <t>Số 431/QĐ-SKHĐT ngày 30/10/2017</t>
  </si>
  <si>
    <t>UBND huyện
 Tuy Phong</t>
  </si>
  <si>
    <t>Trường TH Phan Rí Cửa 1</t>
  </si>
  <si>
    <t>Số 391/QĐ-SKHĐT ngày 19/10/2017</t>
  </si>
  <si>
    <t>Trường TH Hàm Thắng 3 (khối 08 phòng)</t>
  </si>
  <si>
    <t xml:space="preserve"> Số 311/QĐ-SKHĐT ngày 21/8/2017 </t>
  </si>
  <si>
    <t>Hỗ trợ đầu tư Trường TH Thuận Minh 2</t>
  </si>
  <si>
    <t>11137/QĐ-UBND, ngày 26/10/2017</t>
  </si>
  <si>
    <t xml:space="preserve">Trường TH Lâm Thiện </t>
  </si>
  <si>
    <t>Số 452/QĐ-SKHĐT ngày 30/10/2017</t>
  </si>
  <si>
    <t>Trường THCS Thủ Khoa Huân</t>
  </si>
  <si>
    <t>Số 432/QĐ-SKHĐT ngày 31/10/2016</t>
  </si>
  <si>
    <t>UBND thành phố 
 Phan Thiết</t>
  </si>
  <si>
    <t>Trường TH Tân Thuận 4</t>
  </si>
  <si>
    <t>Số 418/QĐ-SKHĐT ngày 28/10/2016</t>
  </si>
  <si>
    <t>Trường THCS Tân Thuận</t>
  </si>
  <si>
    <t>Số 388/QĐ-SKHĐT ngày 18/10/2017</t>
  </si>
  <si>
    <t>Trường TH Thuận Nam 3</t>
  </si>
  <si>
    <t>Số 140/QĐ-SKHĐT ngày 17/4/2017</t>
  </si>
  <si>
    <t>Hỗ trợ XD Trường TH Hàm Cường 1</t>
  </si>
  <si>
    <t>Trường THCS Tân Thắng</t>
  </si>
  <si>
    <t>Số 381/QĐ-SKHĐT ngày 16/10/2017</t>
  </si>
  <si>
    <t>Trường TH Tân Thắng 2</t>
  </si>
  <si>
    <t>Số 399/QĐ-SKHĐT ngày 23/10/2017</t>
  </si>
  <si>
    <t>Số 380/QĐ-SKHĐT ngày 16/10/2017</t>
  </si>
  <si>
    <t>Trường TH Tân An 1 (giai đoạn 2)</t>
  </si>
  <si>
    <t>Số 464/QĐ-SKHĐT ngày 30/10/2017</t>
  </si>
  <si>
    <t>Trường THCS Đức Chính</t>
  </si>
  <si>
    <t>Số 410/QĐ-SKHĐT ngày 27/10/2017</t>
  </si>
  <si>
    <t>Trường THCS Nam Chính</t>
  </si>
  <si>
    <t>Số 462/QĐ-SKHĐT ngày 30/10/2017</t>
  </si>
  <si>
    <t>Trường TH Trà Tân 1</t>
  </si>
  <si>
    <t>Số 459/QĐ-SKHĐT ngày 30/10/2017</t>
  </si>
  <si>
    <t xml:space="preserve">Hỗ trợ đầu tư Trường TH Trà Tân 2 </t>
  </si>
  <si>
    <t>Trường TH Đức Tài 1</t>
  </si>
  <si>
    <t xml:space="preserve">Trường TH Quý Thạnh </t>
  </si>
  <si>
    <t>Số 398/QĐ-SKHĐT ngày 23/10/2017</t>
  </si>
  <si>
    <t>III</t>
  </si>
  <si>
    <t>Trường Mẫu giáo Phong Phú (cơ sở Tuy Tịnh )</t>
  </si>
  <si>
    <t>Trường Tiểu học Phú Điền</t>
  </si>
  <si>
    <t xml:space="preserve">Trường Tiểu học Vĩnh Hanh </t>
  </si>
  <si>
    <t xml:space="preserve">Trường TH Hồng Thái 1 </t>
  </si>
  <si>
    <t>Số 21/QĐ-SKHĐT ngày 18/01/2017</t>
  </si>
  <si>
    <t xml:space="preserve">Trường THCS Hồng Liêm </t>
  </si>
  <si>
    <t>Hỗ trợ đầu tư Trường TH Xuân Mỹ - Khối HC - HB</t>
  </si>
  <si>
    <t xml:space="preserve">Trường TH Đông Giang </t>
  </si>
  <si>
    <t>Trường TH Thuận Hòa 2 (hỗ trợ)</t>
  </si>
  <si>
    <t>Trường TH Mũi Né 3</t>
  </si>
  <si>
    <t>Hỗ trợ đầu tư Trường MG Tân Thành (phòng giáo dục thể chất, bếp ăn,…)</t>
  </si>
  <si>
    <t xml:space="preserve">Trường THCS Hàm Thạnh </t>
  </si>
  <si>
    <t>Trường TH Hàm Thạnh 1</t>
  </si>
  <si>
    <t>Trường THCS Tân Lập</t>
  </si>
  <si>
    <t>Trường TH Hàm Cần 1</t>
  </si>
  <si>
    <t>Trường TH Hàm cần 2</t>
  </si>
  <si>
    <t>Trường TH Sông Phan 1</t>
  </si>
  <si>
    <t>Trường TH Tân Nghĩa 2 (Khối HC-HB)</t>
  </si>
  <si>
    <t>Trường TH Tân An 3</t>
  </si>
  <si>
    <t>Trường THCS Gia Huynh</t>
  </si>
  <si>
    <t>455/SKHĐT, 30/10/2017</t>
  </si>
  <si>
    <t>Trường TH La Ngâu (8 phòng học)</t>
  </si>
  <si>
    <t>Trường  TH Bà Tá 2 xã Gia Huynh (10 phòng học, khối HCHB)</t>
  </si>
  <si>
    <t>B</t>
  </si>
  <si>
    <t>Đào tạo</t>
  </si>
  <si>
    <t>Ph Thiết</t>
  </si>
  <si>
    <t>Trường Chính trị tỉnh (tại Phường Phú Tài)</t>
  </si>
  <si>
    <t>Số 171/QĐ-UBND ngày 14/01/2016</t>
  </si>
  <si>
    <t xml:space="preserve">Trường Chính trị tỉnh </t>
  </si>
  <si>
    <t xml:space="preserve">Hỗ trợ đầu tư Trường Trung cấp nghề Kinh tế - Kỹ thuật Công đoàn </t>
  </si>
  <si>
    <t>1406/QĐ/ TLĐ ngày 24/10/2012</t>
  </si>
  <si>
    <t>Tr Trung cấp nghề Kinh tế - Kỹ thuật Công đoàn</t>
  </si>
  <si>
    <t>C</t>
  </si>
  <si>
    <t xml:space="preserve">Y tế </t>
  </si>
  <si>
    <t>2016-2018</t>
  </si>
  <si>
    <t>Sở Y tế</t>
  </si>
  <si>
    <t>Phòng khám đa khoa khu vực Tân Thuận, huyện Hàm Thuận Nam</t>
  </si>
  <si>
    <t>Số 414/QĐ-SKHĐT ngày 12/11/2015</t>
  </si>
  <si>
    <t>Phòng khám đa khoa khu vực Hàm Cần, huyện Hàm Thuận Nam</t>
  </si>
  <si>
    <t>Số 419/QĐ-SKHĐT 28/10/2016</t>
  </si>
  <si>
    <t>Phòng khám đa khoa khu vực Trà Tân, huyện Đức Linh</t>
  </si>
  <si>
    <t>Số 434/QĐ-SKHĐT ngày 31/10/2016</t>
  </si>
  <si>
    <t xml:space="preserve">Bệnh viện đa khoa thành phố Phan Thiết </t>
  </si>
  <si>
    <t>2015-2018</t>
  </si>
  <si>
    <t>Số 3567/QĐ-UBND ngày 30/10/2014</t>
  </si>
  <si>
    <t>Mở rộng Trường Cao đẳng y tế</t>
  </si>
  <si>
    <t>Trường Cao đẳng y tế</t>
  </si>
  <si>
    <t>Bệnh viện đa khoa tỉnh</t>
  </si>
  <si>
    <t>Đầu tư xây dựng, nâng cấp Bệnh viện huyện Tánh Linh</t>
  </si>
  <si>
    <t>422/QĐ-SKHĐT ngày 28/10/2016</t>
  </si>
  <si>
    <t>Mở rộng, nâng cấp Bệnh viện đa khoa thị xã La Gi (nay là Bệnh viện đa khoa khu vực La Gi)</t>
  </si>
  <si>
    <t>Số 2255/QĐ- UBND ngày 3/8/2016</t>
  </si>
  <si>
    <t>Mở rộng Bệnh viện đa khoa tỉnh</t>
  </si>
  <si>
    <t>IV</t>
  </si>
  <si>
    <t xml:space="preserve">Hỗ trợ đầu tư trạm y tế xã </t>
  </si>
  <si>
    <t>Thanh toán nợ</t>
  </si>
  <si>
    <t>Trạm y tế xã Bình Tân</t>
  </si>
  <si>
    <t>9062/UBND, 16/10/2017</t>
  </si>
  <si>
    <t>Trạm y tế xã Hàm Minh</t>
  </si>
  <si>
    <t>Trạm y tế xã Hàm Thạnh</t>
  </si>
  <si>
    <t>Trạm y tế xã Tân Lập</t>
  </si>
  <si>
    <t>D</t>
  </si>
  <si>
    <t>Văn hóa - Thể dục thể thao</t>
  </si>
  <si>
    <t>Trung tâm văn hóa Thể dục thể thao thị trấn Phan Rí Cửa (nhà thi đấu đa năng)</t>
  </si>
  <si>
    <t>Xây dựng nhà bia tưởng niệm huyện Hàm Thuận Bắc</t>
  </si>
  <si>
    <t>Số 358/QĐ-SKHĐT ngày 27/9/2017</t>
  </si>
  <si>
    <t>Đài truyền thanh huyện Hàm Thuận Bắc</t>
  </si>
  <si>
    <t xml:space="preserve"> Số 430/QĐ-SKHĐT ngày 30/10/2017</t>
  </si>
  <si>
    <t xml:space="preserve">Hỗ trợ đầu tư Nhà văn hóa </t>
  </si>
  <si>
    <t>Dự án hoàn thành, thanh toán nợ</t>
  </si>
  <si>
    <t>Nhà văn hóa phường Phú Thủy</t>
  </si>
  <si>
    <t>Nhà Văn hóa xã Vĩnh Tân</t>
  </si>
  <si>
    <t>4958/QĐ-UBND ngày 28/10/2016</t>
  </si>
  <si>
    <t>Nhà văn hóa xã Sông Lũy</t>
  </si>
  <si>
    <t>9061/QĐ-UBND ngày 16/10/2017</t>
  </si>
  <si>
    <t>E</t>
  </si>
  <si>
    <t xml:space="preserve">Công trình phúc lợi xã hội </t>
  </si>
  <si>
    <t>Dự án chuyển tiếp</t>
  </si>
  <si>
    <t>Đường Lê Duẩn (đoạn từ đường Trường Chinh đến Lê Hồng Phong)</t>
  </si>
  <si>
    <t>Số 2207/QĐ-UBND ngày 13/9/2013</t>
  </si>
  <si>
    <t>Sở Giao thông vận tải</t>
  </si>
  <si>
    <t>Đường Lê Duẩn (đoạn từ đường Lê Hồng Phong đến đường Trần Hưng Đạo)</t>
  </si>
  <si>
    <t>Giao thông nông thôn</t>
  </si>
  <si>
    <t>Phân khai sau</t>
  </si>
  <si>
    <t>G</t>
  </si>
  <si>
    <t>Phú Quý</t>
  </si>
  <si>
    <t>Trường Tiểu học Liên Hương 1</t>
  </si>
  <si>
    <t>Trường Mầm non Phan Rí Cửa</t>
  </si>
  <si>
    <t xml:space="preserve">UBND huyện Hàm Thuận Nam </t>
  </si>
  <si>
    <t>Trường TH Tân Đức 2</t>
  </si>
  <si>
    <t>Sân vận động huyện Hàm Thuận Nam</t>
  </si>
  <si>
    <t>Tu bổ, tôn tạo di tích LSVH Vạn Tả Tân</t>
  </si>
  <si>
    <t>Sở Văn hóa TT và DL</t>
  </si>
  <si>
    <t>Tu bổ, tôn tạo di tích LSVH Đình Long Hương</t>
  </si>
  <si>
    <t>Khu tập luyện và thi đấu các môn đua thuyền tại tuyến kênh khu vực Đông Xuân An</t>
  </si>
  <si>
    <t>Mở rộng Thư viện tỉnh</t>
  </si>
  <si>
    <t>Đài Phát thanh- Truyền hình tỉnh</t>
  </si>
  <si>
    <t>H</t>
  </si>
  <si>
    <t xml:space="preserve">Dự phòng                                </t>
  </si>
  <si>
    <t>1549/UBND, 28/10/2016</t>
  </si>
  <si>
    <t>Số 393/QĐ-SKHĐT ngày 30/10/2018</t>
  </si>
  <si>
    <t>Số 350/QĐ-SKHĐT ngày 16/10/2018</t>
  </si>
  <si>
    <t>Số 354/QĐ-SKHĐT ngày 19/10/2018</t>
  </si>
  <si>
    <t>Số 346/QĐ-SKHĐT ngày 12/10/2018</t>
  </si>
  <si>
    <t xml:space="preserve">Số 4591/QĐ-UBND ngày 27/8/2018 </t>
  </si>
  <si>
    <t>Số 398/QĐ-SKHĐT ngày 30/10/2018</t>
  </si>
  <si>
    <t xml:space="preserve">Số 5903/QĐ-UBND ngày 18/10/2018 </t>
  </si>
  <si>
    <t>Số 395/QĐ-SKHĐT ngày 30/10/2018</t>
  </si>
  <si>
    <t>Số 371/QĐ-SKHĐT ngày 26/10/2018</t>
  </si>
  <si>
    <t>Trường THCS Tân Nghĩa (Khối HCHB)</t>
  </si>
  <si>
    <t>Số 370/QĐ-SKHĐT ngày 26/10/2018</t>
  </si>
  <si>
    <t>Số 348/QĐ-SKHĐT ngày 15/10/2018</t>
  </si>
  <si>
    <t>Trường TH Tân Thành</t>
  </si>
  <si>
    <t>Số 396/QĐ-SKHĐT ngày 30/10/2018</t>
  </si>
  <si>
    <t>Số 394/QĐ-SKHĐT ngày 30/10/2018</t>
  </si>
  <si>
    <t>Số 274/QĐ-SKHĐT ngày 29/10/2018</t>
  </si>
  <si>
    <t>419/QĐ-SKHĐT, ngày 31/10/2018</t>
  </si>
  <si>
    <t>Lũy kế bố trí vốn từ KC đến ngày 31/12/ 2015</t>
  </si>
  <si>
    <t>KH vốn đã bố trí giai đoạn 2016- 2018</t>
  </si>
  <si>
    <t>KH 2019</t>
  </si>
  <si>
    <t>Tổng mức đầu tư</t>
  </si>
  <si>
    <t>Trong đó KH 2018</t>
  </si>
  <si>
    <t>1556/UBND, ngày 31/10/16</t>
  </si>
  <si>
    <t>319/UBND, ngày 28/10/2017</t>
  </si>
  <si>
    <t>6114/UBND, ngày 24/8/2018</t>
  </si>
  <si>
    <t>Số 405/SKH ngày  28/10/2016</t>
  </si>
  <si>
    <t>Số 3236/QĐ-UBND ngày 31/10/2016</t>
  </si>
  <si>
    <t>Số 416/QĐ-SKHĐT ngày 31/10/2018</t>
  </si>
  <si>
    <t>KH 2020</t>
  </si>
  <si>
    <t>KH trung hạn còn lại th 10/ 2018</t>
  </si>
  <si>
    <t>Nhu cầu 2020</t>
  </si>
  <si>
    <t>Các dự án khởi công mới năm 2020</t>
  </si>
  <si>
    <t>Khởi công mới 2020</t>
  </si>
  <si>
    <t>Trường MG Hòa Thắng</t>
  </si>
  <si>
    <t>Hỗ trợ đầu tư Trường THCS Hàm Thắng (hệ thống thoát nước, sửa chữa khối hiệu bộ, phòng học, sân)</t>
  </si>
  <si>
    <t>Trường TH Tân Thành 2 (khối 10 phòng học, sân trường)</t>
  </si>
  <si>
    <t>Trường MG Sông Phan  (02 phòng học, 02 phòng học bộ môn, khối HCQT, nhà để xe, bể nước, phòng cháy chữa cháy)</t>
  </si>
  <si>
    <t>Trường THCS Suối Kiết (4 phòng học bộ môn, tường rào, sân trường, hệ thống thoát nước, nhà để xe học sinh, giáo viên, nhà vệ sinh)</t>
  </si>
  <si>
    <t>Trường MG Nam Chính</t>
  </si>
  <si>
    <t>Trường MG Phan Rí Thành (cơ sở Bình Long)</t>
  </si>
  <si>
    <t>Trường TH Phan Tiến</t>
  </si>
  <si>
    <t>Hỗ trợ đầu tư Trường TH Hàm Chính 2 (sân, cổng, tường rào, nhà bảo vệ,...)</t>
  </si>
  <si>
    <t>Trường THCS Thuận Hòa (khối HCHB+ thư viện, phòng học bộ môn, sân trường, tường rào phía sau, sửa chữa 6 phòng học)</t>
  </si>
  <si>
    <t>Trường TH Hàm Minh 2 (khối HCHB, phòng học bộ môn, cổng, tường rào, nhà bảo vệ)</t>
  </si>
  <si>
    <t>Trường THCS Mương Mán (khối thí nghiệm thực hành)</t>
  </si>
  <si>
    <t>Trường TH Gia An 1 (10 phòng học, sân trường, cột cờ, cổng+ tường rào trước, nhà bảo vệ)</t>
  </si>
  <si>
    <t>Trường Mầm non Hoa Biển (khối phục vụ học tập+ sân trường và sửa chữa khối nhà chính)</t>
  </si>
  <si>
    <t>Trường MG Tân Thiện, TX La Gi</t>
  </si>
  <si>
    <t>Hỗ trợ đầu tư Trạm y tế xã Trà Tân</t>
  </si>
  <si>
    <t>Hỗ trợ đầu tư Trạm y tế phường Phước Hội</t>
  </si>
  <si>
    <t>5341/QĐ-UBND, 29/10/2018</t>
  </si>
  <si>
    <t>1389/QĐ-UBND ngày 30/10/2018</t>
  </si>
  <si>
    <t>Trường THCS Nguyễn Trãi</t>
  </si>
  <si>
    <t>Trường Tiểu học Phú Hài 2</t>
  </si>
  <si>
    <t>Trường Tiểu học Phú Trinh 1</t>
  </si>
  <si>
    <t>Trường THCS Vĩnh Hảo</t>
  </si>
  <si>
    <t>Trường tiểu học Hòa Thắng 2</t>
  </si>
  <si>
    <t>Trường TH và THCS Võ Hữu</t>
  </si>
  <si>
    <t>Trường TH Hòa Thuận</t>
  </si>
  <si>
    <t>Trường TH Tân Bình 2</t>
  </si>
  <si>
    <t xml:space="preserve">Trường Tiểu học Lý Thái Tổ </t>
  </si>
  <si>
    <t>9 phòng học Trường THPT Hàm Thuận Bắc</t>
  </si>
  <si>
    <t>Số 101/QĐ- SKHĐT
ngày 20/3/2019</t>
  </si>
  <si>
    <t>Số 103/QĐ- SKHĐT
ngày 21/3/2019</t>
  </si>
  <si>
    <t>Cải tạo, sửa chữa Phòng khám đa khoa khu vực Mũi Né, TP Phan Thiết</t>
  </si>
  <si>
    <t>387/QĐ-SKHĐT, 30/10/2018</t>
  </si>
  <si>
    <t>Sở Giáo dục và Đào tạo</t>
  </si>
  <si>
    <t>Trường TH Phú Thủy 2 (18 phòng học, Khối HCQT và phục vụ học tập+ bếp ăn, nhà để xe giáo viên, sân trường, nhà bảo vệ)</t>
  </si>
  <si>
    <t>Trường TH Hàm Tiến (20 phòng học, Khối HCQT và phục vụ học tập+ bếp ăn, nhà để xe giáo viên, tường rào, sân trường, nhà bảo vệ)</t>
  </si>
  <si>
    <t>Trường THCS Hòa Phú (Khối HCHB+ nhà để xe+ nhà bảo vệ, sân)</t>
  </si>
  <si>
    <t>Trường MG Sao Mai- xã Vĩnh Tân (Khối HCHB+ nhà để xe giáo viên+ nhà bảo vệ+ mái che sân trường)</t>
  </si>
  <si>
    <t>Trường THCS Bình An (2 phòng học bộ môn+ cổng, tường rào+ khu vệ sinh học sinh+ nhà để xe học sinh)</t>
  </si>
  <si>
    <t>Trường TH Bình An- điểm chính (2 phòng học bộ môn+ sân+ cổng, tường rào+ nhà để xe giáo viên và học sinh+ nhà bảo vệ)</t>
  </si>
  <si>
    <t>Trường TH Bình An- điểm An Thạnh (3 phòng học + sân+ cổng, tường rào+ nhà vệ sinh giáo viên và học sinh)</t>
  </si>
  <si>
    <t>Trường MG Bình An- điểm An Lạc 1 (3 phòng học+ khối hành chính + 2 phòng học bộ môn+ bếp ăn+ cổng, tường rào)</t>
  </si>
  <si>
    <t>Trường TH Sông Lũy 2- điểm thôn 2 (Khu hành chính quản trị+ nhà để xe giáo viên, học sinh+ nhà vệ sinh học sinh)</t>
  </si>
  <si>
    <t>Trường MG Sông Lũy- điểm thôn Hòa Bình (2 phòng học + 2 phòng học bộ môn+ Khu hành chính quản trị+ nhà để xe giáo viên+ sân trường+ cổng+ nhà bảo vệ)</t>
  </si>
  <si>
    <t>Trường TH Bình Tân 1 (10 phòng học+ khối HCQ trị và phục vụ học tập+ sân, cổng, tường rào)</t>
  </si>
  <si>
    <t>Trường TH Hải Ninh 2 (khối 8 phòng học, khu vệ sinh học sinh, cổng tường rào, sân trường,...)</t>
  </si>
  <si>
    <t>Trường THCS Thuận Quý (Khối thí nghiệm thực hành-phòng học bộ môn+ nhà vệ sinh học sinh, giáo viên+ nhà để xe và sửa chữa sân trường)</t>
  </si>
  <si>
    <t>Trường Mẫu giáo Hàm Thạnh- điểm chính tại thôn Dân Cường (phòng giáo dục thể chất, khối hành chính, phục vụ học tập).</t>
  </si>
  <si>
    <t>Trường Mẫu giáo Hàm Thạnh- điểm Ba Bàu (cổng, tường rào+ nhà vệ sinh giáo viên, học sinh+ sửa chữa sân trường)</t>
  </si>
  <si>
    <t xml:space="preserve">Trường Mẫu giáo Hàm Thạnh- điểm Dân Thuận (cổng, tường rào+ nhà vệ sinh giáo viên, học sinh+ sửa chữa sân trường). </t>
  </si>
  <si>
    <t>Trường Mẫu giáo Tân Thắng, (06 phòng học, khu bếp, san nền, sân đường nội bộ, cổng, tường rào)</t>
  </si>
  <si>
    <t>Trường Mẫu giáo Sông Phan- điểm thôn Tân Quang (03 phòng học, khu bếp, sân trường)</t>
  </si>
  <si>
    <t>Trường TH Tân Hải 2 (10 phòng học, sân trường, nhà để xe)</t>
  </si>
  <si>
    <t>Trường THCS Tân Hải (nhà để xe+ sửa chữa 2 khối 10 phòng học, khối HCHB, nhà vệ sinh học sinh)</t>
  </si>
  <si>
    <t>Trường THCS Đức Thuận (4 phòng HCHB)</t>
  </si>
  <si>
    <t>Trường MG Hoa Hồng - xã Đức Thuận (nhà vệ sinh học sinh, cổng, tường rào, sân trường, mái che+ hệ thống thoát nước+ sửa chữa các phòng của Trạm y tế thành phòng học, phòng hành chính và phòng chức năng).</t>
  </si>
  <si>
    <t>Trường TH Măng Tố (5 phòng học+ 5 phòng học bộ môn+ nhà để xe giáo viên, học sinh+ nhà bảo vệ+ nhà vệ sinh)</t>
  </si>
  <si>
    <t>Trường MG Búp Măng- xã Gia An (8 phòng học+ cổng, tường rào+ nhà vệ sinh giáo viên+ hệ thống cấp nước)</t>
  </si>
  <si>
    <t>Trường TH Trần Phú- xã Nam Chính (12 phòng học, khối HCQTrị- phục vụ học tập, sửa chữa 5 phòng học, sân, cổng, tường rào, nhà để xe giáo viên và học sinh)</t>
  </si>
  <si>
    <t>Trường MG Nam Chính (10 phòng học, sân trường)</t>
  </si>
  <si>
    <t>Trường THCS Lê Thánh Tông- xã Mê Pu (Khối HCQ trị+ 3 phòng học+ 3 phòng học bộ môn+ nhà xe giáo viên+ học sinh+ sửa chữa 10 phòng học, 3 phỏng thực hành+ sửa chữa sân, cổng, tường rào)</t>
  </si>
  <si>
    <t>Trường TH Long Hải- cơ sở Tân Hải (12 phòng học+ nhà để xe+ nhà vệ sinh học sinh, giáo viên+ sân, cổng, tường rào)</t>
  </si>
  <si>
    <t>6 phòng học Trường TH Tân Nghĩa (điểm 1)</t>
  </si>
  <si>
    <t>Trường TH Phú Trinh 3 (Khối 15 phòng học, khối hành chính hiệu bộ, khối phục vụ học tập, bếp ăn, khu vệ sinh, nhà để xe giáo viên và học sinh, cổng, tường rào, sân trường, hệ thống thoát nước)</t>
  </si>
  <si>
    <t>Trường TH Tân Xuân 2 (Khối hành chính hiệu bộ, các phòng học bộ môn, tường rào cạnh phải)</t>
  </si>
  <si>
    <t>Trường MG Tân Đức (Khối hành chính hiệu bộ, 3 phòng học, san nền 1 phần sân trường, sơn cổng tường rào.)</t>
  </si>
  <si>
    <t>Trường TH Gia An 2 (Khối hành chính hiệu bộ, nhà để xe giáo viên và học sinh, cổng, tường rào, sân, cột cờ, nhà bảo vệ, giếng khoan, hệ thống điện nguồn.)</t>
  </si>
  <si>
    <t>Trường MG Tân Nghĩa</t>
  </si>
  <si>
    <t>Đầu tư một số hạng mục tại Cơ sở cai nghiện ma túy tỉnh, giai đoạn 2</t>
  </si>
  <si>
    <t>Sở Lao động TB và XH</t>
  </si>
  <si>
    <t>Cơ sở điều trị nghiện ma túy tỉnh</t>
  </si>
  <si>
    <t>Cơ sở nuôi dưỡng Tân Hà</t>
  </si>
  <si>
    <t xml:space="preserve"> Số 135/QĐ-SKHĐT ngày 19/4/2019</t>
  </si>
  <si>
    <t>Trang thiết bị phục vụ sản xuất chương trình, lưu trữ Trung tâm và tổng khống chế truyền dẫn phát sóng truyền hình theo chuẩn HDTV</t>
  </si>
  <si>
    <t>Trường TH Bình Thạnh</t>
  </si>
  <si>
    <t>Trường TH Chí Công 2 (hỗ trợ)</t>
  </si>
  <si>
    <t>Trường TH Phan Rí Cửa 3 (hỗ trợ)</t>
  </si>
  <si>
    <t>Trường TH Hòa Phú 1</t>
  </si>
  <si>
    <t>Số 3805/QĐ-UBND ngày 31/12/2009</t>
  </si>
  <si>
    <t>02 khối 08 phòng học Trường TH Chí Công 3</t>
  </si>
  <si>
    <t>Số 335/QĐ-SKHĐT ngày  30/9/2013</t>
  </si>
  <si>
    <t>Hỗ trợ XD Khối Hành chính hiệu bộ Trường TH Bình Thạnh</t>
  </si>
  <si>
    <t>Số 2635/QĐ-UBND ngày 30/7/2013</t>
  </si>
  <si>
    <t>Hỗ trợ đầu tư Trường Mẫu giáo Hoa Phượng</t>
  </si>
  <si>
    <t xml:space="preserve">Đủ </t>
  </si>
  <si>
    <t>Số 7227/QĐ-UBND ngày 19/9/2014</t>
  </si>
  <si>
    <t>KH trung hạn còn lại sau Ph Kh KH 2019</t>
  </si>
  <si>
    <t>Trạm y tế xã Phú Lạc</t>
  </si>
  <si>
    <t>Số 334/QĐ-UBND ngày 02/10/2007</t>
  </si>
  <si>
    <t>Trạm y tế xã Vĩnh Hảo</t>
  </si>
  <si>
    <t>Số 4324a/QĐ-UBND ngày 30/10/2017</t>
  </si>
  <si>
    <t>KH 5 năm 2016- 2020 sau điều chỉnh, BS (th10/ 2018)</t>
  </si>
  <si>
    <t>Trường TH Phan Hòa 1</t>
  </si>
  <si>
    <t>216/QĐ-SKHĐT, ngày 26/6/2017</t>
  </si>
  <si>
    <t>Trường TH Hàm Đức 2</t>
  </si>
  <si>
    <t>Số 401/QĐ-SKHĐT ngày 05/11/2015</t>
  </si>
  <si>
    <t>UBND huyện
  Hàm Thuận Bắc</t>
  </si>
  <si>
    <t>Trường THCS Mương Mán</t>
  </si>
  <si>
    <t>366/QĐ-SKHĐT ngày 30/10/2015</t>
  </si>
  <si>
    <t>UBND huyện 
Hàm Thuận Nam</t>
  </si>
  <si>
    <t>Trường Tiểu học Đa kai 1</t>
  </si>
  <si>
    <t>Hỗ trợ XD 3 phòng học Mẫu giáo Hồng Sơn 1 + 2 phòng học Mẫu giáo Hồng Sơn 2</t>
  </si>
  <si>
    <t>Số 10526/QĐ-UBND ngày 29/10/2014</t>
  </si>
  <si>
    <t xml:space="preserve">Hỗ trợ XD cải tạo, sửa chữa, bổ sung cơ sở vật chất các trường học xã Hồng Sơn </t>
  </si>
  <si>
    <t>Số 10543/QĐ-UBND ngày 29/10/2014</t>
  </si>
  <si>
    <t>Hỗ trợ XD công trình Cổng tường rào, nhà vệ sinh điểm lẻ Phú Phong - Trường TH Hàm Mỹ 3</t>
  </si>
  <si>
    <t>Số 1096/QĐ-UBND ngày 12/9/2013</t>
  </si>
  <si>
    <t>Hỗ trợ XD công trình 03 phòng học bộ môn, khối hành chính hiệu bộ- Trường TH Hàm Mỹ 1</t>
  </si>
  <si>
    <t>Số 1098/QĐ-UBND ngày 12/9/2013</t>
  </si>
  <si>
    <t>Hỗ trợ XD công trình Phòng giáo dục thể chất và phòng học bộ môn - Trường TH Tân Thuận 1</t>
  </si>
  <si>
    <t>Số 1097/QĐ-UBND ngày 12/9/2013</t>
  </si>
  <si>
    <t>2015-2016</t>
  </si>
  <si>
    <t>Hỗ trợ XD công trình Phòng học bộ môn và phòng giáo dục thể chất điểm chính - Trường TH Tân Thuận 3</t>
  </si>
  <si>
    <t>Số 1095/QĐ-UBND ngày 12/9/2013</t>
  </si>
  <si>
    <t>2012-2015</t>
  </si>
  <si>
    <t>Trường TH Hồng Thái 3</t>
  </si>
  <si>
    <t>Hỗ trợ Trường THCS Thuận Minh (Nhà bảo vệ+ sửa chữa các phòng chức năng, phòng học, cổng, tường rào).</t>
  </si>
  <si>
    <t>Hỗ trợ Trường Mẫu giáo Thuận Minh- điểm lẻ thôn 1 (04 phòng học, cổng tường rào, nhà vệ sinh giáo viên và sửa chữa 02 phòng học)</t>
  </si>
  <si>
    <t>Hỗ trợ Trường Mẫu giáo Thuận Minh- điểm chính thôn 2 (Khối hành chính và phục vụ học tập, nhà bảo vệ, nhà để xe giáo viên, nhà vệ sinh giáo viên, học sinh và mái che)</t>
  </si>
  <si>
    <t>Hỗ trợ Trường TH Thuận Minh 1 (Khối HCHB, nhà ăn, bếp ăn, cổng tường rào, nhà bảo vệ)</t>
  </si>
  <si>
    <t>Hỗ trợ Trường TH Hàm Thắng 4 (02 phòng học bộ môn: tin học và nghệ thuật)</t>
  </si>
  <si>
    <t>Nâng cấp, sửa chữa Trung tâm văn hóa huyện Hàm Thuận Bắc</t>
  </si>
  <si>
    <t>Số 376/QĐ-SKHĐT ngày 29/10/2018</t>
  </si>
  <si>
    <t>Nhà thiếu nhi huyện Hàm Thuận Bắc</t>
  </si>
  <si>
    <t>Số 391/QĐ-SKHĐT ngày 30/10/2018</t>
  </si>
  <si>
    <t>Nhà văn hóa xã Đa Mi</t>
  </si>
  <si>
    <t>5669/UBND, ngày 23/9/2015</t>
  </si>
  <si>
    <t>Hỗ trợ XD Trường Mẫu giáo Tân Thành (Khối hành chính+ 3 phòng học+ cổng tường rào,…)</t>
  </si>
  <si>
    <t>Số 1143/QĐ-UBND ngày 27/9/2013</t>
  </si>
  <si>
    <t>Số 360/QĐ-UBND ngày 30/10/2013</t>
  </si>
  <si>
    <t>Hỗ trợ Trung tâm BD Chính trị Hàm Thuận Nam</t>
  </si>
  <si>
    <t>Nhà thi đấu huyện Hàm Tân</t>
  </si>
  <si>
    <t>Số 316/QĐ-SKHĐT ngày 30/10/2014</t>
  </si>
  <si>
    <t>Nhà văn hóa xã Thắng Hải</t>
  </si>
  <si>
    <t>2790/QĐ-UBND ngày 27/10/2014</t>
  </si>
  <si>
    <t>567/QĐ-UBND ngày 19/3/2019</t>
  </si>
  <si>
    <t>Trung tâm Văn hóa - Thể thao huyện Hàm Tân</t>
  </si>
  <si>
    <t xml:space="preserve">Số 142/QĐ-SKHĐT  ngày 23/5/2014 </t>
  </si>
  <si>
    <t>Hỗ trợ Nhà Thiếu nhi thị xã La Gi</t>
  </si>
  <si>
    <t>1755/UBND, 27/12/2013</t>
  </si>
  <si>
    <t>Sửa chữa di tích lịch sử - cách mạng Dốc Ông Bằng</t>
  </si>
  <si>
    <t xml:space="preserve"> Số 475/QĐ-SKHĐT ngày 31/10/2017</t>
  </si>
  <si>
    <t>Thư viện thị xã La Gi</t>
  </si>
  <si>
    <t>2031/QĐ-UBND ngày 9/5/2019</t>
  </si>
  <si>
    <t>KH trung hạn đã giao 2016- 2019</t>
  </si>
  <si>
    <t>Số 267/QĐ-SKHĐT ngày 20/7/2017</t>
  </si>
  <si>
    <t>Số 161/QĐ-SKHĐT ngày 29/4/2019</t>
  </si>
  <si>
    <t>Trung tâm văn hóa huyện Đức Linh</t>
  </si>
  <si>
    <t xml:space="preserve"> Số 411/QĐ-SKHĐT ngày 27/10/2017</t>
  </si>
  <si>
    <t>Trung tâm văn hóa xã Nam Chính</t>
  </si>
  <si>
    <t>5406/QĐ-UBND ngày 30/10/2018</t>
  </si>
  <si>
    <t>Hỗ trợ Trạm y tế xã Hòa Phú</t>
  </si>
  <si>
    <t>Hỗ trợ đầu tư Trạm y tế phường Phú Trinh</t>
  </si>
  <si>
    <t>1925/QĐ-UBND ngày 10/7/2017</t>
  </si>
  <si>
    <t>Trường THCS Phú Tài (GĐ 1)</t>
  </si>
  <si>
    <t>Phòng khám đa khoa khu vực Tân Hải, thị xã La Gi</t>
  </si>
  <si>
    <t>Số 3080/QĐ-UBND ngày 30/10/2015</t>
  </si>
  <si>
    <t>Hệ thống xử lý nước thải Trung tâm Kiểm nghiệm Dược</t>
  </si>
  <si>
    <t>Dự án đầu tư buồng điều trị bệnh cho người bị tạm giữ, người bị tạm giam và phạm nhân tại Bệnh viện đa khoa khu vực Bắc Bình Thuận, Bệnh viện đa khoa khu vực La Gi và Bệnh viện đa khoa Tỉnh</t>
  </si>
  <si>
    <t>Vốn đối ứng Chương trình đầu tư phát triển mạng lưới y tế cơ sở vùng khó khăn</t>
  </si>
  <si>
    <t>Sở Lao động TB và Xã hội</t>
  </si>
  <si>
    <t>Nhà tang lễ Tỉnh</t>
  </si>
  <si>
    <t xml:space="preserve"> Số 41/QĐ-SKHĐT ngày 31/1/2019</t>
  </si>
  <si>
    <t>Sở Văn hóa, Thể thao và Du lịch</t>
  </si>
  <si>
    <t xml:space="preserve">Bảo tồn, tôn tạo và phát huy giá trị di tích Tháp Pô Sah Inư
</t>
  </si>
  <si>
    <t>Số 3092/QĐ- UBND ngày 30/10/2015</t>
  </si>
  <si>
    <t>Tu bổ, tôn tạo di tích kiến trúc nghệ thuật đình Hòa Thuận</t>
  </si>
  <si>
    <t>412/QĐ-SKHĐT, ngày 31/10/2018</t>
  </si>
  <si>
    <t>Nhà hát, nhà triển lãm văn hóa nghệ thuật tỉnh Bình Thuận</t>
  </si>
  <si>
    <t>Số 604/QĐ-UBND ngày 04/3/2016</t>
  </si>
  <si>
    <t>Tu bổ, tôn tạo di tích LSVH Đình Lạc Tánh</t>
  </si>
  <si>
    <t>Nhà tập thể lực cho học sinh năng khiếu- Trường Năng khiếu TDTT tỉnh</t>
  </si>
  <si>
    <t>Khối phòng học bộ và chức năng Trường THPT Phan Chu Trinh</t>
  </si>
  <si>
    <t xml:space="preserve"> Trường THCS Thuận Hòa, huyện Hàm Thuận Bắc  (đối ứng ADB)</t>
  </si>
  <si>
    <t xml:space="preserve"> Trường THCS Hàm Phú, huyện Hàm Thuận Bắc  (đối ứng ADB)</t>
  </si>
  <si>
    <t>329/QĐ-SKHĐT 05/9/2019</t>
  </si>
  <si>
    <t>328/QĐ-SKHĐT 05/9/2019</t>
  </si>
  <si>
    <t>Công trình triển khai trong năm 2019, thiếu KH vốn trung hạn</t>
  </si>
  <si>
    <t>Máy phát sóng phát thanh FM 5 KW X 2 và các thiết bị sản xuất chương trình</t>
  </si>
  <si>
    <t>3091/UBND, ngày 30/10/2017</t>
  </si>
  <si>
    <t>Đài Phát thanh - Truyền hình tỉnh</t>
  </si>
  <si>
    <t>Tòa nhà Trung tâm Đài Phát thanh - Truyền hình Bình Thuận</t>
  </si>
  <si>
    <t xml:space="preserve">Số 3092/QĐ-UBND ngày 30/10/2017 </t>
  </si>
  <si>
    <t>Mua sắm thiết bị vi ba số và hệ thống truyền hình trực tiếp qua mạng 3G/4G và mạng cáp quang</t>
  </si>
  <si>
    <t>Trường THCS Hàm Cần</t>
  </si>
  <si>
    <t>Chuẩn bị đầu tư dự án giai đoạn 2021- 2025</t>
  </si>
  <si>
    <t>Khu di tích căn cứ Tỉnh ủy Bình Thuận trong kháng chiến chống Mỹ</t>
  </si>
  <si>
    <t>2965/QĐ-UBND, ngày 31/10/2018</t>
  </si>
  <si>
    <t>51/QĐ-SKHĐT, ngày 13/02/2017</t>
  </si>
  <si>
    <t>Số 2641/QĐ-SKHĐT, ngày 5/10/2015</t>
  </si>
  <si>
    <t>Đường từ cầu Hùng Vương đến đường ĐT 706 B</t>
  </si>
  <si>
    <t>3658/QĐ-UBND ngày 27/12/2018</t>
  </si>
  <si>
    <t>Số 52/QĐ-UBND ngày 08/1/2018</t>
  </si>
  <si>
    <t>Mua sắm camera không dây SH/HD phục vụ cho xe ghi hình lưu động</t>
  </si>
  <si>
    <t>3090/UBND, ngày 30/10/2017</t>
  </si>
  <si>
    <t>Trường Mẫu giáo Vĩnh Hảo (khối HCQ Trị, kho thực phẩm, nhà bảo vệ, nhà vệ sinh cho giáo viên và học sinh)</t>
  </si>
  <si>
    <t>Số 166/QĐ-SKHĐT ngày 14/5/2018</t>
  </si>
  <si>
    <t>Số 435/QĐ-SKHĐT, ngày 30/10/2017</t>
  </si>
  <si>
    <t>Số 334/SKHĐT ngày 30/9/2013</t>
  </si>
  <si>
    <t>Số 2645/UBND ngày 31/12/2007</t>
  </si>
  <si>
    <t>Số 3774/UBND ngày 31/12/2009</t>
  </si>
  <si>
    <t>Số 1088/QĐ-UBND, ngày 10/9/2013</t>
  </si>
  <si>
    <t>Số 1929/QĐ- UBND, ngày 10/7/2017</t>
  </si>
  <si>
    <t>Số 409/QĐ-UBND, ngày 27/10/2017</t>
  </si>
  <si>
    <t>Số 105/QĐ- SKHĐT
ngày 21/3/2019</t>
  </si>
  <si>
    <t>Số 104/QĐ- SKHĐT
ngày 21/3/2019</t>
  </si>
  <si>
    <t>Số 361/QĐ-SKHĐT ngày 30/10/2014</t>
  </si>
  <si>
    <t>Số 142/SKHĐT, 20/4/2017</t>
  </si>
  <si>
    <t>Số 141/SKHĐT, 20/4/2017</t>
  </si>
  <si>
    <t>Số 468/SKHĐT, 31/10/2017</t>
  </si>
  <si>
    <t>Số 421/SKHĐT, 31/10/2017</t>
  </si>
  <si>
    <t>Số 416/QĐ-SKHĐT, 30/10/2017</t>
  </si>
  <si>
    <t>Số 365/SKHĐT, 10/10/2016</t>
  </si>
  <si>
    <t>Số 361/QĐ - SKHĐT
ngày 24/10/2018</t>
  </si>
  <si>
    <t>Số 375/QĐ-SKHĐT, 29/10/2018</t>
  </si>
  <si>
    <t>Số 392/QĐ-SKHĐT, 30/10/2018</t>
  </si>
  <si>
    <t>Số 420/QĐ - SKHĐT
ngày 31/10/2018</t>
  </si>
  <si>
    <t>Số 418/QĐ - SKHĐT
ngày 31/10/2018</t>
  </si>
  <si>
    <t>Số 399/QĐ - SKHĐT
ngày 30/10/2018</t>
  </si>
  <si>
    <t xml:space="preserve">Số 409/QĐ - SKHĐT
ngày 31/10/2018 </t>
  </si>
  <si>
    <t>Số 406/QĐ - SKHĐT
ngày 31/10/2018</t>
  </si>
  <si>
    <t>Số 1052/QĐ-UBND, ngày 18/3/2019</t>
  </si>
  <si>
    <t>Số 11111/QĐ-UBND, ngày 26/10/2017</t>
  </si>
  <si>
    <t>Số 94/QĐ- SKHĐT
ngày 18/3/2019</t>
  </si>
  <si>
    <t>Số 415/QĐ-SKHĐT, 31/10/2018</t>
  </si>
  <si>
    <t>Số 490/QĐ-SKHĐT, 21/12/2018</t>
  </si>
  <si>
    <t>Số 405/QĐ-SKHĐT, 31/10/2018</t>
  </si>
  <si>
    <t>Số 100/QĐ-SKHĐT, 19/3/2019</t>
  </si>
  <si>
    <t>Số 423/QĐ-SKHĐT ngày 28/10/2016</t>
  </si>
  <si>
    <t>Số 408/QĐ-SKHĐT ngày 31/10/2018</t>
  </si>
  <si>
    <t>Số 410/QĐ-SKHĐT, 31/10/2018</t>
  </si>
  <si>
    <t>Số 400/QĐ-SKHĐT, 30/10/2018</t>
  </si>
  <si>
    <t>Số 385/QĐ-SKHĐT, 30/10/2018</t>
  </si>
  <si>
    <t>Số 404/QĐ-SKHĐT 
ngày 31/10/2018</t>
  </si>
  <si>
    <t>Số 1249/QĐ-UBND, ngày 20/5/2019</t>
  </si>
  <si>
    <t>Số 1254/QĐ-UBND, ngày 20/5/2019</t>
  </si>
  <si>
    <t>Số 1246/QĐ-UBND, ngày 20/5/2019</t>
  </si>
  <si>
    <t>Số 1247/QĐ-UBND, ngày 20/5/2019</t>
  </si>
  <si>
    <t>Số 1152/QĐ-UBND, ngày 09/5/2019</t>
  </si>
  <si>
    <t>Bổ sung KH 2016- 2020</t>
  </si>
  <si>
    <t>Hỗ trợ Nhà văn hóa thị xã La Gi</t>
  </si>
  <si>
    <t>Trường TH An Thịnh, thị trấn Phú Long (18 phòng học)</t>
  </si>
  <si>
    <t>Số 438/QĐ-SKHĐT ngày 30/10/2017</t>
  </si>
  <si>
    <t>Dự án mới, có chủ trương đầu tư, bổ sung danh mục và KH vốn trung hạn</t>
  </si>
  <si>
    <t>Nhà văn hóa xã Sông Phan</t>
  </si>
  <si>
    <t>Sửa chữa các giảng đường và khu thực hành bếp của Trường Cao đẳng nghề BT</t>
  </si>
  <si>
    <t>Trường Cao đẳng nghề BT</t>
  </si>
  <si>
    <t>Ban Quản lý DA đầu tư XD công trình DD và CN</t>
  </si>
  <si>
    <t>TT</t>
  </si>
  <si>
    <t>Chuẩn bị đầu tư</t>
  </si>
  <si>
    <t>Trong đó: KH 2019</t>
  </si>
  <si>
    <t>Ước giải ngân đến 31/12/ 2019</t>
  </si>
  <si>
    <t>Trường THCS Nguyễn Khuyến (Trường THCS Đức Chính cũ), huyện Đức Linh (đối ứng ADB)</t>
  </si>
  <si>
    <t>Trạm y tế xã Sông Phan</t>
  </si>
  <si>
    <t>Dự án chuyển tiếp Trạm y tế</t>
  </si>
  <si>
    <t>Chủ trương của UBND tỉnh tại công văn số 1062/UBND-ĐTQH, ngày 27/3/2019, công văn số 1198/UBND-ĐTQH, ngày 04/5/2019; công văn số 1893/UBND-ĐTQH, ngày 30/5/2019; công văn số 3170/UBND-ĐTQH, ngày 26/8/2019</t>
  </si>
  <si>
    <t>1131/QĐ-UBND, ngày 07/5/2019</t>
  </si>
  <si>
    <t>Công văn số 873/UBND-ĐTQH, ngày 12/3/2019</t>
  </si>
  <si>
    <t>Công văn số 2767/UBND-ĐTQH, ngày 16/9/2019</t>
  </si>
  <si>
    <t>Công văn số 4743/UBND-KGVX, ngày 6/11/2018</t>
  </si>
  <si>
    <t>Hoàn ứng theo thực tế giải ngân</t>
  </si>
  <si>
    <t xml:space="preserve">Trường THPT chuyên Trần Hưng Đạo </t>
  </si>
  <si>
    <t>2009-2017</t>
  </si>
  <si>
    <t>Số 624/QĐ-UBND ngày 04/3/2009</t>
  </si>
  <si>
    <t>Công trình triển khai trong năm 2019, vốn trung hạn thấp</t>
  </si>
  <si>
    <t xml:space="preserve">KH 5 năm 2016- 2020 (đã điều chỉnh, BS) </t>
  </si>
  <si>
    <t>Bổ sung vốn KH 2016- 2020</t>
  </si>
  <si>
    <t>Số 3581/QĐ-SKHĐT 
ngày 01/10/2015</t>
  </si>
  <si>
    <t>6689/QĐ-BYT, ngày 02/11/2018</t>
  </si>
  <si>
    <t xml:space="preserve"> Số 478/QĐ-SKHĐT ngày 31/10/2017</t>
  </si>
  <si>
    <t xml:space="preserve"> Số 476/QĐ-SKHĐT ngày 31/10/2017</t>
  </si>
  <si>
    <t xml:space="preserve"> Trường THPT Phan Chu Trinh (Khối Hbộ và chức năng)</t>
  </si>
  <si>
    <t>Số 90/NQ-HĐND ngày 11/9/2019</t>
  </si>
  <si>
    <t xml:space="preserve">Trường TH Long Hải- Phú Quý </t>
  </si>
  <si>
    <t>Trường TH Tân Nghĩa (điểm 1) Hàm Tân</t>
  </si>
  <si>
    <t>Dự án mới</t>
  </si>
  <si>
    <t>Đơn vị tính: Triệu đồng</t>
  </si>
  <si>
    <t>Danh mục công trình</t>
  </si>
  <si>
    <t>Kế hoạch trung hạn 5 năm giai đoạn 2016-2020 đã phê duyệt</t>
  </si>
  <si>
    <t>Kế hoạch vốn đã bố trí giai đoạn 2016-2019</t>
  </si>
  <si>
    <t>Số vốn kế hoạch trung hạn giai đoạn 2016-2020 còn lại</t>
  </si>
  <si>
    <t>Điều chỉnh KH vốn 2016-2020</t>
  </si>
  <si>
    <t>Kế hoạch vốn  2016-2020 sau khi điều chỉnh</t>
  </si>
  <si>
    <t>Lý do điều chỉnh</t>
  </si>
  <si>
    <t xml:space="preserve">Tăng </t>
  </si>
  <si>
    <t>Giảm</t>
  </si>
  <si>
    <t>Trường TH Đức Thắng 2</t>
  </si>
  <si>
    <t>Đã phê duyệt quyết toán</t>
  </si>
  <si>
    <t>Công trình đã phê duyệt quyết toán hoàn thành.</t>
  </si>
  <si>
    <t>Trường MG Bắc Phan Thiết</t>
  </si>
  <si>
    <t>Đã quyết toán</t>
  </si>
  <si>
    <t>Trường Mẫu giáo Xuân An (Khối 8 phòng, khối chức năng, khối nhà ăn)</t>
  </si>
  <si>
    <t>BS vốn thanh toán KL hoàn thành</t>
  </si>
  <si>
    <t>Trường Tiểu học Xuân An</t>
  </si>
  <si>
    <t>Đã Q/toán</t>
  </si>
  <si>
    <t>Trường Tiểu học Tiến Lợi - Thôn Tiến Hưng</t>
  </si>
  <si>
    <t>Trường THCS Tiến Thành - Thôn Tiến Hải</t>
  </si>
  <si>
    <t>Trường Tiểu học Tiến Thành 2 - Thôn Tiến An</t>
  </si>
  <si>
    <t>Bổ sung vốn</t>
  </si>
  <si>
    <t>Trường TH Tuyên Quang (mở rộng)</t>
  </si>
  <si>
    <t>Sửa chữa Trường TH Thanh Hải</t>
  </si>
  <si>
    <t xml:space="preserve">BS vốn thanh toán KL </t>
  </si>
  <si>
    <t xml:space="preserve">Bổ sung vốn công trình đang thi công </t>
  </si>
  <si>
    <t>Bổ sung vốn thực hiện dự án</t>
  </si>
  <si>
    <t xml:space="preserve">Giảm vốn do bổ sung công trình khác </t>
  </si>
  <si>
    <t>Giảm vốn do điều chỉnh giảm ranh đất đền bù nên giảm chi phí giải phóng mặt bằng.</t>
  </si>
  <si>
    <t>Trạm y tế phường Đức Long</t>
  </si>
  <si>
    <t xml:space="preserve">Bổ sung chi phí chịu thuế </t>
  </si>
  <si>
    <t>Trường TH Bình Thạnh (khối 10 phòng học)</t>
  </si>
  <si>
    <t>Điều chỉnh theo quyết toán  đã phê duyệt</t>
  </si>
  <si>
    <t>Trường Mẫu giáo Hoa Phượng</t>
  </si>
  <si>
    <t>Trường TH Phan Rí Cửa 5</t>
  </si>
  <si>
    <t>02 khối 08 phòng học trường TH Chí Công 3</t>
  </si>
  <si>
    <t>Hỗ trợ XD Trường TH Bình Thạnh (Khối HCHB)</t>
  </si>
  <si>
    <t>Hỗ trợ đầu tư Trường Tiểu học Phong Phú 5</t>
  </si>
  <si>
    <t>03 phòng học trường MG Phú Lạc (cơ sở Phú Điền)</t>
  </si>
  <si>
    <t>Trường Tiểu học Phan Rí Cửa 2</t>
  </si>
  <si>
    <t>Trường TH Phước Thể 2</t>
  </si>
  <si>
    <t>Điều chỉnh theo tổng mức đầu tư được phê duyệt</t>
  </si>
  <si>
    <t>Bổ sung vốn công trình đang thi công</t>
  </si>
  <si>
    <t>Bổ sung vốn dự án</t>
  </si>
  <si>
    <t>Trường Mẫu giáo Sao Mai</t>
  </si>
  <si>
    <t>Bổ sung vốn chuẩn bị đầu tư</t>
  </si>
  <si>
    <t>Trường THCS Hòa Phú</t>
  </si>
  <si>
    <t>Trạm y tế xã Vĩnh Tân</t>
  </si>
  <si>
    <t>Trung tâm văn hóa- TDTT thị trấn Phan Rí Cửa (nhà thi đấu đa năng)</t>
  </si>
  <si>
    <t>Nhà Văn hóa xã Phước Thể</t>
  </si>
  <si>
    <t xml:space="preserve">Giảm vốn công trình so với khối lượng </t>
  </si>
  <si>
    <t>Hỗ trợ đầu tư Trường MG Hàm Chính 1, huyện Hàm Thuận Bắc; hạng mục: Khối 4 phòng học, khối hành chính hiệu bộ, san nền, sân trường</t>
  </si>
  <si>
    <t>Hổ trợ XD Trường MG Tân Thành (Khối hành chính +3 phòng học + cổng tường rào …)</t>
  </si>
  <si>
    <t>Hỗ trợ XD công trình 03 phòng học bộ môn, khối HCHB- Trường TH Hàm Mỹ 1</t>
  </si>
  <si>
    <t>Hỗ trợ XD công trình Phòng học bộ môn và phòng giáo dục thể chất điểm chính- Trường TH Tân Thuận 3</t>
  </si>
  <si>
    <t>Trumg tâm Bồi dưỡng chính trị huyện</t>
  </si>
  <si>
    <t>Đang đấu thầu</t>
  </si>
  <si>
    <t>Đầu tư cơ sở mới di dời Trường Cao đẳng cộng đồng</t>
  </si>
  <si>
    <t>Dừng đầu tư</t>
  </si>
  <si>
    <t>Trường Cao đẳng cộng đồng</t>
  </si>
  <si>
    <t>Sửa chữa 1 số hạng mục công trình cơ sở 1- Trường CĐCĐ</t>
  </si>
  <si>
    <t>TT KLCTr đã quyết toán</t>
  </si>
  <si>
    <t>Bổ sung vốn thanh toán khối lượng hoàn thành.</t>
  </si>
  <si>
    <t>Trường TH Tân Xuân 2</t>
  </si>
  <si>
    <t>Trường TH Tân Minh</t>
  </si>
  <si>
    <t>Công trình đang trình thẩm tra phê duyệt quyết toán</t>
  </si>
  <si>
    <t>Công trình đang thi công còn thiếu vốn</t>
  </si>
  <si>
    <t xml:space="preserve">Trường Tiểu học Tân Nghĩa 2 (Khối Hành chính - Hiệu bộ) </t>
  </si>
  <si>
    <t>Trường THCS Tân Nghĩa (Khối Hành chính - Hiệu bộ)</t>
  </si>
  <si>
    <t>Trạm y tế xã Tân Phúc</t>
  </si>
  <si>
    <t xml:space="preserve">Công trình đang trình phê duyệt quyết toán </t>
  </si>
  <si>
    <t>Trạm y tế xã Tân Xuân</t>
  </si>
  <si>
    <t>Sân vận động huyện Hàm Tân (CBĐT</t>
  </si>
  <si>
    <t>Công trình chưa thi công giai đạon 2016-2020</t>
  </si>
  <si>
    <t>Trung tâm Văn hoá - Thể thao huyện</t>
  </si>
  <si>
    <t>Nhà tập luyện đa năng huyện Tánh Linh</t>
  </si>
  <si>
    <t>Trường tiểu học bắc Ruộng 2</t>
  </si>
  <si>
    <t>Trường THCS Đức Tân</t>
  </si>
  <si>
    <t>Trường THCS Nghị Đức</t>
  </si>
  <si>
    <t>Truường TH Huy Khiêm 2</t>
  </si>
  <si>
    <t>Trường TH Đức Tân 2</t>
  </si>
  <si>
    <t>Nghĩa trang liệt sỹ huyện</t>
  </si>
  <si>
    <t>Trường TH Đồng Kho 2</t>
  </si>
  <si>
    <t>Trung tâm văn hóa thể thao huyện Tánh Linh</t>
  </si>
  <si>
    <t>Trường THCS Đức Bình</t>
  </si>
  <si>
    <t>Trường TH Bà Tá 2 xã Gia Huynh</t>
  </si>
  <si>
    <t>Trường tiểu học La Ngâu</t>
  </si>
  <si>
    <t>Hỗ trợ phòng học MG, MN (Đề án PCGD MN trẻ em 5 tuổi)</t>
  </si>
  <si>
    <t>Trường Mẫu giáo Đức Chính</t>
  </si>
  <si>
    <t xml:space="preserve">Thừa vốn so giá trị quyết toán </t>
  </si>
  <si>
    <t>Trường Mẫu giáo Đa Kai 1</t>
  </si>
  <si>
    <t>Trường Mẫu giáo Mê Pu 2</t>
  </si>
  <si>
    <t>Trường Mẫu giáo Tân Hà</t>
  </si>
  <si>
    <t xml:space="preserve">Trường Mẫu giáo Vũ Hòa </t>
  </si>
  <si>
    <t>Trường TH Đông Hà 1</t>
  </si>
  <si>
    <t>Tăng vốn thanh toán  dứt giá trị quyết toán</t>
  </si>
  <si>
    <t xml:space="preserve">Trường Tiểu học Đức Chính </t>
  </si>
  <si>
    <t>Trường THCS Võ Xu</t>
  </si>
  <si>
    <t>Vốn thừa so giá trị quyết toán</t>
  </si>
  <si>
    <t>Trường Tiểu học Trà Tân 1</t>
  </si>
  <si>
    <t>Tăng vốn thanh toán  dứt nợ giá trị  hoàn thành</t>
  </si>
  <si>
    <t>Trường Tiểu học Trà Tân 2</t>
  </si>
  <si>
    <t>Tăng vốn thanh toán  dứt nợ giá trị quyết toán</t>
  </si>
  <si>
    <t>Trường Tiểu học Trà Tân 3</t>
  </si>
  <si>
    <t xml:space="preserve">Trường THCS Đức Chính </t>
  </si>
  <si>
    <t>Trường Tiểu học Đức Tài 1</t>
  </si>
  <si>
    <t>Trường Mẫu giáo Nam Chính</t>
  </si>
  <si>
    <t>Trạm y tế Đa Kai</t>
  </si>
  <si>
    <t>Vốn dư so giá trị quyết toán</t>
  </si>
  <si>
    <t>Trạm y tế Trà Tân</t>
  </si>
  <si>
    <t>Bổ sung vốn công trình thiếu vốn so với KL</t>
  </si>
  <si>
    <t>Trung tâm Văn hóa huyện</t>
  </si>
  <si>
    <t>Vốn dư so giá trị thực hiện hoàn thành</t>
  </si>
  <si>
    <t>Trung tâm văn hóa xã Đức Tín</t>
  </si>
  <si>
    <t>Trung tâm văn hóa xã Đa Kai</t>
  </si>
  <si>
    <t xml:space="preserve">Vốn bố trí thấp so giá trị hoàn thành </t>
  </si>
  <si>
    <t>Điều chỉnh vốn công trình chưa đủ vốn</t>
  </si>
  <si>
    <t>Trường THPT Nguyễn Huệ</t>
  </si>
  <si>
    <t>Trường PTDTNT tỉnh (S/Ch khu KTXá A và B)</t>
  </si>
  <si>
    <t>Trường THPT Phan Thiết (XD khối TNTH+ các phòng hành chính,…)</t>
  </si>
  <si>
    <t>Bổ sung vốn công trình thiếu vốn so với dự toán</t>
  </si>
  <si>
    <t>Trường THCS Nguyễn Khuyến (THCS Đức Chính cũ), huyện Đức Linh (đối ứng ADB)</t>
  </si>
  <si>
    <t>Bố trí vốn đối ứng, chuẩn bị đầu tư</t>
  </si>
  <si>
    <t>Công trình ngưng thực hiện do vướng đền bù.</t>
  </si>
  <si>
    <t>Đã tất toán công trình theo quyết toán đã phê duyệt</t>
  </si>
  <si>
    <t>2710/QĐ-UBND, ngày 23/10/2019</t>
  </si>
  <si>
    <t>Đầu tư thiết bị phủ sóng phát thanh vùng lõm</t>
  </si>
  <si>
    <t>Đài Phát thanh truyền hình</t>
  </si>
  <si>
    <t>Bổ sung vốn đầu tư</t>
  </si>
  <si>
    <t xml:space="preserve">Chuyển vốn dự án thiếu vốn đầu tư </t>
  </si>
  <si>
    <t>Sở LĐ TB và Xã hội</t>
  </si>
  <si>
    <t>Công viên Hùng Vương - TP Phan Thiết</t>
  </si>
  <si>
    <t>2898/QĐ-UBND, ngày 29/10/2015</t>
  </si>
  <si>
    <t>3014/QĐ-UBND, ngày 30/10/2015</t>
  </si>
  <si>
    <t>427/QĐ-SKHĐT, ngày 30/10/2019</t>
  </si>
  <si>
    <t>439/QĐ-SKHĐT, ngày 30/10/2019</t>
  </si>
  <si>
    <t>433/QĐ-SKHĐT, ngày 30/10/2019</t>
  </si>
  <si>
    <t>450/QĐ-SKHĐT, ngày 31/10/2019</t>
  </si>
  <si>
    <t>446/QĐ-SKHĐT, ngày 30/10/2019</t>
  </si>
  <si>
    <t>451/QĐ-SKHĐT, ngày 31/10/2019</t>
  </si>
  <si>
    <t>445/QĐ-SKHĐT, ngày 30/10/2019</t>
  </si>
  <si>
    <t>442/QĐ-SKHĐT, ngày 30/10/2019</t>
  </si>
  <si>
    <t>447/QĐ-SKHĐT, ngày 30/10/2019</t>
  </si>
  <si>
    <t>452/QĐ-SKHĐT, ngày 31/10/2019</t>
  </si>
  <si>
    <t>448/QĐ-SKHĐT, ngày 31/10/2019</t>
  </si>
  <si>
    <t>470/QĐ-SKHĐT, ngày 31/10/2019</t>
  </si>
  <si>
    <t>458/QĐ-SKHĐT, ngày 31/10/2019</t>
  </si>
  <si>
    <t>440/QĐ-SKHĐT, ngày 30/10/2019</t>
  </si>
  <si>
    <t>426/QĐ-SKHĐT, ngày 30/10/2019</t>
  </si>
  <si>
    <t>435/QĐ-SKHĐT, ngày 30/10/2019</t>
  </si>
  <si>
    <t>464/QĐ-SKHĐT, ngày 31/10/2019</t>
  </si>
  <si>
    <t>457/QĐ-SKHĐT, ngày 31/10/2019</t>
  </si>
  <si>
    <t>441/QĐ-SKHĐT, ngày 30/10/2019</t>
  </si>
  <si>
    <t>432/QĐ-SKHĐT, ngày 30/10/2019</t>
  </si>
  <si>
    <t>467/QĐ-SKHĐT, ngày 31/10/2019</t>
  </si>
  <si>
    <t>424/QĐ-SKHĐT ngày 30/10/2019</t>
  </si>
  <si>
    <t>430/QĐ-SKHĐT ngày 30/10/2019</t>
  </si>
  <si>
    <t>312/QĐ-SKHĐT ngày 30/10/2019</t>
  </si>
  <si>
    <t>460/QĐ-SKHĐT ngày 31/10/2019</t>
  </si>
  <si>
    <t>443/QĐ-SKHĐT, ngày 30/10/2019</t>
  </si>
  <si>
    <t>2599/QĐ-UBND, ngày 09/10/2019</t>
  </si>
  <si>
    <t>2788/QĐ-UBND, ngày 30/10/2019</t>
  </si>
  <si>
    <t>468/QĐ-SKHĐT, ngày 31/10/2019</t>
  </si>
  <si>
    <t>469/QĐ-SKHĐT, ngày 31/10/2019</t>
  </si>
  <si>
    <t>2255/QĐ- UBND, ngày 3/8/2016</t>
  </si>
  <si>
    <t>461/QĐ-SKHĐT, ngày 31/10/2019</t>
  </si>
  <si>
    <t>407/QĐ-SKHĐT, ngày 31/10/2019</t>
  </si>
  <si>
    <t>454/QĐ-SKHĐT, ngày 31/10/2019</t>
  </si>
  <si>
    <t>438/QĐ-SKHĐT, ngày 30/10/2019</t>
  </si>
  <si>
    <t>428/QĐ-SKHĐT, ngày 30/10/2019</t>
  </si>
  <si>
    <t>459/QĐ-SKHĐT, ngày 31/10/2019</t>
  </si>
  <si>
    <t>463/QĐ-SKHĐT, ngày 31/10/2019</t>
  </si>
  <si>
    <t>418/QĐ-SKHĐT, ngày 30/10/2019</t>
  </si>
  <si>
    <t>412/QĐ-SKHĐT, ngày 23/10/2019</t>
  </si>
  <si>
    <t xml:space="preserve"> 51/QĐ-SKHĐT, ngày 13/02/2017</t>
  </si>
  <si>
    <t>259/QĐ-SKHĐT, ngày 08/7/2019</t>
  </si>
  <si>
    <t>332/QĐ-SKHĐT, ngày 05/8/2019</t>
  </si>
  <si>
    <t>423/QĐ-SKHĐT, ngày 28/10/2019</t>
  </si>
  <si>
    <t>413/QĐ-SKHĐT, ngày 23/10/2019</t>
  </si>
  <si>
    <t>422/QĐ-SKHĐT, ngày 28/10/2019</t>
  </si>
  <si>
    <t>453/QĐ-SKHĐT, ngày 31/10/2019</t>
  </si>
  <si>
    <t>362/QĐ-SKHĐT, ngày 27/9/2019</t>
  </si>
  <si>
    <t>2635/QĐ-UBND, ngày 14/10/2019</t>
  </si>
  <si>
    <t>329/QĐ-SKHĐT, ngày 5/9/2019</t>
  </si>
  <si>
    <t>328/QĐ-SKHĐT, ngày 05/9/2019</t>
  </si>
  <si>
    <t>Số 234/QĐ-SKHĐT ngày 14/6/2019</t>
  </si>
  <si>
    <t>465/QĐ-SKHĐT, ngày 31/10/2019</t>
  </si>
  <si>
    <t>514/QĐ-SKHĐT ngày 01/12/2017</t>
  </si>
  <si>
    <t>(Kèm theo Báo cáo số:                       /BC-UBND, ngày       tháng      năm 2019 của UBND tỉnh)</t>
  </si>
  <si>
    <t>Số 406/QĐ- SKHĐT
ngày 31/10/2018</t>
  </si>
  <si>
    <t xml:space="preserve">                                                                                                                               Đơn vị tính: Triệu đồng</t>
  </si>
  <si>
    <t>329/QĐ-SKHĐT ngày 05/9/2019</t>
  </si>
  <si>
    <t>328/QĐ-SKHĐT ngày 05/9/2019</t>
  </si>
  <si>
    <t>%</t>
  </si>
  <si>
    <t>Phân khai</t>
  </si>
  <si>
    <t>471/QĐ-SKHĐT, ngày 31/10/2019</t>
  </si>
  <si>
    <t xml:space="preserve"> + GD+ĐT+YT</t>
  </si>
  <si>
    <t xml:space="preserve"> + VHXH+PLXH</t>
  </si>
  <si>
    <t xml:space="preserve">   Tr đó: GTN thôn</t>
  </si>
  <si>
    <t xml:space="preserve"> + Cbị Đầu tư</t>
  </si>
  <si>
    <t xml:space="preserve"> + Dự phòng</t>
  </si>
  <si>
    <t>CƠ CẤU</t>
  </si>
  <si>
    <t>Biểu số 2:   ĐIỀU CHỈNH KẾ HOẠCH VỐN ĐẦU TƯ XDCB GIAI ĐOẠN 2016-2020- NGUỒN XỔ SỐ KIẾN THIẾT</t>
  </si>
  <si>
    <t>Biểu 4: BỔ SUNG DANH MỤC CÔNG TRÌNH VÀO KẾ HOẠCH TRUNG HẠN 2016- 2020- NGUỒN XỔ SỐ KIẾN THIẾT</t>
  </si>
  <si>
    <t xml:space="preserve">Biểu 5: BỔ SUNG MỨC VỐN CÁC CÔNG TRÌNH ĐÃ CÓ TRONG KẾ HOẠCH TRUNG HẠN 2016- 2020- NGUỒN XỔ SỐ KIẾN THIẾT </t>
  </si>
  <si>
    <t>Biểu số 8: KẾ HOẠCH ĐẦU TƯ CÔNG 2020 - NGUỒN VỐN XỔ SỐ KIẾN THIẾT</t>
  </si>
  <si>
    <t>(Kèm theo Nghị quyết số   93   /NQ-HĐND, ngày   02  tháng 12 năm 2019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</si>
</sst>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3" formatCode="_(* #,##0.00_);_(* \(#,##0.00\);_(* &quot;-&quot;??_);_(@_)"/>
    <numFmt numFmtId="164" formatCode="_-* #,##0.00\ _₫_-;\-* #,##0.00\ _₫_-;_-* &quot;-&quot;??\ _₫_-;_-@_-"/>
    <numFmt numFmtId="165" formatCode="_(* #,##0.00_);_(* \(#,##0.00\);_(* &quot;-&quot;&quot;?&quot;&quot;?&quot;_);_(@_)"/>
    <numFmt numFmtId="166" formatCode="_(* #,##0_);_(* \(#,##0\);_(* &quot;-&quot;&quot;?&quot;&quot;?&quot;_);_(@_)"/>
    <numFmt numFmtId="167" formatCode="_(* #,##0_);_(* \(#,##0\);_(* &quot;-&quot;??_);_(@_)"/>
    <numFmt numFmtId="168" formatCode="0.000"/>
    <numFmt numFmtId="169" formatCode="_-* #,##0\ _₫_-;\-* #,##0\ _₫_-;_-* &quot;-&quot;??\ _₫_-;_-@_-"/>
    <numFmt numFmtId="170" formatCode="#,##0.0"/>
  </numFmts>
  <fonts count="52" x14ac:knownFonts="1">
    <font>
      <sz val="11"/>
      <color theme="1"/>
      <name val="Calibri"/>
      <family val="2"/>
      <charset val="163"/>
      <scheme val="minor"/>
    </font>
    <font>
      <sz val="11"/>
      <color theme="1"/>
      <name val="Calibri"/>
      <family val="2"/>
      <charset val="163"/>
      <scheme val="minor"/>
    </font>
    <font>
      <sz val="10"/>
      <name val="Arial"/>
      <family val="2"/>
    </font>
    <font>
      <sz val="11"/>
      <name val="VNI-Times"/>
    </font>
    <font>
      <sz val="10"/>
      <name val="Times New Roman"/>
      <family val="1"/>
    </font>
    <font>
      <b/>
      <sz val="10"/>
      <name val="Times New Roman"/>
      <family val="1"/>
    </font>
    <font>
      <sz val="11"/>
      <color indexed="8"/>
      <name val="Calibri"/>
      <family val="2"/>
    </font>
    <font>
      <sz val="10"/>
      <name val="VNI-Times"/>
    </font>
    <font>
      <sz val="11"/>
      <color theme="1"/>
      <name val="Calibri"/>
      <family val="2"/>
    </font>
    <font>
      <sz val="13"/>
      <name val="VNI-Times"/>
    </font>
    <font>
      <sz val="11"/>
      <color theme="1"/>
      <name val="Calibri"/>
      <family val="2"/>
      <scheme val="minor"/>
    </font>
    <font>
      <sz val="11"/>
      <color theme="1"/>
      <name val="Times New Roman"/>
      <family val="1"/>
    </font>
    <font>
      <sz val="12"/>
      <color theme="1"/>
      <name val="Times New Roman"/>
      <family val="1"/>
    </font>
    <font>
      <b/>
      <sz val="11"/>
      <color theme="1"/>
      <name val="Times New Roman"/>
      <family val="1"/>
    </font>
    <font>
      <b/>
      <sz val="10"/>
      <color theme="1"/>
      <name val="Times New Roman"/>
      <family val="1"/>
    </font>
    <font>
      <b/>
      <sz val="12"/>
      <color theme="1"/>
      <name val="Times New Roman"/>
      <family val="1"/>
    </font>
    <font>
      <sz val="10"/>
      <color theme="1"/>
      <name val="Times New Roman"/>
      <family val="1"/>
    </font>
    <font>
      <sz val="10"/>
      <color theme="1"/>
      <name val="Calibri"/>
      <family val="2"/>
    </font>
    <font>
      <b/>
      <sz val="12"/>
      <color theme="1"/>
      <name val="Times New Roman"/>
      <family val="1"/>
      <charset val="163"/>
    </font>
    <font>
      <b/>
      <sz val="22"/>
      <color theme="1"/>
      <name val="Times New Roman"/>
      <family val="1"/>
    </font>
    <font>
      <b/>
      <sz val="16"/>
      <color theme="1"/>
      <name val="Times New Roman"/>
      <family val="1"/>
    </font>
    <font>
      <b/>
      <i/>
      <sz val="11"/>
      <color theme="1"/>
      <name val="Times New Roman"/>
      <family val="1"/>
    </font>
    <font>
      <i/>
      <sz val="11"/>
      <color theme="1"/>
      <name val="Times New Roman"/>
      <family val="1"/>
    </font>
    <font>
      <i/>
      <sz val="14"/>
      <color theme="1"/>
      <name val="Times New Roman"/>
      <family val="1"/>
    </font>
    <font>
      <i/>
      <sz val="12"/>
      <color theme="1"/>
      <name val="Times New Roman"/>
      <family val="1"/>
      <charset val="163"/>
    </font>
    <font>
      <i/>
      <sz val="10"/>
      <color theme="1"/>
      <name val="Times New Roman"/>
      <family val="1"/>
    </font>
    <font>
      <sz val="14"/>
      <color theme="1"/>
      <name val="Times New Roman"/>
      <family val="1"/>
    </font>
    <font>
      <sz val="13"/>
      <color theme="1"/>
      <name val="Times New Roman"/>
      <family val="1"/>
    </font>
    <font>
      <i/>
      <sz val="12"/>
      <color theme="1"/>
      <name val="Times New Roman"/>
      <family val="1"/>
    </font>
    <font>
      <b/>
      <sz val="14"/>
      <color theme="1"/>
      <name val="Times New Roman"/>
      <family val="1"/>
    </font>
    <font>
      <sz val="12"/>
      <color theme="1"/>
      <name val="Times New Roman"/>
      <family val="1"/>
      <charset val="163"/>
    </font>
    <font>
      <sz val="9.5"/>
      <name val="Times New Roman"/>
      <family val="1"/>
    </font>
    <font>
      <sz val="11"/>
      <name val="Times New Roman"/>
      <family val="1"/>
    </font>
    <font>
      <sz val="12"/>
      <name val="Times New Roman"/>
      <family val="1"/>
    </font>
    <font>
      <b/>
      <sz val="12"/>
      <name val="Times New Roman"/>
      <family val="1"/>
    </font>
    <font>
      <b/>
      <sz val="11"/>
      <name val="Times New Roman"/>
      <family val="1"/>
    </font>
    <font>
      <sz val="11"/>
      <color rgb="FFFF0000"/>
      <name val="Times New Roman"/>
      <family val="1"/>
    </font>
    <font>
      <i/>
      <sz val="12"/>
      <name val="Times New Roman"/>
      <family val="1"/>
    </font>
    <font>
      <i/>
      <sz val="10"/>
      <name val="Times New Roman"/>
      <family val="1"/>
    </font>
    <font>
      <sz val="10"/>
      <color theme="0"/>
      <name val="Times New Roman"/>
      <family val="1"/>
    </font>
    <font>
      <i/>
      <sz val="12"/>
      <name val="Times New Roman"/>
      <family val="1"/>
      <charset val="163"/>
    </font>
    <font>
      <i/>
      <sz val="11"/>
      <name val="Times New Roman"/>
      <family val="1"/>
    </font>
    <font>
      <sz val="11"/>
      <name val="Calibri"/>
      <family val="2"/>
      <charset val="163"/>
      <scheme val="minor"/>
    </font>
    <font>
      <sz val="9"/>
      <color theme="1"/>
      <name val="Calibri"/>
      <family val="2"/>
      <charset val="163"/>
      <scheme val="minor"/>
    </font>
    <font>
      <b/>
      <sz val="9.5"/>
      <name val="Times New Roman"/>
      <family val="1"/>
    </font>
    <font>
      <b/>
      <sz val="10"/>
      <color theme="0"/>
      <name val="Times New Roman"/>
      <family val="1"/>
    </font>
    <font>
      <b/>
      <sz val="11"/>
      <color theme="0"/>
      <name val="Times New Roman"/>
      <family val="1"/>
    </font>
    <font>
      <sz val="11"/>
      <color rgb="FFFF0000"/>
      <name val="Calibri"/>
      <family val="2"/>
      <charset val="163"/>
      <scheme val="minor"/>
    </font>
    <font>
      <sz val="12"/>
      <color rgb="FFFF0000"/>
      <name val="Times New Roman"/>
      <family val="1"/>
    </font>
    <font>
      <sz val="10"/>
      <color rgb="FFFF0000"/>
      <name val="Times New Roman"/>
      <family val="1"/>
    </font>
    <font>
      <b/>
      <sz val="14"/>
      <name val="Times New Roman"/>
      <family val="1"/>
    </font>
    <font>
      <sz val="11"/>
      <color theme="0"/>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27">
    <xf numFmtId="0" fontId="0" fillId="0" borderId="0"/>
    <xf numFmtId="0" fontId="2" fillId="0" borderId="0"/>
    <xf numFmtId="0" fontId="3" fillId="0" borderId="0"/>
    <xf numFmtId="165" fontId="6" fillId="0" borderId="0" applyFont="0" applyFill="0" applyBorder="0" applyAlignment="0" applyProtection="0"/>
    <xf numFmtId="42" fontId="7" fillId="0" borderId="0" applyFont="0" applyFill="0" applyBorder="0" applyAlignment="0" applyProtection="0"/>
    <xf numFmtId="0" fontId="1" fillId="0" borderId="0"/>
    <xf numFmtId="0" fontId="8" fillId="0" borderId="0"/>
    <xf numFmtId="0" fontId="6" fillId="0" borderId="0"/>
    <xf numFmtId="165" fontId="9"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 fillId="0" borderId="0"/>
    <xf numFmtId="0" fontId="9"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0" fontId="33" fillId="0" borderId="0"/>
    <xf numFmtId="43" fontId="2" fillId="0" borderId="0" applyFont="0" applyFill="0" applyBorder="0" applyAlignment="0" applyProtection="0"/>
    <xf numFmtId="0" fontId="9" fillId="0" borderId="0"/>
    <xf numFmtId="0" fontId="2" fillId="0" borderId="0"/>
  </cellStyleXfs>
  <cellXfs count="507">
    <xf numFmtId="0" fontId="0" fillId="0" borderId="0" xfId="0"/>
    <xf numFmtId="1" fontId="11" fillId="0" borderId="0" xfId="1" applyNumberFormat="1" applyFont="1" applyFill="1" applyAlignment="1">
      <alignment vertical="center"/>
    </xf>
    <xf numFmtId="1" fontId="14" fillId="0" borderId="0" xfId="1" applyNumberFormat="1" applyFont="1" applyFill="1" applyAlignment="1">
      <alignment vertical="center"/>
    </xf>
    <xf numFmtId="1" fontId="16" fillId="0" borderId="0" xfId="1" applyNumberFormat="1" applyFont="1" applyFill="1" applyAlignment="1">
      <alignment vertical="center"/>
    </xf>
    <xf numFmtId="0" fontId="17" fillId="0" borderId="0" xfId="0" applyFont="1" applyFill="1"/>
    <xf numFmtId="1" fontId="12" fillId="0" borderId="0" xfId="1" applyNumberFormat="1" applyFont="1" applyFill="1" applyAlignment="1">
      <alignment vertical="center"/>
    </xf>
    <xf numFmtId="1" fontId="15" fillId="0" borderId="0" xfId="1" applyNumberFormat="1" applyFont="1" applyFill="1" applyAlignment="1">
      <alignment vertical="center"/>
    </xf>
    <xf numFmtId="1" fontId="18" fillId="0" borderId="0" xfId="1" applyNumberFormat="1" applyFont="1" applyFill="1" applyAlignment="1">
      <alignment vertical="center"/>
    </xf>
    <xf numFmtId="1" fontId="19" fillId="0" borderId="0" xfId="1" applyNumberFormat="1" applyFont="1" applyFill="1" applyAlignment="1">
      <alignment horizontal="center" vertical="center"/>
    </xf>
    <xf numFmtId="1" fontId="20"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wrapText="1"/>
    </xf>
    <xf numFmtId="1" fontId="21" fillId="0" borderId="0" xfId="1" applyNumberFormat="1" applyFont="1" applyFill="1" applyAlignment="1">
      <alignment vertical="center"/>
    </xf>
    <xf numFmtId="1" fontId="14" fillId="0" borderId="0" xfId="1" applyNumberFormat="1" applyFont="1" applyFill="1" applyAlignment="1">
      <alignment horizontal="center" vertical="center" wrapText="1"/>
    </xf>
    <xf numFmtId="1" fontId="23" fillId="0" borderId="0" xfId="1" applyNumberFormat="1" applyFont="1" applyFill="1" applyAlignment="1">
      <alignment vertical="center"/>
    </xf>
    <xf numFmtId="1" fontId="26" fillId="0" borderId="0" xfId="1" applyNumberFormat="1" applyFont="1" applyFill="1" applyAlignment="1">
      <alignment vertical="center"/>
    </xf>
    <xf numFmtId="3" fontId="27" fillId="0" borderId="0" xfId="1" applyNumberFormat="1" applyFont="1" applyFill="1" applyBorder="1" applyAlignment="1">
      <alignment horizontal="center" vertical="center" wrapText="1"/>
    </xf>
    <xf numFmtId="1" fontId="12" fillId="4" borderId="0" xfId="1" applyNumberFormat="1" applyFont="1" applyFill="1" applyAlignment="1">
      <alignment vertical="center"/>
    </xf>
    <xf numFmtId="1" fontId="12" fillId="3" borderId="0" xfId="1" applyNumberFormat="1" applyFont="1" applyFill="1" applyAlignment="1">
      <alignment vertical="center"/>
    </xf>
    <xf numFmtId="1" fontId="29" fillId="0" borderId="0" xfId="1" applyNumberFormat="1" applyFont="1" applyFill="1" applyAlignment="1">
      <alignment vertical="center"/>
    </xf>
    <xf numFmtId="1" fontId="14" fillId="4" borderId="0" xfId="1" applyNumberFormat="1" applyFont="1" applyFill="1" applyAlignment="1">
      <alignment vertical="center"/>
    </xf>
    <xf numFmtId="0" fontId="11" fillId="0" borderId="0" xfId="0" applyFont="1" applyFill="1"/>
    <xf numFmtId="0" fontId="13" fillId="0" borderId="0" xfId="0" applyFont="1" applyFill="1"/>
    <xf numFmtId="0" fontId="21" fillId="0" borderId="0" xfId="0" applyFont="1" applyFill="1"/>
    <xf numFmtId="0" fontId="16" fillId="0" borderId="0" xfId="0" applyFont="1" applyFill="1"/>
    <xf numFmtId="0" fontId="12" fillId="0" borderId="0" xfId="0" applyFont="1" applyFill="1"/>
    <xf numFmtId="1" fontId="13" fillId="0" borderId="0" xfId="1" applyNumberFormat="1" applyFont="1" applyFill="1" applyAlignment="1">
      <alignment vertical="center"/>
    </xf>
    <xf numFmtId="0" fontId="11" fillId="0" borderId="0" xfId="0" applyFont="1" applyFill="1" applyAlignment="1">
      <alignment horizontal="center" vertical="center"/>
    </xf>
    <xf numFmtId="3" fontId="11" fillId="0" borderId="0" xfId="1" applyNumberFormat="1" applyFont="1" applyFill="1" applyBorder="1" applyAlignment="1">
      <alignment vertical="center" wrapText="1"/>
    </xf>
    <xf numFmtId="1" fontId="11" fillId="0" borderId="0" xfId="1" applyNumberFormat="1" applyFont="1" applyFill="1" applyAlignment="1">
      <alignment horizontal="center" vertical="center"/>
    </xf>
    <xf numFmtId="1" fontId="11" fillId="0" borderId="0" xfId="1" applyNumberFormat="1" applyFont="1" applyFill="1" applyAlignment="1">
      <alignment vertical="center" wrapText="1"/>
    </xf>
    <xf numFmtId="1" fontId="26" fillId="0" borderId="0" xfId="1" applyNumberFormat="1" applyFont="1" applyFill="1" applyAlignment="1">
      <alignment horizontal="center" vertical="center" wrapText="1"/>
    </xf>
    <xf numFmtId="1" fontId="11" fillId="0" borderId="0" xfId="1" applyNumberFormat="1" applyFont="1" applyFill="1" applyAlignment="1">
      <alignment horizontal="center" vertical="center" wrapText="1"/>
    </xf>
    <xf numFmtId="1" fontId="11" fillId="0" borderId="0" xfId="1" applyNumberFormat="1" applyFont="1" applyFill="1" applyAlignment="1">
      <alignment horizontal="right" vertical="center"/>
    </xf>
    <xf numFmtId="1" fontId="16" fillId="0" borderId="0" xfId="1" applyNumberFormat="1" applyFont="1" applyFill="1" applyAlignment="1">
      <alignment horizontal="center" vertical="center"/>
    </xf>
    <xf numFmtId="1" fontId="26" fillId="0" borderId="0" xfId="1" applyNumberFormat="1" applyFont="1" applyFill="1" applyAlignment="1">
      <alignment horizontal="center" vertical="center"/>
    </xf>
    <xf numFmtId="1" fontId="26" fillId="0" borderId="0" xfId="1" applyNumberFormat="1" applyFont="1" applyFill="1" applyAlignment="1">
      <alignment vertical="center" wrapText="1"/>
    </xf>
    <xf numFmtId="1" fontId="33" fillId="0" borderId="0" xfId="1" applyNumberFormat="1" applyFont="1" applyFill="1" applyAlignment="1">
      <alignment vertical="center"/>
    </xf>
    <xf numFmtId="3" fontId="11" fillId="3" borderId="10" xfId="16" applyNumberFormat="1" applyFont="1" applyFill="1" applyBorder="1" applyAlignment="1">
      <alignment horizontal="right" vertical="center" wrapText="1" shrinkToFit="1"/>
    </xf>
    <xf numFmtId="3" fontId="11" fillId="3" borderId="10" xfId="1" applyNumberFormat="1" applyFont="1" applyFill="1" applyBorder="1" applyAlignment="1">
      <alignment horizontal="right" vertical="center" wrapText="1"/>
    </xf>
    <xf numFmtId="3" fontId="11" fillId="3" borderId="10" xfId="0" applyNumberFormat="1" applyFont="1" applyFill="1" applyBorder="1" applyAlignment="1">
      <alignment horizontal="right" vertical="center" wrapText="1"/>
    </xf>
    <xf numFmtId="3" fontId="11" fillId="3" borderId="10" xfId="16" applyNumberFormat="1" applyFont="1" applyFill="1" applyBorder="1" applyAlignment="1">
      <alignment horizontal="right" vertical="center" wrapText="1"/>
    </xf>
    <xf numFmtId="0" fontId="11" fillId="3" borderId="10" xfId="0" applyFont="1" applyFill="1" applyBorder="1" applyAlignment="1">
      <alignment horizontal="center" vertical="center" wrapText="1"/>
    </xf>
    <xf numFmtId="3" fontId="11" fillId="3" borderId="10" xfId="5" applyNumberFormat="1" applyFont="1" applyFill="1" applyBorder="1" applyAlignment="1">
      <alignment horizontal="center" vertical="center" wrapText="1"/>
    </xf>
    <xf numFmtId="0" fontId="11" fillId="3" borderId="10" xfId="0" applyFont="1" applyFill="1" applyBorder="1" applyAlignment="1">
      <alignment horizontal="left" vertical="center" wrapText="1"/>
    </xf>
    <xf numFmtId="1" fontId="12" fillId="3" borderId="10" xfId="1"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3" fontId="11" fillId="3" borderId="10" xfId="2" applyNumberFormat="1" applyFont="1" applyFill="1" applyBorder="1" applyAlignment="1">
      <alignment horizontal="center" vertical="center" wrapText="1"/>
    </xf>
    <xf numFmtId="3" fontId="11" fillId="3" borderId="10" xfId="4" applyNumberFormat="1" applyFont="1" applyFill="1" applyBorder="1" applyAlignment="1">
      <alignment horizontal="right" vertical="center" wrapText="1"/>
    </xf>
    <xf numFmtId="3" fontId="11" fillId="3" borderId="10" xfId="2" applyNumberFormat="1" applyFont="1" applyFill="1" applyBorder="1" applyAlignment="1">
      <alignment horizontal="right" vertical="center" wrapText="1"/>
    </xf>
    <xf numFmtId="0" fontId="11" fillId="3" borderId="10" xfId="17" applyFont="1" applyFill="1" applyBorder="1" applyAlignment="1">
      <alignment horizontal="center" vertical="center" wrapText="1"/>
    </xf>
    <xf numFmtId="0" fontId="11" fillId="3" borderId="10" xfId="5" applyFont="1" applyFill="1" applyBorder="1" applyAlignment="1">
      <alignment horizontal="center" vertical="center" wrapText="1"/>
    </xf>
    <xf numFmtId="0" fontId="11" fillId="3" borderId="10" xfId="2" applyFont="1" applyFill="1" applyBorder="1" applyAlignment="1">
      <alignment horizontal="left" vertical="center" wrapText="1"/>
    </xf>
    <xf numFmtId="3" fontId="11" fillId="3" borderId="10" xfId="18" applyNumberFormat="1" applyFont="1" applyFill="1" applyBorder="1" applyAlignment="1">
      <alignment horizontal="center" vertical="center" wrapText="1"/>
    </xf>
    <xf numFmtId="49" fontId="11" fillId="3" borderId="10" xfId="4" applyNumberFormat="1" applyFont="1" applyFill="1" applyBorder="1" applyAlignment="1">
      <alignment horizontal="left" vertical="center" wrapText="1"/>
    </xf>
    <xf numFmtId="0" fontId="11" fillId="3" borderId="10" xfId="2" applyFont="1" applyFill="1" applyBorder="1" applyAlignment="1">
      <alignment horizontal="center" vertical="center" wrapText="1"/>
    </xf>
    <xf numFmtId="3" fontId="11" fillId="3" borderId="10" xfId="11" applyNumberFormat="1" applyFont="1" applyFill="1" applyBorder="1" applyAlignment="1">
      <alignment horizontal="center" vertical="center" wrapText="1"/>
    </xf>
    <xf numFmtId="3" fontId="11" fillId="3" borderId="10" xfId="0" applyNumberFormat="1" applyFont="1" applyFill="1" applyBorder="1" applyAlignment="1">
      <alignment horizontal="left" vertical="center" wrapText="1"/>
    </xf>
    <xf numFmtId="43" fontId="11" fillId="3" borderId="10" xfId="12" applyFont="1" applyFill="1" applyBorder="1" applyAlignment="1">
      <alignment horizontal="left" vertical="center" wrapText="1"/>
    </xf>
    <xf numFmtId="3" fontId="11" fillId="3" borderId="10" xfId="0" applyNumberFormat="1" applyFont="1" applyFill="1" applyBorder="1" applyAlignment="1">
      <alignment horizontal="center" vertical="center" wrapText="1"/>
    </xf>
    <xf numFmtId="3" fontId="11" fillId="3" borderId="10" xfId="1" quotePrefix="1" applyNumberFormat="1" applyFont="1" applyFill="1" applyBorder="1" applyAlignment="1">
      <alignment horizontal="left" vertical="center" wrapText="1"/>
    </xf>
    <xf numFmtId="3" fontId="11" fillId="3" borderId="10" xfId="13" applyNumberFormat="1" applyFont="1" applyFill="1" applyBorder="1" applyAlignment="1">
      <alignment horizontal="center" vertical="center" wrapText="1"/>
    </xf>
    <xf numFmtId="0" fontId="12" fillId="3" borderId="10" xfId="17" applyFont="1" applyFill="1" applyBorder="1" applyAlignment="1">
      <alignment horizontal="left" vertical="center" wrapText="1"/>
    </xf>
    <xf numFmtId="1" fontId="11" fillId="3" borderId="10" xfId="1" applyNumberFormat="1" applyFont="1" applyFill="1" applyBorder="1" applyAlignment="1">
      <alignment horizontal="center" vertical="center" wrapText="1"/>
    </xf>
    <xf numFmtId="1" fontId="34" fillId="0" borderId="0" xfId="1" applyNumberFormat="1" applyFont="1" applyFill="1" applyAlignment="1">
      <alignment vertical="center"/>
    </xf>
    <xf numFmtId="3" fontId="32" fillId="3" borderId="10" xfId="0" applyNumberFormat="1" applyFont="1" applyFill="1" applyBorder="1" applyAlignment="1">
      <alignment horizontal="right" vertical="center" wrapText="1"/>
    </xf>
    <xf numFmtId="0" fontId="32" fillId="3" borderId="10" xfId="0" applyFont="1" applyFill="1" applyBorder="1" applyAlignment="1">
      <alignment horizontal="left" vertical="center" wrapText="1"/>
    </xf>
    <xf numFmtId="1" fontId="33" fillId="3" borderId="10"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3" fontId="32" fillId="3" borderId="10" xfId="2" applyNumberFormat="1" applyFont="1" applyFill="1" applyBorder="1" applyAlignment="1">
      <alignment horizontal="center" vertical="center" wrapText="1"/>
    </xf>
    <xf numFmtId="3" fontId="32" fillId="3" borderId="10" xfId="0" applyNumberFormat="1" applyFont="1" applyFill="1" applyBorder="1" applyAlignment="1">
      <alignment horizontal="right" vertical="center" wrapText="1" shrinkToFit="1"/>
    </xf>
    <xf numFmtId="3" fontId="32" fillId="3" borderId="10" xfId="1" applyNumberFormat="1" applyFont="1" applyFill="1" applyBorder="1" applyAlignment="1">
      <alignment horizontal="right" vertical="center" wrapText="1"/>
    </xf>
    <xf numFmtId="3" fontId="32" fillId="3" borderId="10" xfId="4" applyNumberFormat="1" applyFont="1" applyFill="1" applyBorder="1" applyAlignment="1">
      <alignment horizontal="right" vertical="center" wrapText="1"/>
    </xf>
    <xf numFmtId="3" fontId="32" fillId="3" borderId="10" xfId="2" applyNumberFormat="1" applyFont="1" applyFill="1" applyBorder="1" applyAlignment="1">
      <alignment horizontal="right" vertical="center" wrapText="1"/>
    </xf>
    <xf numFmtId="0" fontId="32" fillId="3" borderId="10" xfId="17" applyFont="1" applyFill="1" applyBorder="1" applyAlignment="1">
      <alignment horizontal="center" vertical="center" wrapText="1"/>
    </xf>
    <xf numFmtId="3" fontId="32" fillId="3" borderId="2" xfId="0" applyNumberFormat="1" applyFont="1" applyFill="1" applyBorder="1" applyAlignment="1">
      <alignment horizontal="right" vertical="center" wrapText="1"/>
    </xf>
    <xf numFmtId="1" fontId="33" fillId="3" borderId="0" xfId="1" applyNumberFormat="1" applyFont="1" applyFill="1" applyAlignment="1">
      <alignment vertical="center"/>
    </xf>
    <xf numFmtId="3" fontId="36" fillId="3" borderId="10" xfId="0" applyNumberFormat="1" applyFont="1" applyFill="1" applyBorder="1" applyAlignment="1">
      <alignment horizontal="right" vertical="center" wrapText="1"/>
    </xf>
    <xf numFmtId="1" fontId="12" fillId="0" borderId="0" xfId="1" applyNumberFormat="1" applyFont="1" applyFill="1" applyAlignment="1">
      <alignment horizontal="right" vertical="center"/>
    </xf>
    <xf numFmtId="168" fontId="12" fillId="0" borderId="0" xfId="1" applyNumberFormat="1" applyFont="1" applyFill="1" applyAlignment="1">
      <alignment horizontal="right" vertical="center"/>
    </xf>
    <xf numFmtId="0" fontId="22" fillId="0" borderId="0" xfId="0" applyFont="1" applyFill="1"/>
    <xf numFmtId="0" fontId="1" fillId="0" borderId="0" xfId="0" applyFont="1"/>
    <xf numFmtId="1" fontId="19" fillId="3" borderId="0" xfId="1" applyNumberFormat="1" applyFont="1" applyFill="1" applyAlignment="1">
      <alignment horizontal="center" vertical="center"/>
    </xf>
    <xf numFmtId="1" fontId="20" fillId="3" borderId="0" xfId="1" applyNumberFormat="1" applyFont="1" applyFill="1" applyAlignment="1">
      <alignment horizontal="center" vertical="center" wrapText="1"/>
    </xf>
    <xf numFmtId="1" fontId="13" fillId="3" borderId="0" xfId="1" applyNumberFormat="1" applyFont="1" applyFill="1" applyAlignment="1">
      <alignment horizontal="center" vertical="center" wrapText="1"/>
    </xf>
    <xf numFmtId="1" fontId="13" fillId="3" borderId="0" xfId="1" applyNumberFormat="1" applyFont="1" applyFill="1" applyAlignment="1">
      <alignment horizontal="right" vertical="center"/>
    </xf>
    <xf numFmtId="1" fontId="21" fillId="3" borderId="0" xfId="1" applyNumberFormat="1" applyFont="1" applyFill="1" applyAlignment="1">
      <alignment vertical="center"/>
    </xf>
    <xf numFmtId="1" fontId="22" fillId="3" borderId="0" xfId="1" applyNumberFormat="1" applyFont="1" applyFill="1" applyAlignment="1">
      <alignment vertical="center"/>
    </xf>
    <xf numFmtId="1" fontId="14" fillId="3" borderId="0" xfId="1" applyNumberFormat="1" applyFont="1" applyFill="1" applyAlignment="1">
      <alignment horizontal="center" vertical="center" wrapText="1"/>
    </xf>
    <xf numFmtId="1" fontId="23" fillId="3" borderId="0" xfId="1" applyNumberFormat="1" applyFont="1" applyFill="1" applyAlignment="1">
      <alignment vertical="center"/>
    </xf>
    <xf numFmtId="1" fontId="26" fillId="3" borderId="0" xfId="1" applyNumberFormat="1" applyFont="1" applyFill="1" applyAlignment="1">
      <alignment vertical="center"/>
    </xf>
    <xf numFmtId="3" fontId="12" fillId="3" borderId="2" xfId="1" applyNumberFormat="1" applyFont="1" applyFill="1" applyBorder="1" applyAlignment="1">
      <alignment horizontal="center" vertical="center" wrapText="1"/>
    </xf>
    <xf numFmtId="0" fontId="12" fillId="3" borderId="2" xfId="2" applyFont="1" applyFill="1" applyBorder="1" applyAlignment="1">
      <alignment horizontal="center" vertical="center" wrapText="1"/>
    </xf>
    <xf numFmtId="3" fontId="11" fillId="3" borderId="2" xfId="1" applyNumberFormat="1" applyFont="1" applyFill="1" applyBorder="1" applyAlignment="1">
      <alignment horizontal="center" vertical="center" wrapText="1"/>
    </xf>
    <xf numFmtId="3" fontId="16" fillId="3" borderId="2" xfId="1" applyNumberFormat="1" applyFont="1" applyFill="1" applyBorder="1" applyAlignment="1">
      <alignment horizontal="center" vertical="center" wrapText="1"/>
    </xf>
    <xf numFmtId="3" fontId="22" fillId="3" borderId="2" xfId="1" applyNumberFormat="1" applyFont="1" applyFill="1" applyBorder="1" applyAlignment="1">
      <alignment horizontal="center" vertical="center" wrapText="1"/>
    </xf>
    <xf numFmtId="3" fontId="27" fillId="3" borderId="0" xfId="1" applyNumberFormat="1" applyFont="1" applyFill="1" applyBorder="1" applyAlignment="1">
      <alignment horizontal="center" vertical="center" wrapText="1"/>
    </xf>
    <xf numFmtId="3" fontId="25" fillId="3" borderId="2" xfId="1" applyNumberFormat="1" applyFont="1" applyFill="1" applyBorder="1" applyAlignment="1">
      <alignment horizontal="center" vertical="center" wrapText="1"/>
    </xf>
    <xf numFmtId="3" fontId="28" fillId="3" borderId="2" xfId="1" applyNumberFormat="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2" xfId="0" applyFont="1" applyFill="1" applyBorder="1" applyAlignment="1">
      <alignment horizontal="center" wrapText="1"/>
    </xf>
    <xf numFmtId="1" fontId="12" fillId="3" borderId="2" xfId="1"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3" fontId="13" fillId="3" borderId="2" xfId="0" applyNumberFormat="1" applyFont="1" applyFill="1" applyBorder="1" applyAlignment="1">
      <alignment horizontal="right" vertical="center" wrapText="1"/>
    </xf>
    <xf numFmtId="3" fontId="13" fillId="3" borderId="2" xfId="0" applyNumberFormat="1" applyFont="1" applyFill="1" applyBorder="1" applyAlignment="1">
      <alignment horizontal="center" vertical="center" wrapText="1"/>
    </xf>
    <xf numFmtId="1" fontId="11" fillId="3" borderId="0" xfId="1" applyNumberFormat="1" applyFont="1" applyFill="1" applyAlignment="1">
      <alignment vertical="center"/>
    </xf>
    <xf numFmtId="0" fontId="1" fillId="3" borderId="0" xfId="0" applyFont="1" applyFill="1"/>
    <xf numFmtId="1" fontId="15" fillId="3" borderId="0" xfId="1" applyNumberFormat="1" applyFont="1" applyFill="1" applyAlignment="1">
      <alignment vertical="center"/>
    </xf>
    <xf numFmtId="0" fontId="13" fillId="3" borderId="11" xfId="0" applyFont="1" applyFill="1" applyBorder="1" applyAlignment="1">
      <alignment horizontal="center" vertical="center" wrapText="1"/>
    </xf>
    <xf numFmtId="0" fontId="13" fillId="3" borderId="11" xfId="0" applyFont="1" applyFill="1" applyBorder="1" applyAlignment="1">
      <alignment horizontal="left" vertical="center" wrapText="1"/>
    </xf>
    <xf numFmtId="1" fontId="12" fillId="3" borderId="11" xfId="1"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3" fontId="13" fillId="3" borderId="11" xfId="0" applyNumberFormat="1" applyFont="1" applyFill="1" applyBorder="1" applyAlignment="1">
      <alignment horizontal="right" vertical="center" wrapText="1"/>
    </xf>
    <xf numFmtId="3" fontId="13" fillId="3" borderId="11" xfId="0" applyNumberFormat="1" applyFont="1" applyFill="1" applyBorder="1" applyAlignment="1">
      <alignment horizontal="center" vertical="center" wrapText="1"/>
    </xf>
    <xf numFmtId="49" fontId="13" fillId="3" borderId="10" xfId="1" applyNumberFormat="1" applyFont="1" applyFill="1" applyBorder="1" applyAlignment="1">
      <alignment horizontal="center" vertical="center" wrapText="1"/>
    </xf>
    <xf numFmtId="1" fontId="13" fillId="3" borderId="10" xfId="1" applyNumberFormat="1" applyFont="1" applyFill="1" applyBorder="1" applyAlignment="1">
      <alignment horizontal="left" vertical="center" wrapText="1"/>
    </xf>
    <xf numFmtId="1" fontId="15" fillId="3" borderId="10" xfId="1" applyNumberFormat="1" applyFont="1" applyFill="1" applyBorder="1" applyAlignment="1">
      <alignment vertical="center" wrapText="1"/>
    </xf>
    <xf numFmtId="1" fontId="15" fillId="3" borderId="10" xfId="1" applyNumberFormat="1" applyFont="1" applyFill="1" applyBorder="1" applyAlignment="1">
      <alignment horizontal="center" vertical="center" wrapText="1"/>
    </xf>
    <xf numFmtId="1" fontId="13" fillId="3" borderId="10" xfId="1" applyNumberFormat="1" applyFont="1" applyFill="1" applyBorder="1" applyAlignment="1">
      <alignment horizontal="center" vertical="center" wrapText="1"/>
    </xf>
    <xf numFmtId="3" fontId="13" fillId="3" borderId="10" xfId="1" applyNumberFormat="1" applyFont="1" applyFill="1" applyBorder="1" applyAlignment="1">
      <alignment horizontal="right" vertical="center" wrapText="1"/>
    </xf>
    <xf numFmtId="3" fontId="13" fillId="3" borderId="10" xfId="1" applyNumberFormat="1" applyFont="1" applyFill="1" applyBorder="1" applyAlignment="1">
      <alignment horizontal="center" vertical="center" wrapText="1"/>
    </xf>
    <xf numFmtId="1" fontId="14" fillId="3" borderId="0" xfId="1" applyNumberFormat="1" applyFont="1" applyFill="1" applyAlignment="1">
      <alignment vertical="center"/>
    </xf>
    <xf numFmtId="0" fontId="11" fillId="3" borderId="10" xfId="0" applyFont="1" applyFill="1" applyBorder="1" applyAlignment="1">
      <alignment horizontal="left" vertical="center" wrapText="1" shrinkToFit="1"/>
    </xf>
    <xf numFmtId="0" fontId="11" fillId="3" borderId="10" xfId="0" applyFont="1" applyFill="1" applyBorder="1" applyAlignment="1">
      <alignment horizontal="center" vertical="center" wrapText="1" shrinkToFit="1"/>
    </xf>
    <xf numFmtId="3" fontId="11" fillId="3" borderId="10" xfId="1" applyNumberFormat="1" applyFont="1" applyFill="1" applyBorder="1" applyAlignment="1">
      <alignment horizontal="center" vertical="center" wrapText="1"/>
    </xf>
    <xf numFmtId="1" fontId="16" fillId="3" borderId="0" xfId="1" applyNumberFormat="1" applyFont="1" applyFill="1" applyAlignment="1">
      <alignment vertical="center"/>
    </xf>
    <xf numFmtId="166" fontId="12" fillId="3" borderId="10" xfId="16" applyNumberFormat="1" applyFont="1" applyFill="1" applyBorder="1" applyAlignment="1">
      <alignment horizontal="center" vertical="center" wrapText="1"/>
    </xf>
    <xf numFmtId="166" fontId="11" fillId="3" borderId="10" xfId="16" applyNumberFormat="1" applyFont="1" applyFill="1" applyBorder="1" applyAlignment="1">
      <alignment horizontal="center" vertical="center" wrapText="1"/>
    </xf>
    <xf numFmtId="166" fontId="11" fillId="3" borderId="10" xfId="16" applyNumberFormat="1" applyFont="1" applyFill="1" applyBorder="1" applyAlignment="1">
      <alignment horizontal="left" vertical="center" wrapText="1"/>
    </xf>
    <xf numFmtId="0" fontId="17" fillId="3" borderId="0" xfId="0" applyFont="1" applyFill="1"/>
    <xf numFmtId="164" fontId="11" fillId="3" borderId="10" xfId="16" applyFont="1" applyFill="1" applyBorder="1" applyAlignment="1">
      <alignment horizontal="left" vertical="center" wrapText="1"/>
    </xf>
    <xf numFmtId="166" fontId="16" fillId="3" borderId="10" xfId="16" applyNumberFormat="1" applyFont="1" applyFill="1" applyBorder="1" applyAlignment="1">
      <alignment horizontal="center" vertical="center" wrapText="1"/>
    </xf>
    <xf numFmtId="3" fontId="11" fillId="3" borderId="10" xfId="0" applyNumberFormat="1" applyFont="1" applyFill="1" applyBorder="1" applyAlignment="1">
      <alignment horizontal="center" vertical="center" wrapText="1" shrinkToFit="1"/>
    </xf>
    <xf numFmtId="3" fontId="11" fillId="3" borderId="10" xfId="16" applyNumberFormat="1" applyFont="1" applyFill="1" applyBorder="1" applyAlignment="1">
      <alignment horizontal="center" vertical="center" wrapText="1"/>
    </xf>
    <xf numFmtId="1" fontId="18" fillId="3" borderId="0" xfId="1" applyNumberFormat="1" applyFont="1" applyFill="1" applyAlignment="1">
      <alignment vertical="center"/>
    </xf>
    <xf numFmtId="0" fontId="32" fillId="3" borderId="10" xfId="0" applyFont="1" applyFill="1" applyBorder="1" applyAlignment="1">
      <alignment horizontal="center" vertical="center" wrapText="1"/>
    </xf>
    <xf numFmtId="0" fontId="32" fillId="3" borderId="10" xfId="2" applyFont="1" applyFill="1" applyBorder="1" applyAlignment="1">
      <alignment horizontal="left" vertical="center" wrapText="1"/>
    </xf>
    <xf numFmtId="1" fontId="34" fillId="3" borderId="10" xfId="1" applyNumberFormat="1" applyFont="1" applyFill="1" applyBorder="1" applyAlignment="1">
      <alignment horizontal="center" vertical="center" wrapText="1"/>
    </xf>
    <xf numFmtId="1" fontId="32" fillId="3" borderId="10" xfId="1" applyNumberFormat="1" applyFont="1" applyFill="1" applyBorder="1" applyAlignment="1">
      <alignment horizontal="center" vertical="center" wrapText="1"/>
    </xf>
    <xf numFmtId="1" fontId="34" fillId="3" borderId="0" xfId="1" applyNumberFormat="1" applyFont="1" applyFill="1" applyAlignment="1">
      <alignment vertical="center"/>
    </xf>
    <xf numFmtId="1" fontId="4" fillId="3" borderId="0" xfId="1" applyNumberFormat="1" applyFont="1" applyFill="1" applyAlignment="1">
      <alignment vertical="center"/>
    </xf>
    <xf numFmtId="42" fontId="11" fillId="3" borderId="10" xfId="4" applyFont="1" applyFill="1" applyBorder="1" applyAlignment="1">
      <alignment horizontal="left" vertical="center" wrapText="1"/>
    </xf>
    <xf numFmtId="3" fontId="11" fillId="3" borderId="10" xfId="4"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left" vertical="center" wrapText="1"/>
    </xf>
    <xf numFmtId="3" fontId="32" fillId="3" borderId="10" xfId="16" applyNumberFormat="1" applyFont="1" applyFill="1" applyBorder="1" applyAlignment="1">
      <alignment horizontal="center" vertical="center" wrapText="1"/>
    </xf>
    <xf numFmtId="3" fontId="11" fillId="3" borderId="10" xfId="1" applyNumberFormat="1" applyFont="1" applyFill="1" applyBorder="1" applyAlignment="1">
      <alignment horizontal="left" vertical="center" wrapText="1"/>
    </xf>
    <xf numFmtId="3" fontId="32" fillId="3" borderId="10" xfId="1" applyNumberFormat="1" applyFont="1" applyFill="1" applyBorder="1" applyAlignment="1">
      <alignment horizontal="center" vertical="center" wrapText="1"/>
    </xf>
    <xf numFmtId="3" fontId="11" fillId="3" borderId="10" xfId="19" applyNumberFormat="1" applyFont="1" applyFill="1" applyBorder="1" applyAlignment="1">
      <alignment horizontal="center" vertical="center" wrapText="1"/>
    </xf>
    <xf numFmtId="43" fontId="11" fillId="3" borderId="10" xfId="13" applyFont="1" applyFill="1" applyBorder="1" applyAlignment="1">
      <alignment horizontal="justify" vertical="center" wrapText="1"/>
    </xf>
    <xf numFmtId="166" fontId="11" fillId="3" borderId="10" xfId="16" applyNumberFormat="1" applyFont="1" applyFill="1" applyBorder="1" applyAlignment="1">
      <alignment horizontal="justify" vertical="center" wrapText="1"/>
    </xf>
    <xf numFmtId="0" fontId="11" fillId="3" borderId="10" xfId="0" applyFont="1" applyFill="1" applyBorder="1" applyAlignment="1">
      <alignment vertical="center" wrapText="1"/>
    </xf>
    <xf numFmtId="0" fontId="15" fillId="3" borderId="10" xfId="0" applyFont="1" applyFill="1" applyBorder="1" applyAlignment="1">
      <alignment horizontal="center" vertical="center" wrapText="1"/>
    </xf>
    <xf numFmtId="3" fontId="13" fillId="3" borderId="10" xfId="0" applyNumberFormat="1" applyFont="1" applyFill="1" applyBorder="1" applyAlignment="1">
      <alignment horizontal="right" vertical="center" wrapText="1"/>
    </xf>
    <xf numFmtId="3" fontId="13" fillId="3" borderId="10" xfId="0" applyNumberFormat="1" applyFont="1" applyFill="1" applyBorder="1" applyAlignment="1">
      <alignment horizontal="center" vertical="center" wrapText="1"/>
    </xf>
    <xf numFmtId="1" fontId="29" fillId="3" borderId="0" xfId="1" applyNumberFormat="1" applyFont="1" applyFill="1" applyAlignment="1">
      <alignment vertical="center"/>
    </xf>
    <xf numFmtId="3" fontId="11" fillId="3" borderId="10" xfId="4" applyNumberFormat="1" applyFont="1" applyFill="1" applyBorder="1" applyAlignment="1">
      <alignment horizontal="left" vertical="center" wrapText="1"/>
    </xf>
    <xf numFmtId="3" fontId="13" fillId="3" borderId="13" xfId="0" applyNumberFormat="1" applyFont="1" applyFill="1" applyBorder="1" applyAlignment="1">
      <alignment horizontal="center" vertical="center" wrapText="1"/>
    </xf>
    <xf numFmtId="0" fontId="11" fillId="3" borderId="0" xfId="0" applyFont="1" applyFill="1"/>
    <xf numFmtId="166" fontId="13" fillId="3" borderId="10" xfId="16" applyNumberFormat="1" applyFont="1" applyFill="1" applyBorder="1" applyAlignment="1">
      <alignment horizontal="center" vertical="center" wrapText="1"/>
    </xf>
    <xf numFmtId="0" fontId="13" fillId="3" borderId="0" xfId="0" applyFont="1" applyFill="1"/>
    <xf numFmtId="1" fontId="11" fillId="3" borderId="10" xfId="1" applyNumberFormat="1" applyFont="1" applyFill="1" applyBorder="1" applyAlignment="1">
      <alignment horizontal="left" vertical="center" wrapText="1"/>
    </xf>
    <xf numFmtId="0" fontId="22" fillId="3" borderId="10" xfId="0" applyFont="1" applyFill="1" applyBorder="1" applyAlignment="1">
      <alignment horizontal="center" vertical="center" wrapText="1"/>
    </xf>
    <xf numFmtId="42" fontId="11" fillId="3" borderId="10" xfId="4" applyFont="1" applyFill="1" applyBorder="1" applyAlignment="1">
      <alignment horizontal="center" vertical="center" wrapText="1"/>
    </xf>
    <xf numFmtId="0" fontId="22" fillId="3" borderId="0" xfId="0" applyFont="1" applyFill="1"/>
    <xf numFmtId="3" fontId="11" fillId="3" borderId="10" xfId="14" applyNumberFormat="1"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0" xfId="0" applyFont="1" applyFill="1"/>
    <xf numFmtId="49" fontId="11" fillId="3" borderId="10" xfId="0" applyNumberFormat="1" applyFont="1" applyFill="1" applyBorder="1" applyAlignment="1">
      <alignment horizontal="left" vertical="center" wrapText="1"/>
    </xf>
    <xf numFmtId="0" fontId="16" fillId="3" borderId="0" xfId="0" applyFont="1" applyFill="1"/>
    <xf numFmtId="0" fontId="12" fillId="3" borderId="0" xfId="0" applyFont="1" applyFill="1"/>
    <xf numFmtId="1" fontId="13" fillId="3" borderId="10" xfId="1" quotePrefix="1" applyNumberFormat="1" applyFont="1" applyFill="1" applyBorder="1" applyAlignment="1">
      <alignment horizontal="center" vertical="center" wrapText="1"/>
    </xf>
    <xf numFmtId="1" fontId="13" fillId="3" borderId="0" xfId="1" applyNumberFormat="1" applyFont="1" applyFill="1" applyAlignment="1">
      <alignment vertical="center"/>
    </xf>
    <xf numFmtId="167" fontId="11" fillId="3" borderId="10" xfId="16" applyNumberFormat="1" applyFont="1" applyFill="1" applyBorder="1" applyAlignment="1">
      <alignment horizontal="center" vertical="center" wrapText="1"/>
    </xf>
    <xf numFmtId="0" fontId="11" fillId="3" borderId="0" xfId="0" applyFont="1" applyFill="1" applyAlignment="1">
      <alignment horizontal="center" vertical="center"/>
    </xf>
    <xf numFmtId="3" fontId="11" fillId="3" borderId="0" xfId="1" applyNumberFormat="1" applyFont="1" applyFill="1" applyBorder="1" applyAlignment="1">
      <alignment vertical="center" wrapText="1"/>
    </xf>
    <xf numFmtId="1" fontId="12" fillId="3" borderId="10" xfId="1" applyNumberFormat="1" applyFont="1" applyFill="1" applyBorder="1" applyAlignment="1">
      <alignment vertical="center" wrapText="1"/>
    </xf>
    <xf numFmtId="1" fontId="11" fillId="3" borderId="10" xfId="1" applyNumberFormat="1" applyFont="1" applyFill="1" applyBorder="1" applyAlignment="1">
      <alignment vertical="center" wrapText="1"/>
    </xf>
    <xf numFmtId="42" fontId="32" fillId="3" borderId="10" xfId="4" applyFont="1" applyFill="1" applyBorder="1" applyAlignment="1">
      <alignment horizontal="left" vertical="center" wrapText="1"/>
    </xf>
    <xf numFmtId="1" fontId="33" fillId="3" borderId="10" xfId="1" applyNumberFormat="1" applyFont="1" applyFill="1" applyBorder="1" applyAlignment="1">
      <alignment vertical="center" wrapText="1"/>
    </xf>
    <xf numFmtId="3" fontId="32" fillId="3" borderId="10" xfId="4" applyNumberFormat="1" applyFont="1" applyFill="1" applyBorder="1" applyAlignment="1">
      <alignment horizontal="center" vertical="center" wrapText="1"/>
    </xf>
    <xf numFmtId="3" fontId="32" fillId="3" borderId="10" xfId="0" applyNumberFormat="1" applyFont="1" applyFill="1" applyBorder="1" applyAlignment="1">
      <alignment horizontal="center" vertical="center" wrapText="1"/>
    </xf>
    <xf numFmtId="1" fontId="30" fillId="3" borderId="10" xfId="1" applyNumberFormat="1" applyFont="1" applyFill="1" applyBorder="1" applyAlignment="1">
      <alignment vertical="center" wrapText="1"/>
    </xf>
    <xf numFmtId="0" fontId="30" fillId="3" borderId="10" xfId="0" applyFont="1" applyFill="1" applyBorder="1" applyAlignment="1">
      <alignment horizontal="center" vertical="center" wrapText="1"/>
    </xf>
    <xf numFmtId="3" fontId="12" fillId="3" borderId="10" xfId="1" applyNumberFormat="1" applyFont="1" applyFill="1" applyBorder="1" applyAlignment="1">
      <alignment horizontal="center" vertical="center" wrapText="1"/>
    </xf>
    <xf numFmtId="3" fontId="12" fillId="3" borderId="10"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 fontId="12" fillId="3" borderId="12" xfId="1" applyNumberFormat="1" applyFont="1" applyFill="1" applyBorder="1" applyAlignment="1">
      <alignment horizontal="center" vertical="center" wrapText="1"/>
    </xf>
    <xf numFmtId="3" fontId="11" fillId="3" borderId="12" xfId="1" applyNumberFormat="1" applyFont="1" applyFill="1" applyBorder="1" applyAlignment="1">
      <alignment horizontal="right" vertical="center" wrapText="1"/>
    </xf>
    <xf numFmtId="3" fontId="11" fillId="3" borderId="12" xfId="0" applyNumberFormat="1" applyFont="1" applyFill="1" applyBorder="1" applyAlignment="1">
      <alignment horizontal="right" vertical="center" wrapText="1"/>
    </xf>
    <xf numFmtId="0" fontId="11" fillId="3" borderId="10" xfId="5" applyFont="1" applyFill="1" applyBorder="1" applyAlignment="1">
      <alignment horizontal="left" vertical="center" wrapText="1"/>
    </xf>
    <xf numFmtId="0" fontId="12" fillId="3" borderId="10" xfId="5" applyFont="1" applyFill="1" applyBorder="1" applyAlignment="1">
      <alignment horizontal="center" vertical="center" wrapText="1"/>
    </xf>
    <xf numFmtId="0" fontId="11" fillId="3" borderId="10" xfId="15" applyFont="1" applyFill="1" applyBorder="1" applyAlignment="1">
      <alignment horizontal="left" vertical="center" wrapText="1"/>
    </xf>
    <xf numFmtId="0" fontId="4" fillId="3" borderId="10"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12" xfId="0" applyFont="1" applyFill="1" applyBorder="1" applyAlignment="1">
      <alignment horizontal="left" vertical="center" wrapText="1"/>
    </xf>
    <xf numFmtId="1" fontId="15" fillId="3" borderId="12" xfId="1"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3" fontId="13" fillId="3" borderId="12" xfId="0" applyNumberFormat="1" applyFont="1" applyFill="1" applyBorder="1" applyAlignment="1">
      <alignment horizontal="right" vertical="center" wrapText="1"/>
    </xf>
    <xf numFmtId="3" fontId="13" fillId="3" borderId="12" xfId="4" applyNumberFormat="1" applyFont="1" applyFill="1" applyBorder="1" applyAlignment="1">
      <alignment horizontal="right" vertical="center" wrapText="1"/>
    </xf>
    <xf numFmtId="3" fontId="13" fillId="3" borderId="12" xfId="1" applyNumberFormat="1" applyFont="1" applyFill="1" applyBorder="1" applyAlignment="1">
      <alignment horizontal="right" vertical="center" wrapText="1"/>
    </xf>
    <xf numFmtId="3" fontId="13" fillId="3" borderId="12" xfId="1" applyNumberFormat="1" applyFont="1" applyFill="1" applyBorder="1" applyAlignment="1">
      <alignment horizontal="center" vertical="center" wrapText="1"/>
    </xf>
    <xf numFmtId="1" fontId="11" fillId="3" borderId="0" xfId="1" applyNumberFormat="1" applyFont="1" applyFill="1" applyAlignment="1">
      <alignment horizontal="center" vertical="center"/>
    </xf>
    <xf numFmtId="1" fontId="11" fillId="3" borderId="0" xfId="1" applyNumberFormat="1" applyFont="1" applyFill="1" applyAlignment="1">
      <alignment vertical="center" wrapText="1"/>
    </xf>
    <xf numFmtId="1" fontId="26" fillId="3" borderId="0" xfId="1" applyNumberFormat="1" applyFont="1" applyFill="1" applyAlignment="1">
      <alignment horizontal="center" vertical="center" wrapText="1"/>
    </xf>
    <xf numFmtId="1" fontId="11" fillId="3" borderId="0" xfId="1" applyNumberFormat="1" applyFont="1" applyFill="1" applyAlignment="1">
      <alignment horizontal="center" vertical="center" wrapText="1"/>
    </xf>
    <xf numFmtId="1" fontId="11" fillId="3" borderId="0" xfId="1" applyNumberFormat="1" applyFont="1" applyFill="1" applyAlignment="1">
      <alignment horizontal="right" vertical="center"/>
    </xf>
    <xf numFmtId="1" fontId="26" fillId="3" borderId="0" xfId="1" applyNumberFormat="1" applyFont="1" applyFill="1" applyAlignment="1">
      <alignment horizontal="center" vertical="center"/>
    </xf>
    <xf numFmtId="1" fontId="26" fillId="3" borderId="0" xfId="1" applyNumberFormat="1" applyFont="1" applyFill="1" applyAlignment="1">
      <alignment vertical="center" wrapText="1"/>
    </xf>
    <xf numFmtId="1" fontId="12" fillId="3" borderId="0" xfId="1" applyNumberFormat="1" applyFont="1" applyFill="1" applyAlignment="1">
      <alignment horizontal="right" vertical="center"/>
    </xf>
    <xf numFmtId="168" fontId="12" fillId="3" borderId="0" xfId="1" applyNumberFormat="1" applyFont="1" applyFill="1" applyAlignment="1">
      <alignment horizontal="right" vertical="center"/>
    </xf>
    <xf numFmtId="1" fontId="16" fillId="3" borderId="0" xfId="1" applyNumberFormat="1" applyFont="1" applyFill="1" applyAlignment="1">
      <alignment horizontal="center" vertical="center"/>
    </xf>
    <xf numFmtId="3" fontId="14" fillId="3" borderId="2" xfId="0" applyNumberFormat="1" applyFont="1" applyFill="1" applyBorder="1" applyAlignment="1">
      <alignment horizontal="right" vertical="center" wrapText="1"/>
    </xf>
    <xf numFmtId="1" fontId="11" fillId="3" borderId="12" xfId="1"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9" xfId="0" applyFont="1" applyFill="1" applyBorder="1" applyAlignment="1">
      <alignment horizontal="left" vertical="center" wrapText="1"/>
    </xf>
    <xf numFmtId="1" fontId="15" fillId="3" borderId="9" xfId="1"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3" fontId="13" fillId="3" borderId="9" xfId="0" applyNumberFormat="1" applyFont="1" applyFill="1" applyBorder="1" applyAlignment="1">
      <alignment horizontal="right" vertical="center" wrapText="1"/>
    </xf>
    <xf numFmtId="3" fontId="13" fillId="3" borderId="9" xfId="4" applyNumberFormat="1" applyFont="1" applyFill="1" applyBorder="1" applyAlignment="1">
      <alignment horizontal="right" vertical="center" wrapText="1"/>
    </xf>
    <xf numFmtId="3" fontId="13" fillId="3" borderId="9" xfId="1"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3" fontId="13" fillId="3" borderId="9" xfId="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1" fontId="14" fillId="3" borderId="10" xfId="1" applyNumberFormat="1" applyFont="1" applyFill="1" applyBorder="1" applyAlignment="1">
      <alignment horizontal="center" vertical="center" wrapText="1"/>
    </xf>
    <xf numFmtId="0" fontId="16" fillId="3" borderId="10" xfId="0" applyFont="1" applyFill="1" applyBorder="1" applyAlignment="1">
      <alignment horizontal="center" vertical="center" wrapText="1" shrinkToFi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shrinkToFit="1"/>
    </xf>
    <xf numFmtId="3" fontId="16" fillId="3" borderId="10" xfId="0" applyNumberFormat="1" applyFont="1" applyFill="1" applyBorder="1" applyAlignment="1">
      <alignment horizontal="center" vertical="center" wrapText="1"/>
    </xf>
    <xf numFmtId="3" fontId="16" fillId="3" borderId="10" xfId="16"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3" fontId="16" fillId="3" borderId="10" xfId="5" applyNumberFormat="1" applyFont="1" applyFill="1" applyBorder="1" applyAlignment="1">
      <alignment horizontal="center" vertical="center" wrapText="1"/>
    </xf>
    <xf numFmtId="3" fontId="16" fillId="3" borderId="10" xfId="2" applyNumberFormat="1" applyFont="1" applyFill="1" applyBorder="1" applyAlignment="1">
      <alignment horizontal="center" vertical="center" wrapText="1"/>
    </xf>
    <xf numFmtId="3" fontId="4" fillId="3" borderId="10" xfId="16" applyNumberFormat="1" applyFont="1" applyFill="1" applyBorder="1" applyAlignment="1">
      <alignment horizontal="center" vertical="center" wrapText="1"/>
    </xf>
    <xf numFmtId="3" fontId="4" fillId="3" borderId="10" xfId="2" applyNumberFormat="1" applyFont="1" applyFill="1" applyBorder="1" applyAlignment="1">
      <alignment horizontal="center" vertical="center" wrapText="1"/>
    </xf>
    <xf numFmtId="0" fontId="16" fillId="3" borderId="10" xfId="5" applyFont="1" applyFill="1" applyBorder="1" applyAlignment="1">
      <alignment horizontal="center" vertical="center" wrapText="1"/>
    </xf>
    <xf numFmtId="3" fontId="16" fillId="3" borderId="10" xfId="18" applyNumberFormat="1" applyFont="1" applyFill="1" applyBorder="1" applyAlignment="1">
      <alignment horizontal="center" vertical="center" wrapText="1"/>
    </xf>
    <xf numFmtId="3" fontId="16" fillId="3" borderId="10" xfId="11"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3" fontId="39" fillId="3" borderId="10" xfId="18" applyNumberFormat="1" applyFont="1" applyFill="1" applyBorder="1" applyAlignment="1">
      <alignment horizontal="center" vertical="center" wrapText="1"/>
    </xf>
    <xf numFmtId="0" fontId="39" fillId="3" borderId="10" xfId="0" applyFont="1" applyFill="1" applyBorder="1" applyAlignment="1">
      <alignment horizontal="center" vertical="center" wrapText="1"/>
    </xf>
    <xf numFmtId="3" fontId="14" fillId="3" borderId="10" xfId="0" applyNumberFormat="1" applyFont="1" applyFill="1" applyBorder="1" applyAlignment="1">
      <alignment horizontal="center" vertical="center" wrapText="1"/>
    </xf>
    <xf numFmtId="1" fontId="16" fillId="3" borderId="10" xfId="1" applyNumberFormat="1" applyFont="1" applyFill="1" applyBorder="1" applyAlignment="1">
      <alignment horizontal="center" vertical="center" wrapText="1"/>
    </xf>
    <xf numFmtId="3" fontId="16" fillId="3" borderId="10" xfId="1" applyNumberFormat="1" applyFont="1" applyFill="1" applyBorder="1" applyAlignment="1">
      <alignment horizontal="center" vertical="center" wrapText="1"/>
    </xf>
    <xf numFmtId="3" fontId="16" fillId="3" borderId="10" xfId="4" applyNumberFormat="1" applyFont="1" applyFill="1" applyBorder="1" applyAlignment="1">
      <alignment horizontal="center" vertical="center" wrapText="1"/>
    </xf>
    <xf numFmtId="3" fontId="4" fillId="3" borderId="10" xfId="4" applyNumberFormat="1" applyFont="1" applyFill="1" applyBorder="1" applyAlignment="1">
      <alignment horizontal="center" vertical="center" wrapText="1"/>
    </xf>
    <xf numFmtId="0" fontId="16" fillId="3" borderId="10" xfId="15" applyFont="1" applyFill="1" applyBorder="1" applyAlignment="1">
      <alignment horizontal="center" vertical="center" wrapText="1"/>
    </xf>
    <xf numFmtId="0" fontId="14" fillId="3" borderId="12" xfId="0" applyFont="1" applyFill="1" applyBorder="1" applyAlignment="1">
      <alignment horizontal="center" vertical="center" wrapText="1"/>
    </xf>
    <xf numFmtId="3" fontId="36" fillId="3" borderId="10" xfId="16" applyNumberFormat="1" applyFont="1" applyFill="1" applyBorder="1" applyAlignment="1">
      <alignment horizontal="right" vertical="center" wrapText="1"/>
    </xf>
    <xf numFmtId="3" fontId="32" fillId="3" borderId="10" xfId="16" applyNumberFormat="1" applyFont="1" applyFill="1" applyBorder="1" applyAlignment="1">
      <alignment horizontal="right" vertical="center" wrapText="1"/>
    </xf>
    <xf numFmtId="3" fontId="35" fillId="3" borderId="10" xfId="1" applyNumberFormat="1" applyFont="1" applyFill="1" applyBorder="1" applyAlignment="1">
      <alignment horizontal="right" vertical="center" wrapText="1"/>
    </xf>
    <xf numFmtId="3" fontId="36" fillId="3" borderId="10" xfId="1" applyNumberFormat="1" applyFont="1" applyFill="1" applyBorder="1" applyAlignment="1">
      <alignment horizontal="right" vertical="center" wrapText="1"/>
    </xf>
    <xf numFmtId="3" fontId="11" fillId="3" borderId="10" xfId="8" applyNumberFormat="1" applyFont="1" applyFill="1" applyBorder="1" applyAlignment="1">
      <alignment horizontal="right" vertical="center" wrapText="1"/>
    </xf>
    <xf numFmtId="3" fontId="11" fillId="3" borderId="10" xfId="13" applyNumberFormat="1" applyFont="1" applyFill="1" applyBorder="1" applyAlignment="1">
      <alignment horizontal="right" vertical="center"/>
    </xf>
    <xf numFmtId="3" fontId="11" fillId="3" borderId="10" xfId="1" applyNumberFormat="1" applyFont="1" applyFill="1" applyBorder="1" applyAlignment="1">
      <alignment horizontal="right" vertical="center"/>
    </xf>
    <xf numFmtId="1" fontId="4" fillId="3" borderId="10" xfId="1" applyNumberFormat="1" applyFont="1" applyFill="1" applyBorder="1" applyAlignment="1">
      <alignment horizontal="center" vertical="center" wrapText="1"/>
    </xf>
    <xf numFmtId="3" fontId="22" fillId="3" borderId="10" xfId="16" applyNumberFormat="1" applyFont="1" applyFill="1" applyBorder="1" applyAlignment="1">
      <alignment horizontal="right" vertical="center" wrapText="1"/>
    </xf>
    <xf numFmtId="3" fontId="21" fillId="3" borderId="10" xfId="16" applyNumberFormat="1" applyFont="1" applyFill="1" applyBorder="1" applyAlignment="1">
      <alignment horizontal="right" vertical="center" wrapText="1"/>
    </xf>
    <xf numFmtId="3" fontId="11" fillId="3" borderId="10" xfId="1" quotePrefix="1" applyNumberFormat="1" applyFont="1" applyFill="1" applyBorder="1" applyAlignment="1">
      <alignment horizontal="right" vertical="center" wrapText="1"/>
    </xf>
    <xf numFmtId="3" fontId="11" fillId="3" borderId="10" xfId="15" applyNumberFormat="1" applyFont="1" applyFill="1" applyBorder="1" applyAlignment="1">
      <alignment horizontal="right" vertical="center" wrapText="1"/>
    </xf>
    <xf numFmtId="3" fontId="11" fillId="3" borderId="10" xfId="5" applyNumberFormat="1" applyFont="1" applyFill="1" applyBorder="1" applyAlignment="1">
      <alignment horizontal="right" vertical="center" wrapText="1"/>
    </xf>
    <xf numFmtId="3" fontId="31" fillId="3" borderId="10" xfId="1" applyNumberFormat="1" applyFont="1" applyFill="1" applyBorder="1" applyAlignment="1">
      <alignment horizontal="right" vertical="center" wrapText="1"/>
    </xf>
    <xf numFmtId="3" fontId="14" fillId="3" borderId="10" xfId="4" applyNumberFormat="1" applyFont="1" applyFill="1" applyBorder="1" applyAlignment="1">
      <alignment horizontal="center" vertical="center" wrapText="1"/>
    </xf>
    <xf numFmtId="3" fontId="0" fillId="3" borderId="10" xfId="0" applyNumberFormat="1" applyFont="1" applyFill="1" applyBorder="1"/>
    <xf numFmtId="3" fontId="0" fillId="3" borderId="12" xfId="0" applyNumberFormat="1" applyFont="1" applyFill="1" applyBorder="1"/>
    <xf numFmtId="166" fontId="33" fillId="0" borderId="10" xfId="9" applyNumberFormat="1" applyFont="1" applyFill="1" applyBorder="1" applyAlignment="1">
      <alignment horizontal="center" vertical="center" wrapText="1"/>
    </xf>
    <xf numFmtId="1" fontId="33" fillId="0" borderId="10" xfId="1" applyNumberFormat="1" applyFont="1" applyFill="1" applyBorder="1" applyAlignment="1">
      <alignment horizontal="center" vertical="center" wrapText="1"/>
    </xf>
    <xf numFmtId="3" fontId="32" fillId="0" borderId="10" xfId="1" applyNumberFormat="1" applyFont="1" applyFill="1" applyBorder="1" applyAlignment="1">
      <alignment horizontal="right" vertical="center" wrapText="1"/>
    </xf>
    <xf numFmtId="1" fontId="32" fillId="0" borderId="10" xfId="1" applyNumberFormat="1" applyFont="1" applyFill="1" applyBorder="1" applyAlignment="1">
      <alignment horizontal="left" vertical="center" wrapText="1"/>
    </xf>
    <xf numFmtId="0" fontId="32" fillId="0" borderId="10" xfId="9" applyNumberFormat="1" applyFont="1" applyFill="1" applyBorder="1" applyAlignment="1">
      <alignment horizontal="center" vertical="center" wrapText="1"/>
    </xf>
    <xf numFmtId="0" fontId="33" fillId="0" borderId="2" xfId="2" applyFont="1" applyFill="1" applyBorder="1" applyAlignment="1">
      <alignment horizontal="center" vertical="center" wrapText="1"/>
    </xf>
    <xf numFmtId="3" fontId="41" fillId="0" borderId="2" xfId="1" applyNumberFormat="1" applyFont="1" applyFill="1" applyBorder="1" applyAlignment="1">
      <alignment horizontal="center" vertical="center" wrapText="1"/>
    </xf>
    <xf numFmtId="3" fontId="32" fillId="2" borderId="2" xfId="1" applyNumberFormat="1"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3" fontId="37" fillId="0" borderId="2" xfId="1" applyNumberFormat="1" applyFont="1" applyFill="1" applyBorder="1" applyAlignment="1">
      <alignment horizontal="center" vertical="center" wrapText="1"/>
    </xf>
    <xf numFmtId="1" fontId="33" fillId="0" borderId="2" xfId="1"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3" fontId="35" fillId="0" borderId="2" xfId="0" applyNumberFormat="1" applyFont="1" applyFill="1" applyBorder="1" applyAlignment="1">
      <alignment horizontal="right" vertical="center" wrapText="1"/>
    </xf>
    <xf numFmtId="0" fontId="35"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3" fontId="33" fillId="0" borderId="2" xfId="1" applyNumberFormat="1" applyFont="1" applyFill="1" applyBorder="1" applyAlignment="1">
      <alignment horizontal="center" vertical="center" wrapText="1"/>
    </xf>
    <xf numFmtId="3" fontId="32"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33" fillId="2" borderId="2" xfId="1" applyNumberFormat="1" applyFont="1" applyFill="1" applyBorder="1" applyAlignment="1">
      <alignment horizontal="center" vertical="center" wrapText="1"/>
    </xf>
    <xf numFmtId="0" fontId="35" fillId="0" borderId="2" xfId="0" applyFont="1" applyFill="1" applyBorder="1" applyAlignment="1">
      <alignment horizontal="center" wrapText="1"/>
    </xf>
    <xf numFmtId="3" fontId="32" fillId="0" borderId="10" xfId="0" applyNumberFormat="1" applyFont="1" applyFill="1" applyBorder="1" applyAlignment="1">
      <alignment horizontal="right" vertical="center" wrapText="1"/>
    </xf>
    <xf numFmtId="3" fontId="32" fillId="0" borderId="10" xfId="4"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3" fontId="4" fillId="2" borderId="10" xfId="1" applyNumberFormat="1" applyFont="1" applyFill="1" applyBorder="1" applyAlignment="1">
      <alignment horizontal="center" vertical="center" wrapText="1"/>
    </xf>
    <xf numFmtId="1" fontId="4" fillId="2" borderId="10" xfId="1" applyNumberFormat="1"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11" xfId="0" applyFont="1" applyFill="1" applyBorder="1" applyAlignment="1">
      <alignment horizontal="left" vertical="center" wrapText="1"/>
    </xf>
    <xf numFmtId="1" fontId="33" fillId="3" borderId="11" xfId="1" applyNumberFormat="1" applyFont="1" applyFill="1" applyBorder="1" applyAlignment="1">
      <alignment horizontal="center" vertical="center" wrapText="1"/>
    </xf>
    <xf numFmtId="0" fontId="33"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3" fontId="35" fillId="3" borderId="11" xfId="0" applyNumberFormat="1" applyFont="1" applyFill="1" applyBorder="1" applyAlignment="1">
      <alignment horizontal="right" vertical="center" wrapText="1"/>
    </xf>
    <xf numFmtId="49" fontId="35" fillId="3" borderId="10" xfId="1" applyNumberFormat="1" applyFont="1" applyFill="1" applyBorder="1" applyAlignment="1">
      <alignment horizontal="center" vertical="center" wrapText="1"/>
    </xf>
    <xf numFmtId="1" fontId="35" fillId="3" borderId="10" xfId="1" applyNumberFormat="1" applyFont="1" applyFill="1" applyBorder="1" applyAlignment="1">
      <alignment horizontal="left" vertical="center" wrapText="1"/>
    </xf>
    <xf numFmtId="1" fontId="34" fillId="3" borderId="10" xfId="1" applyNumberFormat="1" applyFont="1" applyFill="1" applyBorder="1" applyAlignment="1">
      <alignment vertical="center" wrapText="1"/>
    </xf>
    <xf numFmtId="1" fontId="5" fillId="3" borderId="10" xfId="1" applyNumberFormat="1" applyFont="1" applyFill="1" applyBorder="1" applyAlignment="1">
      <alignment horizontal="center" vertical="center" wrapText="1"/>
    </xf>
    <xf numFmtId="3" fontId="35" fillId="3" borderId="10" xfId="1" applyNumberFormat="1" applyFont="1" applyFill="1" applyBorder="1" applyAlignment="1">
      <alignment horizontal="center" vertical="center" wrapText="1"/>
    </xf>
    <xf numFmtId="3" fontId="42" fillId="3" borderId="10" xfId="0" applyNumberFormat="1" applyFont="1" applyFill="1" applyBorder="1"/>
    <xf numFmtId="0" fontId="32" fillId="3" borderId="10" xfId="0" applyFont="1" applyFill="1" applyBorder="1" applyAlignment="1">
      <alignment horizontal="left" vertical="center" wrapText="1" shrinkToFit="1"/>
    </xf>
    <xf numFmtId="0" fontId="4" fillId="3" borderId="10" xfId="0" applyFont="1" applyFill="1" applyBorder="1" applyAlignment="1">
      <alignment horizontal="center" vertical="center" wrapText="1" shrinkToFit="1"/>
    </xf>
    <xf numFmtId="3" fontId="32" fillId="3" borderId="10" xfId="16" applyNumberFormat="1" applyFont="1" applyFill="1" applyBorder="1" applyAlignment="1">
      <alignment horizontal="right" vertical="center" wrapText="1" shrinkToFit="1"/>
    </xf>
    <xf numFmtId="166" fontId="33" fillId="3" borderId="10" xfId="16" applyNumberFormat="1" applyFont="1" applyFill="1" applyBorder="1" applyAlignment="1">
      <alignment horizontal="center" vertical="center" wrapText="1"/>
    </xf>
    <xf numFmtId="166" fontId="32" fillId="3" borderId="10" xfId="16" applyNumberFormat="1" applyFont="1" applyFill="1" applyBorder="1" applyAlignment="1">
      <alignment horizontal="center" vertical="center" wrapText="1"/>
    </xf>
    <xf numFmtId="166" fontId="32" fillId="3" borderId="10" xfId="16" applyNumberFormat="1" applyFont="1" applyFill="1" applyBorder="1" applyAlignment="1">
      <alignment horizontal="left" vertical="center" wrapText="1"/>
    </xf>
    <xf numFmtId="166" fontId="4" fillId="3" borderId="10" xfId="16" applyNumberFormat="1" applyFont="1" applyFill="1" applyBorder="1" applyAlignment="1">
      <alignment horizontal="center" vertical="center" wrapText="1"/>
    </xf>
    <xf numFmtId="164" fontId="32" fillId="3" borderId="10" xfId="16" applyFont="1" applyFill="1" applyBorder="1" applyAlignment="1">
      <alignment horizontal="left" vertical="center" wrapText="1"/>
    </xf>
    <xf numFmtId="3" fontId="4" fillId="3" borderId="10" xfId="0" applyNumberFormat="1" applyFont="1" applyFill="1" applyBorder="1" applyAlignment="1">
      <alignment horizontal="center" vertical="center" wrapText="1" shrinkToFit="1"/>
    </xf>
    <xf numFmtId="3" fontId="4" fillId="3" borderId="10" xfId="0" applyNumberFormat="1" applyFont="1" applyFill="1" applyBorder="1" applyAlignment="1">
      <alignment horizontal="center" vertical="center" wrapText="1"/>
    </xf>
    <xf numFmtId="3" fontId="4" fillId="3" borderId="10" xfId="5" applyNumberFormat="1" applyFont="1" applyFill="1" applyBorder="1" applyAlignment="1">
      <alignment horizontal="center" vertical="center" wrapText="1"/>
    </xf>
    <xf numFmtId="3" fontId="32" fillId="3" borderId="10" xfId="3" applyNumberFormat="1" applyFont="1" applyFill="1" applyBorder="1" applyAlignment="1">
      <alignment horizontal="right" vertical="center" wrapText="1"/>
    </xf>
    <xf numFmtId="3" fontId="32" fillId="3" borderId="10" xfId="8" applyNumberFormat="1" applyFont="1" applyFill="1" applyBorder="1" applyAlignment="1">
      <alignment horizontal="right" vertical="center" wrapText="1"/>
    </xf>
    <xf numFmtId="0" fontId="35" fillId="3" borderId="10" xfId="0" applyFont="1" applyFill="1" applyBorder="1" applyAlignment="1">
      <alignment horizontal="center" vertical="center" wrapText="1"/>
    </xf>
    <xf numFmtId="0" fontId="35" fillId="3" borderId="10" xfId="0" applyFont="1" applyFill="1" applyBorder="1" applyAlignment="1">
      <alignment horizontal="left" vertical="center" wrapText="1"/>
    </xf>
    <xf numFmtId="3" fontId="32" fillId="3" borderId="10" xfId="19" applyNumberFormat="1" applyFont="1" applyFill="1" applyBorder="1" applyAlignment="1">
      <alignment horizontal="right" vertical="center" wrapText="1" shrinkToFit="1"/>
    </xf>
    <xf numFmtId="3" fontId="32" fillId="3" borderId="10" xfId="1" applyNumberFormat="1" applyFont="1" applyFill="1" applyBorder="1" applyAlignment="1">
      <alignment horizontal="left" vertical="center" wrapText="1"/>
    </xf>
    <xf numFmtId="0" fontId="4" fillId="3" borderId="10" xfId="5" applyFont="1" applyFill="1" applyBorder="1" applyAlignment="1">
      <alignment horizontal="center" vertical="center" wrapText="1"/>
    </xf>
    <xf numFmtId="3" fontId="4" fillId="3" borderId="10" xfId="18" applyNumberFormat="1" applyFont="1" applyFill="1" applyBorder="1" applyAlignment="1">
      <alignment horizontal="center" vertical="center" wrapText="1"/>
    </xf>
    <xf numFmtId="3" fontId="32" fillId="3" borderId="10" xfId="19" applyNumberFormat="1" applyFont="1" applyFill="1" applyBorder="1" applyAlignment="1">
      <alignment horizontal="center" vertical="center" wrapText="1"/>
    </xf>
    <xf numFmtId="49" fontId="32" fillId="3" borderId="10" xfId="4" applyNumberFormat="1" applyFont="1" applyFill="1" applyBorder="1" applyAlignment="1">
      <alignment horizontal="left" vertical="center" wrapText="1"/>
    </xf>
    <xf numFmtId="0" fontId="32" fillId="3" borderId="10" xfId="2" applyFont="1" applyFill="1" applyBorder="1" applyAlignment="1">
      <alignment horizontal="center" vertical="center" wrapText="1"/>
    </xf>
    <xf numFmtId="3" fontId="4" fillId="0" borderId="10" xfId="9" applyNumberFormat="1"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5" fillId="3" borderId="13" xfId="0" applyFont="1" applyFill="1" applyBorder="1" applyAlignment="1">
      <alignment horizontal="left" vertical="center" wrapText="1"/>
    </xf>
    <xf numFmtId="1" fontId="33" fillId="3" borderId="13" xfId="1" applyNumberFormat="1" applyFont="1" applyFill="1" applyBorder="1" applyAlignment="1">
      <alignment horizontal="center" vertical="center" wrapText="1"/>
    </xf>
    <xf numFmtId="0" fontId="33" fillId="3" borderId="13" xfId="0" applyFont="1" applyFill="1" applyBorder="1" applyAlignment="1">
      <alignment horizontal="center" vertical="center" wrapText="1"/>
    </xf>
    <xf numFmtId="3" fontId="4" fillId="3" borderId="13" xfId="16" applyNumberFormat="1" applyFont="1" applyFill="1" applyBorder="1" applyAlignment="1">
      <alignment horizontal="center" vertical="center" wrapText="1"/>
    </xf>
    <xf numFmtId="3" fontId="32" fillId="3" borderId="13" xfId="0" applyNumberFormat="1" applyFont="1" applyFill="1" applyBorder="1" applyAlignment="1">
      <alignment horizontal="right" vertical="center" wrapText="1"/>
    </xf>
    <xf numFmtId="3" fontId="32" fillId="3" borderId="13" xfId="1" applyNumberFormat="1" applyFont="1" applyFill="1" applyBorder="1" applyAlignment="1">
      <alignment horizontal="right" vertical="center" wrapText="1"/>
    </xf>
    <xf numFmtId="3" fontId="32" fillId="3" borderId="13" xfId="4" applyNumberFormat="1" applyFont="1" applyFill="1" applyBorder="1" applyAlignment="1">
      <alignment horizontal="right" vertical="center" wrapText="1"/>
    </xf>
    <xf numFmtId="3" fontId="35" fillId="3" borderId="13" xfId="11" applyNumberFormat="1" applyFont="1" applyFill="1" applyBorder="1" applyAlignment="1">
      <alignment horizontal="right" vertical="center" wrapText="1"/>
    </xf>
    <xf numFmtId="3" fontId="32" fillId="3" borderId="13" xfId="4" applyNumberFormat="1" applyFont="1" applyFill="1" applyBorder="1" applyAlignment="1">
      <alignment horizontal="center" vertical="center" wrapText="1"/>
    </xf>
    <xf numFmtId="3" fontId="4" fillId="3" borderId="10" xfId="11" applyNumberFormat="1" applyFont="1" applyFill="1" applyBorder="1" applyAlignment="1">
      <alignment horizontal="center" vertical="center" wrapText="1"/>
    </xf>
    <xf numFmtId="3" fontId="32" fillId="3" borderId="10" xfId="0" applyNumberFormat="1" applyFont="1" applyFill="1" applyBorder="1" applyAlignment="1">
      <alignment horizontal="left" vertical="center" wrapText="1"/>
    </xf>
    <xf numFmtId="43" fontId="32" fillId="3" borderId="10" xfId="12" applyFont="1" applyFill="1" applyBorder="1" applyAlignment="1">
      <alignment horizontal="left" vertical="center" wrapText="1"/>
    </xf>
    <xf numFmtId="3" fontId="32" fillId="3" borderId="10" xfId="1" quotePrefix="1" applyNumberFormat="1" applyFont="1" applyFill="1" applyBorder="1" applyAlignment="1">
      <alignment horizontal="left" vertical="center" wrapText="1"/>
    </xf>
    <xf numFmtId="3" fontId="32" fillId="3" borderId="10" xfId="13" applyNumberFormat="1" applyFont="1" applyFill="1" applyBorder="1" applyAlignment="1">
      <alignment horizontal="center" vertical="center" wrapText="1"/>
    </xf>
    <xf numFmtId="1" fontId="35" fillId="3" borderId="10" xfId="1"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66" fontId="32" fillId="3" borderId="10" xfId="16" applyNumberFormat="1" applyFont="1" applyFill="1" applyBorder="1" applyAlignment="1">
      <alignment horizontal="justify" vertical="center" wrapText="1"/>
    </xf>
    <xf numFmtId="3" fontId="32" fillId="3" borderId="10" xfId="13" applyNumberFormat="1" applyFont="1" applyFill="1" applyBorder="1" applyAlignment="1">
      <alignment horizontal="right" vertical="center" wrapText="1"/>
    </xf>
    <xf numFmtId="3" fontId="32" fillId="3" borderId="10" xfId="13" applyNumberFormat="1" applyFont="1" applyFill="1" applyBorder="1" applyAlignment="1">
      <alignment horizontal="right" vertical="center"/>
    </xf>
    <xf numFmtId="3" fontId="43" fillId="3" borderId="10" xfId="0" applyNumberFormat="1" applyFont="1" applyFill="1" applyBorder="1" applyAlignment="1">
      <alignment horizontal="center" vertical="center" wrapText="1"/>
    </xf>
    <xf numFmtId="0" fontId="11" fillId="3" borderId="12" xfId="2" applyFont="1" applyFill="1" applyBorder="1" applyAlignment="1">
      <alignment horizontal="left" vertical="center" wrapText="1"/>
    </xf>
    <xf numFmtId="0" fontId="12" fillId="3" borderId="12" xfId="0" applyFont="1" applyFill="1" applyBorder="1" applyAlignment="1">
      <alignment horizontal="center" vertical="center" wrapText="1"/>
    </xf>
    <xf numFmtId="3" fontId="4" fillId="3" borderId="12" xfId="4" applyNumberFormat="1" applyFont="1" applyFill="1" applyBorder="1" applyAlignment="1">
      <alignment horizontal="center" vertical="center" wrapText="1"/>
    </xf>
    <xf numFmtId="0" fontId="32" fillId="5" borderId="10" xfId="0" applyFont="1" applyFill="1" applyBorder="1" applyAlignment="1">
      <alignment vertical="center" wrapText="1"/>
    </xf>
    <xf numFmtId="0" fontId="5" fillId="3" borderId="10" xfId="0" applyFont="1" applyFill="1" applyBorder="1" applyAlignment="1">
      <alignment horizontal="left" vertical="center" wrapText="1"/>
    </xf>
    <xf numFmtId="3" fontId="44" fillId="3" borderId="10" xfId="1" applyNumberFormat="1" applyFont="1" applyFill="1" applyBorder="1" applyAlignment="1">
      <alignment horizontal="right" vertical="center" wrapText="1"/>
    </xf>
    <xf numFmtId="0" fontId="4" fillId="3" borderId="0" xfId="0" applyFont="1" applyFill="1" applyAlignment="1">
      <alignment horizontal="center" vertical="center" wrapText="1"/>
    </xf>
    <xf numFmtId="0" fontId="4" fillId="3" borderId="0" xfId="0" applyFont="1" applyFill="1" applyAlignment="1">
      <alignment vertical="center"/>
    </xf>
    <xf numFmtId="49" fontId="4" fillId="3" borderId="0" xfId="0" applyNumberFormat="1" applyFont="1" applyFill="1" applyAlignment="1">
      <alignment vertical="center"/>
    </xf>
    <xf numFmtId="167" fontId="4" fillId="3" borderId="0" xfId="13" applyNumberFormat="1" applyFont="1" applyFill="1" applyAlignment="1">
      <alignment vertical="center"/>
    </xf>
    <xf numFmtId="0" fontId="38" fillId="3" borderId="0" xfId="0" applyFont="1" applyFill="1" applyAlignment="1">
      <alignment horizontal="right" vertical="center"/>
    </xf>
    <xf numFmtId="0" fontId="34" fillId="3" borderId="11" xfId="23" applyFont="1" applyFill="1" applyBorder="1" applyAlignment="1">
      <alignment horizontal="center" vertical="center" wrapText="1"/>
    </xf>
    <xf numFmtId="3" fontId="34" fillId="3" borderId="11" xfId="13" applyNumberFormat="1" applyFont="1" applyFill="1" applyBorder="1" applyAlignment="1">
      <alignment horizontal="center" vertical="center" wrapText="1"/>
    </xf>
    <xf numFmtId="3" fontId="34" fillId="3" borderId="11" xfId="13" applyNumberFormat="1" applyFont="1" applyFill="1" applyBorder="1" applyAlignment="1">
      <alignment vertical="center" wrapText="1"/>
    </xf>
    <xf numFmtId="0" fontId="32" fillId="3" borderId="0" xfId="0" applyFont="1" applyFill="1" applyAlignment="1">
      <alignment vertical="center"/>
    </xf>
    <xf numFmtId="0" fontId="33" fillId="3" borderId="10" xfId="0" applyFont="1" applyFill="1" applyBorder="1" applyAlignment="1">
      <alignment horizontal="center" vertical="center"/>
    </xf>
    <xf numFmtId="0" fontId="33" fillId="3" borderId="10" xfId="0" applyFont="1" applyFill="1" applyBorder="1" applyAlignment="1">
      <alignment horizontal="left" vertical="center" wrapText="1"/>
    </xf>
    <xf numFmtId="3" fontId="33" fillId="3" borderId="10" xfId="13" applyNumberFormat="1" applyFont="1" applyFill="1" applyBorder="1" applyAlignment="1">
      <alignment vertical="center" shrinkToFit="1"/>
    </xf>
    <xf numFmtId="3" fontId="33" fillId="3" borderId="10" xfId="13" applyNumberFormat="1" applyFont="1" applyFill="1" applyBorder="1" applyAlignment="1">
      <alignment vertical="center" wrapText="1"/>
    </xf>
    <xf numFmtId="3" fontId="33" fillId="3" borderId="10" xfId="0" applyNumberFormat="1" applyFont="1" applyFill="1" applyBorder="1" applyAlignment="1">
      <alignment horizontal="center" vertical="center" wrapText="1"/>
    </xf>
    <xf numFmtId="0" fontId="33" fillId="3" borderId="10" xfId="0" applyFont="1" applyFill="1" applyBorder="1" applyAlignment="1">
      <alignment horizontal="center" vertical="center" wrapText="1" shrinkToFit="1"/>
    </xf>
    <xf numFmtId="3" fontId="33" fillId="3" borderId="10" xfId="13" applyNumberFormat="1" applyFont="1" applyFill="1" applyBorder="1" applyAlignment="1">
      <alignment vertical="center"/>
    </xf>
    <xf numFmtId="167" fontId="33" fillId="3" borderId="10" xfId="13" applyNumberFormat="1" applyFont="1" applyFill="1" applyBorder="1" applyAlignment="1">
      <alignment vertical="center"/>
    </xf>
    <xf numFmtId="0" fontId="33" fillId="3" borderId="10" xfId="0" applyFont="1" applyFill="1" applyBorder="1" applyAlignment="1">
      <alignment horizontal="left" vertical="center" wrapText="1" shrinkToFit="1"/>
    </xf>
    <xf numFmtId="167" fontId="33" fillId="3" borderId="10" xfId="13" applyNumberFormat="1" applyFont="1" applyFill="1" applyBorder="1" applyAlignment="1">
      <alignment vertical="center" wrapText="1"/>
    </xf>
    <xf numFmtId="167" fontId="33" fillId="3" borderId="10" xfId="13" applyNumberFormat="1" applyFont="1" applyFill="1" applyBorder="1" applyAlignment="1">
      <alignment horizontal="center" vertical="center" wrapText="1"/>
    </xf>
    <xf numFmtId="167" fontId="33" fillId="3" borderId="10" xfId="24" applyNumberFormat="1" applyFont="1" applyFill="1" applyBorder="1" applyAlignment="1">
      <alignment vertical="center"/>
    </xf>
    <xf numFmtId="167" fontId="33" fillId="3" borderId="10" xfId="24" applyNumberFormat="1" applyFont="1" applyFill="1" applyBorder="1" applyAlignment="1">
      <alignment horizontal="center" vertical="center" wrapText="1"/>
    </xf>
    <xf numFmtId="167" fontId="33" fillId="3" borderId="10" xfId="24" applyNumberFormat="1" applyFont="1" applyFill="1" applyBorder="1" applyAlignment="1">
      <alignment vertical="center" wrapText="1"/>
    </xf>
    <xf numFmtId="0" fontId="33" fillId="3" borderId="10" xfId="15" applyFont="1" applyFill="1" applyBorder="1" applyAlignment="1">
      <alignment horizontal="left" vertical="center" wrapText="1"/>
    </xf>
    <xf numFmtId="42" fontId="33" fillId="3" borderId="10" xfId="4" applyFont="1" applyFill="1" applyBorder="1" applyAlignment="1">
      <alignment horizontal="left" vertical="center" wrapText="1"/>
    </xf>
    <xf numFmtId="49" fontId="33" fillId="3" borderId="10" xfId="0" applyNumberFormat="1" applyFont="1" applyFill="1" applyBorder="1" applyAlignment="1">
      <alignment horizontal="left" vertical="center" wrapText="1"/>
    </xf>
    <xf numFmtId="0" fontId="33" fillId="3" borderId="10" xfId="0" applyFont="1" applyFill="1" applyBorder="1" applyAlignment="1">
      <alignment vertical="center"/>
    </xf>
    <xf numFmtId="0" fontId="33" fillId="3" borderId="0" xfId="0" applyFont="1" applyFill="1" applyAlignment="1">
      <alignment vertical="center"/>
    </xf>
    <xf numFmtId="43" fontId="33" fillId="3" borderId="10" xfId="12" applyFont="1" applyFill="1" applyBorder="1" applyAlignment="1">
      <alignment horizontal="left" vertical="center" wrapText="1"/>
    </xf>
    <xf numFmtId="0" fontId="33" fillId="3" borderId="10" xfId="25" applyFont="1" applyFill="1" applyBorder="1" applyAlignment="1">
      <alignment horizontal="left" vertical="center" wrapText="1"/>
    </xf>
    <xf numFmtId="3" fontId="33" fillId="3" borderId="10" xfId="26" applyNumberFormat="1" applyFont="1" applyFill="1" applyBorder="1" applyAlignment="1">
      <alignment vertical="center" wrapText="1"/>
    </xf>
    <xf numFmtId="41" fontId="33" fillId="3" borderId="10" xfId="1" applyNumberFormat="1" applyFont="1" applyFill="1" applyBorder="1" applyAlignment="1">
      <alignment vertical="center" wrapText="1"/>
    </xf>
    <xf numFmtId="3" fontId="33" fillId="3" borderId="10" xfId="26" applyNumberFormat="1" applyFont="1" applyFill="1" applyBorder="1" applyAlignment="1">
      <alignment horizontal="center" vertical="center" wrapText="1"/>
    </xf>
    <xf numFmtId="1" fontId="33" fillId="3" borderId="10" xfId="1" applyNumberFormat="1" applyFont="1" applyFill="1" applyBorder="1" applyAlignment="1">
      <alignment horizontal="left" vertical="center" wrapText="1"/>
    </xf>
    <xf numFmtId="169" fontId="33" fillId="3" borderId="10" xfId="18" applyNumberFormat="1" applyFont="1" applyFill="1" applyBorder="1" applyAlignment="1">
      <alignment vertical="center" wrapText="1"/>
    </xf>
    <xf numFmtId="0" fontId="33" fillId="3" borderId="10" xfId="2" applyFont="1" applyFill="1" applyBorder="1" applyAlignment="1">
      <alignment horizontal="left" vertical="center" wrapText="1"/>
    </xf>
    <xf numFmtId="3" fontId="33" fillId="3" borderId="10" xfId="9" applyNumberFormat="1" applyFont="1" applyFill="1" applyBorder="1" applyAlignment="1">
      <alignment horizontal="center" vertical="center" wrapText="1"/>
    </xf>
    <xf numFmtId="0" fontId="37" fillId="3" borderId="10" xfId="2" applyFont="1" applyFill="1" applyBorder="1" applyAlignment="1">
      <alignment horizontal="left" vertical="center" wrapText="1"/>
    </xf>
    <xf numFmtId="3" fontId="33" fillId="3" borderId="10" xfId="2" applyNumberFormat="1" applyFont="1" applyFill="1" applyBorder="1" applyAlignment="1">
      <alignment horizontal="center" vertical="center" wrapText="1"/>
    </xf>
    <xf numFmtId="167" fontId="33" fillId="3" borderId="10" xfId="9" applyNumberFormat="1" applyFont="1" applyFill="1" applyBorder="1" applyAlignment="1">
      <alignment horizontal="left" vertical="center" wrapText="1"/>
    </xf>
    <xf numFmtId="43" fontId="33" fillId="3" borderId="10" xfId="13" applyFont="1" applyFill="1" applyBorder="1" applyAlignment="1">
      <alignment horizontal="left" vertical="center" wrapText="1"/>
    </xf>
    <xf numFmtId="49" fontId="33" fillId="3" borderId="10" xfId="4" applyNumberFormat="1" applyFont="1" applyFill="1" applyBorder="1" applyAlignment="1">
      <alignment horizontal="left" vertical="center" wrapText="1"/>
    </xf>
    <xf numFmtId="166" fontId="33" fillId="3" borderId="10" xfId="16" applyNumberFormat="1" applyFont="1" applyFill="1" applyBorder="1" applyAlignment="1">
      <alignment horizontal="left" vertical="center" wrapText="1"/>
    </xf>
    <xf numFmtId="3" fontId="45" fillId="3" borderId="10" xfId="1" applyNumberFormat="1" applyFont="1" applyFill="1" applyBorder="1" applyAlignment="1">
      <alignment horizontal="right" vertical="center" wrapText="1"/>
    </xf>
    <xf numFmtId="3" fontId="39" fillId="3" borderId="10" xfId="1" applyNumberFormat="1" applyFont="1" applyFill="1" applyBorder="1" applyAlignment="1">
      <alignment horizontal="right" vertical="center" wrapText="1"/>
    </xf>
    <xf numFmtId="3" fontId="46" fillId="3" borderId="10" xfId="0" applyNumberFormat="1" applyFont="1" applyFill="1" applyBorder="1" applyAlignment="1">
      <alignment horizontal="right" vertical="center" wrapText="1"/>
    </xf>
    <xf numFmtId="3" fontId="33" fillId="3" borderId="11" xfId="0" applyNumberFormat="1" applyFont="1" applyFill="1" applyBorder="1" applyAlignment="1">
      <alignment horizontal="center" vertical="center" wrapText="1"/>
    </xf>
    <xf numFmtId="167" fontId="33" fillId="3" borderId="0" xfId="13" applyNumberFormat="1" applyFont="1" applyFill="1" applyAlignment="1">
      <alignment vertical="center"/>
    </xf>
    <xf numFmtId="49" fontId="33" fillId="3" borderId="0" xfId="0" applyNumberFormat="1" applyFont="1" applyFill="1" applyAlignment="1">
      <alignment vertical="center"/>
    </xf>
    <xf numFmtId="42" fontId="33" fillId="0" borderId="10" xfId="4" applyFont="1" applyFill="1" applyBorder="1" applyAlignment="1">
      <alignment horizontal="left" vertical="center" wrapText="1"/>
    </xf>
    <xf numFmtId="0" fontId="33" fillId="3" borderId="12" xfId="0" applyFont="1" applyFill="1" applyBorder="1" applyAlignment="1">
      <alignment vertical="center"/>
    </xf>
    <xf numFmtId="167" fontId="33" fillId="3" borderId="12" xfId="13" applyNumberFormat="1" applyFont="1" applyFill="1" applyBorder="1" applyAlignment="1">
      <alignment vertical="center"/>
    </xf>
    <xf numFmtId="3" fontId="33" fillId="3" borderId="12" xfId="13" applyNumberFormat="1" applyFont="1" applyFill="1" applyBorder="1" applyAlignment="1">
      <alignment vertical="center" wrapText="1"/>
    </xf>
    <xf numFmtId="0" fontId="33" fillId="3" borderId="12" xfId="0" applyFont="1" applyFill="1" applyBorder="1" applyAlignment="1">
      <alignment horizontal="center" vertical="center" wrapText="1"/>
    </xf>
    <xf numFmtId="3" fontId="11" fillId="3" borderId="12"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2" xfId="0" applyFont="1" applyFill="1" applyBorder="1" applyAlignment="1">
      <alignment horizontal="center" vertical="center"/>
    </xf>
    <xf numFmtId="166" fontId="33" fillId="3" borderId="12" xfId="16" applyNumberFormat="1" applyFont="1" applyFill="1" applyBorder="1" applyAlignment="1">
      <alignment horizontal="left" vertical="center" wrapText="1"/>
    </xf>
    <xf numFmtId="167" fontId="33" fillId="3" borderId="12" xfId="13" applyNumberFormat="1" applyFont="1" applyFill="1" applyBorder="1" applyAlignment="1">
      <alignment vertical="center" wrapText="1"/>
    </xf>
    <xf numFmtId="3" fontId="5" fillId="0" borderId="2" xfId="0" applyNumberFormat="1" applyFont="1" applyFill="1" applyBorder="1" applyAlignment="1">
      <alignment horizontal="right" vertical="center" wrapText="1"/>
    </xf>
    <xf numFmtId="3" fontId="5" fillId="3" borderId="11" xfId="0" applyNumberFormat="1" applyFont="1" applyFill="1" applyBorder="1" applyAlignment="1">
      <alignment horizontal="right" vertical="center" wrapText="1"/>
    </xf>
    <xf numFmtId="0" fontId="36" fillId="3" borderId="10" xfId="0" applyFont="1" applyFill="1" applyBorder="1" applyAlignment="1">
      <alignment horizontal="center" vertical="center" wrapText="1"/>
    </xf>
    <xf numFmtId="0" fontId="36" fillId="3" borderId="10" xfId="2" applyFont="1" applyFill="1" applyBorder="1" applyAlignment="1">
      <alignment horizontal="left" vertical="center" wrapText="1"/>
    </xf>
    <xf numFmtId="1" fontId="48" fillId="3" borderId="10" xfId="1" applyNumberFormat="1"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3" fontId="36" fillId="3" borderId="10" xfId="4" applyNumberFormat="1" applyFont="1" applyFill="1" applyBorder="1" applyAlignment="1">
      <alignment horizontal="right" vertical="center" wrapText="1"/>
    </xf>
    <xf numFmtId="3" fontId="36" fillId="3" borderId="10" xfId="1" applyNumberFormat="1" applyFont="1" applyFill="1" applyBorder="1" applyAlignment="1">
      <alignment horizontal="center" vertical="center" wrapText="1"/>
    </xf>
    <xf numFmtId="3" fontId="47" fillId="3" borderId="10" xfId="0" applyNumberFormat="1" applyFont="1" applyFill="1" applyBorder="1"/>
    <xf numFmtId="1" fontId="48" fillId="0" borderId="0" xfId="1" applyNumberFormat="1" applyFont="1" applyFill="1" applyAlignment="1">
      <alignment vertical="center"/>
    </xf>
    <xf numFmtId="42" fontId="36" fillId="3" borderId="10" xfId="4" applyFont="1" applyFill="1" applyBorder="1" applyAlignment="1">
      <alignment horizontal="left" vertical="center" wrapText="1"/>
    </xf>
    <xf numFmtId="3" fontId="49" fillId="3" borderId="10" xfId="4" applyNumberFormat="1" applyFont="1" applyFill="1" applyBorder="1" applyAlignment="1">
      <alignment horizontal="center" vertical="center" wrapText="1"/>
    </xf>
    <xf numFmtId="1" fontId="36" fillId="3" borderId="10" xfId="1" applyNumberFormat="1" applyFont="1" applyFill="1" applyBorder="1" applyAlignment="1">
      <alignment horizontal="center" vertical="center" wrapText="1"/>
    </xf>
    <xf numFmtId="1" fontId="49" fillId="0" borderId="0" xfId="1" applyNumberFormat="1" applyFont="1" applyFill="1" applyAlignment="1">
      <alignment vertical="center"/>
    </xf>
    <xf numFmtId="3" fontId="14" fillId="3" borderId="10" xfId="0" applyNumberFormat="1" applyFont="1" applyFill="1" applyBorder="1" applyAlignment="1">
      <alignment horizontal="right" vertical="center" wrapText="1"/>
    </xf>
    <xf numFmtId="3" fontId="14" fillId="3" borderId="10" xfId="1" applyNumberFormat="1" applyFont="1" applyFill="1" applyBorder="1" applyAlignment="1">
      <alignment horizontal="right" vertical="center" wrapText="1"/>
    </xf>
    <xf numFmtId="0" fontId="36" fillId="3" borderId="10" xfId="0" applyFont="1" applyFill="1" applyBorder="1" applyAlignment="1">
      <alignment vertical="center" wrapText="1"/>
    </xf>
    <xf numFmtId="1" fontId="49" fillId="3" borderId="10"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3" fontId="13" fillId="3" borderId="2"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3" fontId="13" fillId="3" borderId="13" xfId="1" applyNumberFormat="1" applyFont="1" applyFill="1" applyBorder="1" applyAlignment="1">
      <alignment horizontal="center" vertical="center" wrapText="1"/>
    </xf>
    <xf numFmtId="3" fontId="35" fillId="0" borderId="0" xfId="0" applyNumberFormat="1" applyFont="1" applyFill="1" applyBorder="1" applyAlignment="1">
      <alignment horizontal="right" vertical="center" wrapText="1"/>
    </xf>
    <xf numFmtId="3" fontId="35" fillId="3" borderId="0" xfId="0" applyNumberFormat="1" applyFont="1" applyFill="1" applyBorder="1" applyAlignment="1">
      <alignment horizontal="right" vertical="center" wrapText="1"/>
    </xf>
    <xf numFmtId="3" fontId="32" fillId="0" borderId="2" xfId="0" applyNumberFormat="1" applyFont="1" applyFill="1" applyBorder="1" applyAlignment="1">
      <alignment horizontal="left" vertical="center" wrapText="1"/>
    </xf>
    <xf numFmtId="3" fontId="32" fillId="3" borderId="2" xfId="0" applyNumberFormat="1" applyFont="1" applyFill="1" applyBorder="1" applyAlignment="1">
      <alignment horizontal="left" vertical="center" wrapText="1"/>
    </xf>
    <xf numFmtId="1" fontId="11" fillId="0" borderId="2" xfId="1" applyNumberFormat="1" applyFont="1" applyFill="1" applyBorder="1" applyAlignment="1">
      <alignment vertical="center"/>
    </xf>
    <xf numFmtId="3" fontId="11" fillId="0" borderId="2" xfId="1" applyNumberFormat="1" applyFont="1" applyFill="1" applyBorder="1" applyAlignment="1">
      <alignment horizontal="center" vertical="center" wrapText="1"/>
    </xf>
    <xf numFmtId="3" fontId="11" fillId="3" borderId="2" xfId="0" applyNumberFormat="1" applyFont="1" applyFill="1" applyBorder="1" applyAlignment="1">
      <alignment horizontal="right" vertical="center" wrapText="1"/>
    </xf>
    <xf numFmtId="3" fontId="11" fillId="0" borderId="2" xfId="1" applyNumberFormat="1" applyFont="1" applyFill="1" applyBorder="1" applyAlignment="1">
      <alignment horizontal="right" vertical="center" wrapText="1"/>
    </xf>
    <xf numFmtId="3" fontId="11" fillId="0" borderId="2" xfId="1" applyNumberFormat="1" applyFont="1" applyFill="1" applyBorder="1" applyAlignment="1">
      <alignment horizontal="right" vertical="center"/>
    </xf>
    <xf numFmtId="170" fontId="32" fillId="2" borderId="2" xfId="0" applyNumberFormat="1" applyFont="1" applyFill="1" applyBorder="1" applyAlignment="1">
      <alignment horizontal="right" vertical="center" wrapText="1"/>
    </xf>
    <xf numFmtId="3" fontId="51" fillId="3" borderId="10" xfId="1" applyNumberFormat="1" applyFont="1" applyFill="1" applyBorder="1" applyAlignment="1">
      <alignment horizontal="right" vertical="center" wrapText="1"/>
    </xf>
    <xf numFmtId="3" fontId="46" fillId="3" borderId="10" xfId="1" applyNumberFormat="1" applyFont="1" applyFill="1" applyBorder="1" applyAlignment="1">
      <alignment horizontal="right" vertical="center" wrapText="1"/>
    </xf>
    <xf numFmtId="1" fontId="40" fillId="0" borderId="0" xfId="1" applyNumberFormat="1" applyFont="1" applyFill="1" applyAlignment="1">
      <alignment horizontal="center" vertical="center" wrapText="1"/>
    </xf>
    <xf numFmtId="1" fontId="34" fillId="0" borderId="0" xfId="1" applyNumberFormat="1" applyFont="1" applyFill="1" applyAlignment="1">
      <alignment horizontal="center" vertical="center" wrapText="1"/>
    </xf>
    <xf numFmtId="3" fontId="33" fillId="0" borderId="2" xfId="1" applyNumberFormat="1" applyFont="1" applyFill="1" applyBorder="1" applyAlignment="1">
      <alignment horizontal="center" vertical="center" wrapText="1"/>
    </xf>
    <xf numFmtId="3" fontId="34" fillId="0" borderId="2" xfId="1" applyNumberFormat="1" applyFont="1" applyFill="1" applyBorder="1" applyAlignment="1">
      <alignment horizontal="center" vertical="center" wrapText="1"/>
    </xf>
    <xf numFmtId="3" fontId="32" fillId="0" borderId="3" xfId="1" applyNumberFormat="1" applyFont="1" applyFill="1" applyBorder="1" applyAlignment="1">
      <alignment horizontal="center" vertical="center" wrapText="1"/>
    </xf>
    <xf numFmtId="3" fontId="32" fillId="0" borderId="6" xfId="1" applyNumberFormat="1" applyFont="1" applyFill="1" applyBorder="1" applyAlignment="1">
      <alignment horizontal="center" vertical="center" wrapText="1"/>
    </xf>
    <xf numFmtId="3" fontId="32" fillId="0" borderId="9" xfId="1" applyNumberFormat="1" applyFont="1" applyFill="1" applyBorder="1" applyAlignment="1">
      <alignment horizontal="center" vertical="center" wrapText="1"/>
    </xf>
    <xf numFmtId="3" fontId="33" fillId="0" borderId="3" xfId="1" applyNumberFormat="1" applyFont="1" applyFill="1" applyBorder="1" applyAlignment="1">
      <alignment horizontal="center" vertical="center" wrapText="1"/>
    </xf>
    <xf numFmtId="3" fontId="33" fillId="0" borderId="6" xfId="1" applyNumberFormat="1" applyFont="1" applyFill="1" applyBorder="1" applyAlignment="1">
      <alignment horizontal="center" vertical="center" wrapText="1"/>
    </xf>
    <xf numFmtId="3" fontId="33" fillId="0" borderId="9" xfId="1" applyNumberFormat="1" applyFont="1" applyFill="1" applyBorder="1" applyAlignment="1">
      <alignment horizontal="center" vertical="center" wrapText="1"/>
    </xf>
    <xf numFmtId="3" fontId="32" fillId="0" borderId="4" xfId="1" applyNumberFormat="1" applyFont="1" applyFill="1" applyBorder="1" applyAlignment="1">
      <alignment horizontal="center" vertical="center" wrapText="1"/>
    </xf>
    <xf numFmtId="3" fontId="32" fillId="0" borderId="5" xfId="1" applyNumberFormat="1" applyFont="1" applyFill="1" applyBorder="1" applyAlignment="1">
      <alignment horizontal="center" vertical="center" wrapText="1"/>
    </xf>
    <xf numFmtId="3" fontId="32" fillId="0" borderId="7" xfId="1" applyNumberFormat="1" applyFont="1" applyFill="1" applyBorder="1" applyAlignment="1">
      <alignment horizontal="center" vertical="center" wrapText="1"/>
    </xf>
    <xf numFmtId="3" fontId="32" fillId="0" borderId="8" xfId="1" applyNumberFormat="1" applyFont="1" applyFill="1" applyBorder="1" applyAlignment="1">
      <alignment horizontal="center" vertical="center" wrapText="1"/>
    </xf>
    <xf numFmtId="3" fontId="32"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35" fillId="0" borderId="2" xfId="1" applyNumberFormat="1" applyFont="1" applyFill="1" applyBorder="1" applyAlignment="1">
      <alignment horizontal="center" vertical="center" wrapText="1"/>
    </xf>
    <xf numFmtId="1" fontId="40" fillId="0" borderId="1" xfId="1" applyNumberFormat="1" applyFont="1" applyFill="1" applyBorder="1" applyAlignment="1">
      <alignment horizontal="right" vertical="center" wrapText="1"/>
    </xf>
    <xf numFmtId="3" fontId="27" fillId="0" borderId="1" xfId="1" applyNumberFormat="1" applyFont="1" applyFill="1" applyBorder="1" applyAlignment="1">
      <alignment horizontal="center" vertical="center" wrapText="1"/>
    </xf>
    <xf numFmtId="167" fontId="16" fillId="3" borderId="10" xfId="16"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33" fillId="2" borderId="2" xfId="1" applyNumberFormat="1" applyFont="1" applyFill="1" applyBorder="1" applyAlignment="1">
      <alignment horizontal="center" vertical="center" wrapText="1"/>
    </xf>
    <xf numFmtId="3" fontId="12" fillId="3" borderId="2" xfId="1" applyNumberFormat="1" applyFont="1" applyFill="1" applyBorder="1" applyAlignment="1">
      <alignment horizontal="center" vertical="center" wrapText="1"/>
    </xf>
    <xf numFmtId="3" fontId="11" fillId="3" borderId="3" xfId="1" applyNumberFormat="1" applyFont="1" applyFill="1" applyBorder="1" applyAlignment="1">
      <alignment horizontal="center" vertical="center" wrapText="1"/>
    </xf>
    <xf numFmtId="3" fontId="11" fillId="3" borderId="6" xfId="1" applyNumberFormat="1" applyFont="1" applyFill="1" applyBorder="1" applyAlignment="1">
      <alignment horizontal="center" vertical="center" wrapText="1"/>
    </xf>
    <xf numFmtId="3" fontId="11" fillId="3" borderId="9" xfId="1" applyNumberFormat="1" applyFont="1" applyFill="1" applyBorder="1" applyAlignment="1">
      <alignment horizontal="center" vertical="center" wrapText="1"/>
    </xf>
    <xf numFmtId="3" fontId="13" fillId="3" borderId="2" xfId="1" applyNumberFormat="1" applyFont="1" applyFill="1" applyBorder="1" applyAlignment="1">
      <alignment horizontal="center" vertical="center" wrapText="1"/>
    </xf>
    <xf numFmtId="3" fontId="11" fillId="3" borderId="2" xfId="1" applyNumberFormat="1" applyFont="1" applyFill="1" applyBorder="1" applyAlignment="1">
      <alignment horizontal="center" vertical="center" wrapText="1"/>
    </xf>
    <xf numFmtId="3" fontId="11" fillId="3" borderId="4" xfId="1" applyNumberFormat="1" applyFont="1" applyFill="1" applyBorder="1" applyAlignment="1">
      <alignment horizontal="center" vertical="center" wrapText="1"/>
    </xf>
    <xf numFmtId="3" fontId="11" fillId="3" borderId="5" xfId="1" applyNumberFormat="1" applyFont="1" applyFill="1" applyBorder="1" applyAlignment="1">
      <alignment horizontal="center" vertical="center" wrapText="1"/>
    </xf>
    <xf numFmtId="3" fontId="11" fillId="3" borderId="7" xfId="1" applyNumberFormat="1" applyFont="1" applyFill="1" applyBorder="1" applyAlignment="1">
      <alignment horizontal="center" vertical="center" wrapText="1"/>
    </xf>
    <xf numFmtId="3" fontId="11" fillId="3" borderId="8" xfId="1" applyNumberFormat="1" applyFont="1" applyFill="1" applyBorder="1" applyAlignment="1">
      <alignment horizontal="center" vertical="center" wrapText="1"/>
    </xf>
    <xf numFmtId="3" fontId="16" fillId="3" borderId="2" xfId="1" applyNumberFormat="1" applyFont="1" applyFill="1" applyBorder="1" applyAlignment="1">
      <alignment horizontal="center" vertical="center" wrapText="1"/>
    </xf>
    <xf numFmtId="3" fontId="15" fillId="0" borderId="2" xfId="1" applyNumberFormat="1" applyFont="1" applyFill="1" applyBorder="1" applyAlignment="1">
      <alignment horizontal="center" vertical="center" wrapText="1"/>
    </xf>
    <xf numFmtId="3" fontId="15" fillId="3" borderId="2"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6" xfId="1" applyNumberFormat="1" applyFont="1" applyFill="1" applyBorder="1" applyAlignment="1">
      <alignment horizontal="center" vertical="center" wrapText="1"/>
    </xf>
    <xf numFmtId="3" fontId="11" fillId="0" borderId="9" xfId="1" applyNumberFormat="1" applyFont="1" applyFill="1" applyBorder="1" applyAlignment="1">
      <alignment horizontal="center" vertical="center" wrapText="1"/>
    </xf>
    <xf numFmtId="1" fontId="15" fillId="3" borderId="0" xfId="1" applyNumberFormat="1" applyFont="1" applyFill="1" applyAlignment="1">
      <alignment horizontal="center" vertical="center" wrapText="1"/>
    </xf>
    <xf numFmtId="1" fontId="24" fillId="3" borderId="1" xfId="1" applyNumberFormat="1" applyFont="1" applyFill="1" applyBorder="1" applyAlignment="1">
      <alignment horizontal="right" vertical="center" wrapText="1"/>
    </xf>
    <xf numFmtId="3" fontId="12" fillId="3" borderId="3" xfId="1" applyNumberFormat="1" applyFont="1" applyFill="1" applyBorder="1" applyAlignment="1">
      <alignment horizontal="center" vertical="center" wrapText="1"/>
    </xf>
    <xf numFmtId="3" fontId="12" fillId="3" borderId="6" xfId="1" applyNumberFormat="1" applyFont="1" applyFill="1" applyBorder="1" applyAlignment="1">
      <alignment horizontal="center" vertical="center" wrapText="1"/>
    </xf>
    <xf numFmtId="3" fontId="12" fillId="3" borderId="9" xfId="1" applyNumberFormat="1"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13" xfId="2" applyFont="1" applyFill="1" applyBorder="1" applyAlignment="1">
      <alignment horizontal="center" vertical="center" wrapText="1"/>
    </xf>
    <xf numFmtId="0" fontId="50" fillId="3" borderId="0" xfId="0" applyFont="1" applyFill="1" applyAlignment="1">
      <alignment horizontal="center" vertical="center" wrapText="1"/>
    </xf>
    <xf numFmtId="0" fontId="33" fillId="3" borderId="3"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9" xfId="0" applyFont="1" applyFill="1" applyBorder="1" applyAlignment="1">
      <alignment horizontal="center" vertical="center" wrapText="1"/>
    </xf>
    <xf numFmtId="167" fontId="33" fillId="3" borderId="3" xfId="13" applyNumberFormat="1" applyFont="1" applyFill="1" applyBorder="1" applyAlignment="1">
      <alignment horizontal="center" vertical="center" wrapText="1"/>
    </xf>
    <xf numFmtId="167" fontId="33" fillId="3" borderId="6" xfId="13" applyNumberFormat="1" applyFont="1" applyFill="1" applyBorder="1" applyAlignment="1">
      <alignment horizontal="center" vertical="center" wrapText="1"/>
    </xf>
    <xf numFmtId="167" fontId="33" fillId="3" borderId="9" xfId="13" applyNumberFormat="1" applyFont="1" applyFill="1" applyBorder="1" applyAlignment="1">
      <alignment horizontal="center" vertical="center" wrapText="1"/>
    </xf>
    <xf numFmtId="167" fontId="33" fillId="3" borderId="14" xfId="13" applyNumberFormat="1" applyFont="1" applyFill="1" applyBorder="1" applyAlignment="1">
      <alignment horizontal="center" vertical="center" wrapText="1"/>
    </xf>
    <xf numFmtId="167" fontId="33" fillId="3" borderId="15" xfId="13" applyNumberFormat="1" applyFont="1" applyFill="1" applyBorder="1" applyAlignment="1">
      <alignment horizontal="center" vertical="center" wrapText="1"/>
    </xf>
    <xf numFmtId="3" fontId="33" fillId="3" borderId="16" xfId="9" applyNumberFormat="1" applyFont="1" applyFill="1" applyBorder="1" applyAlignment="1">
      <alignment horizontal="center" vertical="center" wrapText="1"/>
    </xf>
    <xf numFmtId="3" fontId="33" fillId="3" borderId="6" xfId="9" applyNumberFormat="1" applyFont="1" applyFill="1" applyBorder="1" applyAlignment="1">
      <alignment horizontal="center" vertical="center" wrapText="1"/>
    </xf>
    <xf numFmtId="3" fontId="33" fillId="3" borderId="13" xfId="9"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2" xfId="0" applyFont="1" applyFill="1" applyBorder="1" applyAlignment="1">
      <alignment horizontal="center" vertical="center" wrapText="1"/>
    </xf>
  </cellXfs>
  <cellStyles count="27">
    <cellStyle name="Comma" xfId="19" builtinId="3"/>
    <cellStyle name="Comma 11" xfId="13"/>
    <cellStyle name="Comma 11 2" xfId="21"/>
    <cellStyle name="Comma 13" xfId="12"/>
    <cellStyle name="Comma 13 2" xfId="20"/>
    <cellStyle name="Comma 2" xfId="24"/>
    <cellStyle name="Comma 3" xfId="9"/>
    <cellStyle name="Comma 4" xfId="3"/>
    <cellStyle name="Comma 5" xfId="8"/>
    <cellStyle name="Comma 8" xfId="16"/>
    <cellStyle name="Comma 8 2" xfId="22"/>
    <cellStyle name="Comma 9" xfId="11"/>
    <cellStyle name="Comma 9 2" xfId="18"/>
    <cellStyle name="Normal" xfId="0" builtinId="0"/>
    <cellStyle name="Normal 10" xfId="5"/>
    <cellStyle name="Normal 12" xfId="10"/>
    <cellStyle name="Normal 12 3" xfId="17"/>
    <cellStyle name="Normal 2" xfId="6"/>
    <cellStyle name="Normal 2 5" xfId="7"/>
    <cellStyle name="Normal 4" xfId="23"/>
    <cellStyle name="Normal_BCXDCB98" xfId="2"/>
    <cellStyle name="Normal_BIEU 02 (XSKT)" xfId="25"/>
    <cellStyle name="Normal_Bieu mau (CV )" xfId="1"/>
    <cellStyle name="Normal_Ket noi 3" xfId="26"/>
    <cellStyle name="Normal_Tonghop-Chinh" xfId="14"/>
    <cellStyle name="Normal_YTe+NVHoa" xfId="15"/>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88"/>
  <sheetViews>
    <sheetView tabSelected="1" topLeftCell="A5" zoomScale="106" zoomScaleNormal="106" workbookViewId="0">
      <pane xSplit="7" ySplit="8" topLeftCell="H13" activePane="bottomRight" state="frozen"/>
      <selection activeCell="A5" sqref="A5"/>
      <selection pane="topRight" activeCell="H5" sqref="H5"/>
      <selection pane="bottomLeft" activeCell="A13" sqref="A13"/>
      <selection pane="bottomRight" activeCell="CD5" sqref="CD5:CD9"/>
    </sheetView>
  </sheetViews>
  <sheetFormatPr defaultColWidth="9.140625" defaultRowHeight="18.75" x14ac:dyDescent="0.25"/>
  <cols>
    <col min="1" max="1" width="4.42578125" style="34" customWidth="1"/>
    <col min="2" max="2" width="30.42578125" style="35" customWidth="1"/>
    <col min="3" max="3" width="8.42578125" style="30" hidden="1" customWidth="1"/>
    <col min="4" max="4" width="9.42578125" style="30" hidden="1" customWidth="1"/>
    <col min="5" max="5" width="0.5703125" style="30" hidden="1" customWidth="1"/>
    <col min="6" max="6" width="17" style="31" customWidth="1"/>
    <col min="7" max="7" width="8.85546875" style="32" customWidth="1"/>
    <col min="8" max="8" width="8.42578125" style="32" customWidth="1"/>
    <col min="9" max="9" width="10.42578125" style="32" hidden="1" customWidth="1"/>
    <col min="10" max="10" width="8.5703125" style="32" hidden="1" customWidth="1"/>
    <col min="11" max="11" width="7.42578125" style="32" hidden="1" customWidth="1"/>
    <col min="12" max="12" width="7.85546875" style="32" hidden="1" customWidth="1"/>
    <col min="13" max="13" width="8.140625" style="32" hidden="1" customWidth="1"/>
    <col min="14" max="14" width="8" style="32" hidden="1" customWidth="1"/>
    <col min="15" max="15" width="7.85546875" style="32" hidden="1" customWidth="1"/>
    <col min="16" max="16" width="8.140625" style="32" hidden="1" customWidth="1"/>
    <col min="17" max="17" width="8.42578125" style="32" hidden="1" customWidth="1"/>
    <col min="18" max="18" width="8.5703125" style="32" hidden="1" customWidth="1"/>
    <col min="19" max="19" width="7.5703125" style="32" hidden="1" customWidth="1"/>
    <col min="20" max="20" width="9.5703125" style="32" hidden="1" customWidth="1"/>
    <col min="21" max="21" width="9.85546875" style="32" hidden="1" customWidth="1"/>
    <col min="22" max="22" width="8.140625" style="32" hidden="1" customWidth="1"/>
    <col min="23" max="23" width="7.42578125" style="32" hidden="1" customWidth="1"/>
    <col min="24" max="24" width="7.5703125" style="32" hidden="1" customWidth="1"/>
    <col min="25" max="25" width="8.42578125" style="32" hidden="1" customWidth="1"/>
    <col min="26" max="26" width="7.5703125" style="32" hidden="1" customWidth="1"/>
    <col min="27" max="27" width="8.42578125" style="32" hidden="1" customWidth="1"/>
    <col min="28" max="31" width="7.42578125" style="32" hidden="1" customWidth="1"/>
    <col min="32" max="32" width="8.140625" style="32" hidden="1" customWidth="1"/>
    <col min="33" max="33" width="7.42578125" style="32" hidden="1" customWidth="1"/>
    <col min="34" max="34" width="7.85546875" style="32" hidden="1" customWidth="1"/>
    <col min="35" max="35" width="7.42578125" style="32" hidden="1" customWidth="1"/>
    <col min="36" max="36" width="8" style="32" hidden="1" customWidth="1"/>
    <col min="37" max="37" width="7.5703125" style="32" hidden="1" customWidth="1"/>
    <col min="38" max="39" width="7.42578125" style="32" hidden="1" customWidth="1"/>
    <col min="40" max="40" width="9" style="32" hidden="1" customWidth="1"/>
    <col min="41" max="41" width="7.85546875" style="32" hidden="1" customWidth="1"/>
    <col min="42" max="44" width="7.5703125" style="32" hidden="1" customWidth="1"/>
    <col min="45" max="45" width="9" style="32" hidden="1" customWidth="1"/>
    <col min="46" max="47" width="7.85546875" style="32" hidden="1" customWidth="1"/>
    <col min="48" max="48" width="8.42578125" style="32" hidden="1" customWidth="1"/>
    <col min="49" max="49" width="7.42578125" style="32" hidden="1" customWidth="1"/>
    <col min="50" max="50" width="8.42578125" style="32" hidden="1" customWidth="1"/>
    <col min="51" max="51" width="6.42578125" style="32" hidden="1" customWidth="1"/>
    <col min="52" max="55" width="6.85546875" style="32" hidden="1" customWidth="1"/>
    <col min="56" max="56" width="0.85546875" style="32" hidden="1" customWidth="1"/>
    <col min="57" max="57" width="6.42578125" style="32" hidden="1" customWidth="1"/>
    <col min="58" max="58" width="6.85546875" style="32" hidden="1" customWidth="1"/>
    <col min="59" max="59" width="7.5703125" style="32" hidden="1" customWidth="1"/>
    <col min="60" max="60" width="6.85546875" style="32" hidden="1" customWidth="1"/>
    <col min="61" max="61" width="8" style="32" hidden="1" customWidth="1"/>
    <col min="62" max="62" width="0.85546875" style="32" hidden="1" customWidth="1"/>
    <col min="63" max="63" width="9.42578125" style="32" hidden="1" customWidth="1"/>
    <col min="64" max="64" width="9.140625" style="32" hidden="1" customWidth="1"/>
    <col min="65" max="65" width="8" style="32" hidden="1" customWidth="1"/>
    <col min="66" max="66" width="7.85546875" style="32" hidden="1" customWidth="1"/>
    <col min="67" max="67" width="6.85546875" style="1" hidden="1" customWidth="1"/>
    <col min="68" max="68" width="8.42578125" style="1" hidden="1" customWidth="1"/>
    <col min="69" max="69" width="0.85546875" style="32" hidden="1" customWidth="1"/>
    <col min="70" max="71" width="7.85546875" style="32" hidden="1" customWidth="1"/>
    <col min="72" max="72" width="7.140625" style="32" hidden="1" customWidth="1"/>
    <col min="73" max="73" width="8.5703125" style="32" customWidth="1"/>
    <col min="74" max="74" width="8.42578125" style="32" customWidth="1"/>
    <col min="75" max="75" width="8" style="32" customWidth="1"/>
    <col min="76" max="76" width="8.28515625" style="32" customWidth="1"/>
    <col min="77" max="77" width="6.85546875" style="32" hidden="1" customWidth="1"/>
    <col min="78" max="78" width="7.5703125" style="32" hidden="1" customWidth="1"/>
    <col min="79" max="79" width="7.85546875" style="32" customWidth="1"/>
    <col min="80" max="80" width="8.42578125" style="32" customWidth="1"/>
    <col min="81" max="81" width="7.85546875" style="32" hidden="1" customWidth="1"/>
    <col min="82" max="82" width="17.42578125" style="28" customWidth="1"/>
    <col min="83" max="83" width="7.85546875" style="33" customWidth="1"/>
    <col min="84" max="84" width="9.140625" style="14"/>
    <col min="85" max="85" width="16.42578125" style="14" hidden="1" customWidth="1"/>
    <col min="86" max="87" width="9.140625" style="14" hidden="1" customWidth="1"/>
    <col min="88" max="88" width="10.140625" style="14" hidden="1" customWidth="1"/>
    <col min="89" max="249" width="9.140625" style="14"/>
    <col min="250" max="250" width="4.42578125" style="14" customWidth="1"/>
    <col min="251" max="251" width="29.140625" style="14" customWidth="1"/>
    <col min="252" max="254" width="0" style="14" hidden="1" customWidth="1"/>
    <col min="255" max="255" width="11.42578125" style="14" customWidth="1"/>
    <col min="256" max="256" width="9" style="14" customWidth="1"/>
    <col min="257" max="270" width="0" style="14" hidden="1" customWidth="1"/>
    <col min="271" max="271" width="8.140625" style="14" customWidth="1"/>
    <col min="272" max="311" width="0" style="14" hidden="1" customWidth="1"/>
    <col min="312" max="312" width="9.140625" style="14" customWidth="1"/>
    <col min="313" max="313" width="8" style="14" customWidth="1"/>
    <col min="314" max="314" width="7.140625" style="14" customWidth="1"/>
    <col min="315" max="318" width="0" style="14" hidden="1" customWidth="1"/>
    <col min="319" max="319" width="7.42578125" style="14" customWidth="1"/>
    <col min="320" max="320" width="17" style="14" customWidth="1"/>
    <col min="321" max="321" width="11.42578125" style="14" customWidth="1"/>
    <col min="322" max="505" width="9.140625" style="14"/>
    <col min="506" max="506" width="4.42578125" style="14" customWidth="1"/>
    <col min="507" max="507" width="29.140625" style="14" customWidth="1"/>
    <col min="508" max="510" width="0" style="14" hidden="1" customWidth="1"/>
    <col min="511" max="511" width="11.42578125" style="14" customWidth="1"/>
    <col min="512" max="512" width="9" style="14" customWidth="1"/>
    <col min="513" max="526" width="0" style="14" hidden="1" customWidth="1"/>
    <col min="527" max="527" width="8.140625" style="14" customWidth="1"/>
    <col min="528" max="567" width="0" style="14" hidden="1" customWidth="1"/>
    <col min="568" max="568" width="9.140625" style="14" customWidth="1"/>
    <col min="569" max="569" width="8" style="14" customWidth="1"/>
    <col min="570" max="570" width="7.140625" style="14" customWidth="1"/>
    <col min="571" max="574" width="0" style="14" hidden="1" customWidth="1"/>
    <col min="575" max="575" width="7.42578125" style="14" customWidth="1"/>
    <col min="576" max="576" width="17" style="14" customWidth="1"/>
    <col min="577" max="577" width="11.42578125" style="14" customWidth="1"/>
    <col min="578" max="761" width="9.140625" style="14"/>
    <col min="762" max="762" width="4.42578125" style="14" customWidth="1"/>
    <col min="763" max="763" width="29.140625" style="14" customWidth="1"/>
    <col min="764" max="766" width="0" style="14" hidden="1" customWidth="1"/>
    <col min="767" max="767" width="11.42578125" style="14" customWidth="1"/>
    <col min="768" max="768" width="9" style="14" customWidth="1"/>
    <col min="769" max="782" width="0" style="14" hidden="1" customWidth="1"/>
    <col min="783" max="783" width="8.140625" style="14" customWidth="1"/>
    <col min="784" max="823" width="0" style="14" hidden="1" customWidth="1"/>
    <col min="824" max="824" width="9.140625" style="14" customWidth="1"/>
    <col min="825" max="825" width="8" style="14" customWidth="1"/>
    <col min="826" max="826" width="7.140625" style="14" customWidth="1"/>
    <col min="827" max="830" width="0" style="14" hidden="1" customWidth="1"/>
    <col min="831" max="831" width="7.42578125" style="14" customWidth="1"/>
    <col min="832" max="832" width="17" style="14" customWidth="1"/>
    <col min="833" max="833" width="11.42578125" style="14" customWidth="1"/>
    <col min="834" max="1017" width="9.140625" style="14"/>
    <col min="1018" max="1018" width="4.42578125" style="14" customWidth="1"/>
    <col min="1019" max="1019" width="29.140625" style="14" customWidth="1"/>
    <col min="1020" max="1022" width="0" style="14" hidden="1" customWidth="1"/>
    <col min="1023" max="1023" width="11.42578125" style="14" customWidth="1"/>
    <col min="1024" max="1024" width="9" style="14" customWidth="1"/>
    <col min="1025" max="1038" width="0" style="14" hidden="1" customWidth="1"/>
    <col min="1039" max="1039" width="8.140625" style="14" customWidth="1"/>
    <col min="1040" max="1079" width="0" style="14" hidden="1" customWidth="1"/>
    <col min="1080" max="1080" width="9.140625" style="14" customWidth="1"/>
    <col min="1081" max="1081" width="8" style="14" customWidth="1"/>
    <col min="1082" max="1082" width="7.140625" style="14" customWidth="1"/>
    <col min="1083" max="1086" width="0" style="14" hidden="1" customWidth="1"/>
    <col min="1087" max="1087" width="7.42578125" style="14" customWidth="1"/>
    <col min="1088" max="1088" width="17" style="14" customWidth="1"/>
    <col min="1089" max="1089" width="11.42578125" style="14" customWidth="1"/>
    <col min="1090" max="1273" width="9.140625" style="14"/>
    <col min="1274" max="1274" width="4.42578125" style="14" customWidth="1"/>
    <col min="1275" max="1275" width="29.140625" style="14" customWidth="1"/>
    <col min="1276" max="1278" width="0" style="14" hidden="1" customWidth="1"/>
    <col min="1279" max="1279" width="11.42578125" style="14" customWidth="1"/>
    <col min="1280" max="1280" width="9" style="14" customWidth="1"/>
    <col min="1281" max="1294" width="0" style="14" hidden="1" customWidth="1"/>
    <col min="1295" max="1295" width="8.140625" style="14" customWidth="1"/>
    <col min="1296" max="1335" width="0" style="14" hidden="1" customWidth="1"/>
    <col min="1336" max="1336" width="9.140625" style="14" customWidth="1"/>
    <col min="1337" max="1337" width="8" style="14" customWidth="1"/>
    <col min="1338" max="1338" width="7.140625" style="14" customWidth="1"/>
    <col min="1339" max="1342" width="0" style="14" hidden="1" customWidth="1"/>
    <col min="1343" max="1343" width="7.42578125" style="14" customWidth="1"/>
    <col min="1344" max="1344" width="17" style="14" customWidth="1"/>
    <col min="1345" max="1345" width="11.42578125" style="14" customWidth="1"/>
    <col min="1346" max="1529" width="9.140625" style="14"/>
    <col min="1530" max="1530" width="4.42578125" style="14" customWidth="1"/>
    <col min="1531" max="1531" width="29.140625" style="14" customWidth="1"/>
    <col min="1532" max="1534" width="0" style="14" hidden="1" customWidth="1"/>
    <col min="1535" max="1535" width="11.42578125" style="14" customWidth="1"/>
    <col min="1536" max="1536" width="9" style="14" customWidth="1"/>
    <col min="1537" max="1550" width="0" style="14" hidden="1" customWidth="1"/>
    <col min="1551" max="1551" width="8.140625" style="14" customWidth="1"/>
    <col min="1552" max="1591" width="0" style="14" hidden="1" customWidth="1"/>
    <col min="1592" max="1592" width="9.140625" style="14" customWidth="1"/>
    <col min="1593" max="1593" width="8" style="14" customWidth="1"/>
    <col min="1594" max="1594" width="7.140625" style="14" customWidth="1"/>
    <col min="1595" max="1598" width="0" style="14" hidden="1" customWidth="1"/>
    <col min="1599" max="1599" width="7.42578125" style="14" customWidth="1"/>
    <col min="1600" max="1600" width="17" style="14" customWidth="1"/>
    <col min="1601" max="1601" width="11.42578125" style="14" customWidth="1"/>
    <col min="1602" max="1785" width="9.140625" style="14"/>
    <col min="1786" max="1786" width="4.42578125" style="14" customWidth="1"/>
    <col min="1787" max="1787" width="29.140625" style="14" customWidth="1"/>
    <col min="1788" max="1790" width="0" style="14" hidden="1" customWidth="1"/>
    <col min="1791" max="1791" width="11.42578125" style="14" customWidth="1"/>
    <col min="1792" max="1792" width="9" style="14" customWidth="1"/>
    <col min="1793" max="1806" width="0" style="14" hidden="1" customWidth="1"/>
    <col min="1807" max="1807" width="8.140625" style="14" customWidth="1"/>
    <col min="1808" max="1847" width="0" style="14" hidden="1" customWidth="1"/>
    <col min="1848" max="1848" width="9.140625" style="14" customWidth="1"/>
    <col min="1849" max="1849" width="8" style="14" customWidth="1"/>
    <col min="1850" max="1850" width="7.140625" style="14" customWidth="1"/>
    <col min="1851" max="1854" width="0" style="14" hidden="1" customWidth="1"/>
    <col min="1855" max="1855" width="7.42578125" style="14" customWidth="1"/>
    <col min="1856" max="1856" width="17" style="14" customWidth="1"/>
    <col min="1857" max="1857" width="11.42578125" style="14" customWidth="1"/>
    <col min="1858" max="2041" width="9.140625" style="14"/>
    <col min="2042" max="2042" width="4.42578125" style="14" customWidth="1"/>
    <col min="2043" max="2043" width="29.140625" style="14" customWidth="1"/>
    <col min="2044" max="2046" width="0" style="14" hidden="1" customWidth="1"/>
    <col min="2047" max="2047" width="11.42578125" style="14" customWidth="1"/>
    <col min="2048" max="2048" width="9" style="14" customWidth="1"/>
    <col min="2049" max="2062" width="0" style="14" hidden="1" customWidth="1"/>
    <col min="2063" max="2063" width="8.140625" style="14" customWidth="1"/>
    <col min="2064" max="2103" width="0" style="14" hidden="1" customWidth="1"/>
    <col min="2104" max="2104" width="9.140625" style="14" customWidth="1"/>
    <col min="2105" max="2105" width="8" style="14" customWidth="1"/>
    <col min="2106" max="2106" width="7.140625" style="14" customWidth="1"/>
    <col min="2107" max="2110" width="0" style="14" hidden="1" customWidth="1"/>
    <col min="2111" max="2111" width="7.42578125" style="14" customWidth="1"/>
    <col min="2112" max="2112" width="17" style="14" customWidth="1"/>
    <col min="2113" max="2113" width="11.42578125" style="14" customWidth="1"/>
    <col min="2114" max="2297" width="9.140625" style="14"/>
    <col min="2298" max="2298" width="4.42578125" style="14" customWidth="1"/>
    <col min="2299" max="2299" width="29.140625" style="14" customWidth="1"/>
    <col min="2300" max="2302" width="0" style="14" hidden="1" customWidth="1"/>
    <col min="2303" max="2303" width="11.42578125" style="14" customWidth="1"/>
    <col min="2304" max="2304" width="9" style="14" customWidth="1"/>
    <col min="2305" max="2318" width="0" style="14" hidden="1" customWidth="1"/>
    <col min="2319" max="2319" width="8.140625" style="14" customWidth="1"/>
    <col min="2320" max="2359" width="0" style="14" hidden="1" customWidth="1"/>
    <col min="2360" max="2360" width="9.140625" style="14" customWidth="1"/>
    <col min="2361" max="2361" width="8" style="14" customWidth="1"/>
    <col min="2362" max="2362" width="7.140625" style="14" customWidth="1"/>
    <col min="2363" max="2366" width="0" style="14" hidden="1" customWidth="1"/>
    <col min="2367" max="2367" width="7.42578125" style="14" customWidth="1"/>
    <col min="2368" max="2368" width="17" style="14" customWidth="1"/>
    <col min="2369" max="2369" width="11.42578125" style="14" customWidth="1"/>
    <col min="2370" max="2553" width="9.140625" style="14"/>
    <col min="2554" max="2554" width="4.42578125" style="14" customWidth="1"/>
    <col min="2555" max="2555" width="29.140625" style="14" customWidth="1"/>
    <col min="2556" max="2558" width="0" style="14" hidden="1" customWidth="1"/>
    <col min="2559" max="2559" width="11.42578125" style="14" customWidth="1"/>
    <col min="2560" max="2560" width="9" style="14" customWidth="1"/>
    <col min="2561" max="2574" width="0" style="14" hidden="1" customWidth="1"/>
    <col min="2575" max="2575" width="8.140625" style="14" customWidth="1"/>
    <col min="2576" max="2615" width="0" style="14" hidden="1" customWidth="1"/>
    <col min="2616" max="2616" width="9.140625" style="14" customWidth="1"/>
    <col min="2617" max="2617" width="8" style="14" customWidth="1"/>
    <col min="2618" max="2618" width="7.140625" style="14" customWidth="1"/>
    <col min="2619" max="2622" width="0" style="14" hidden="1" customWidth="1"/>
    <col min="2623" max="2623" width="7.42578125" style="14" customWidth="1"/>
    <col min="2624" max="2624" width="17" style="14" customWidth="1"/>
    <col min="2625" max="2625" width="11.42578125" style="14" customWidth="1"/>
    <col min="2626" max="2809" width="9.140625" style="14"/>
    <col min="2810" max="2810" width="4.42578125" style="14" customWidth="1"/>
    <col min="2811" max="2811" width="29.140625" style="14" customWidth="1"/>
    <col min="2812" max="2814" width="0" style="14" hidden="1" customWidth="1"/>
    <col min="2815" max="2815" width="11.42578125" style="14" customWidth="1"/>
    <col min="2816" max="2816" width="9" style="14" customWidth="1"/>
    <col min="2817" max="2830" width="0" style="14" hidden="1" customWidth="1"/>
    <col min="2831" max="2831" width="8.140625" style="14" customWidth="1"/>
    <col min="2832" max="2871" width="0" style="14" hidden="1" customWidth="1"/>
    <col min="2872" max="2872" width="9.140625" style="14" customWidth="1"/>
    <col min="2873" max="2873" width="8" style="14" customWidth="1"/>
    <col min="2874" max="2874" width="7.140625" style="14" customWidth="1"/>
    <col min="2875" max="2878" width="0" style="14" hidden="1" customWidth="1"/>
    <col min="2879" max="2879" width="7.42578125" style="14" customWidth="1"/>
    <col min="2880" max="2880" width="17" style="14" customWidth="1"/>
    <col min="2881" max="2881" width="11.42578125" style="14" customWidth="1"/>
    <col min="2882" max="3065" width="9.140625" style="14"/>
    <col min="3066" max="3066" width="4.42578125" style="14" customWidth="1"/>
    <col min="3067" max="3067" width="29.140625" style="14" customWidth="1"/>
    <col min="3068" max="3070" width="0" style="14" hidden="1" customWidth="1"/>
    <col min="3071" max="3071" width="11.42578125" style="14" customWidth="1"/>
    <col min="3072" max="3072" width="9" style="14" customWidth="1"/>
    <col min="3073" max="3086" width="0" style="14" hidden="1" customWidth="1"/>
    <col min="3087" max="3087" width="8.140625" style="14" customWidth="1"/>
    <col min="3088" max="3127" width="0" style="14" hidden="1" customWidth="1"/>
    <col min="3128" max="3128" width="9.140625" style="14" customWidth="1"/>
    <col min="3129" max="3129" width="8" style="14" customWidth="1"/>
    <col min="3130" max="3130" width="7.140625" style="14" customWidth="1"/>
    <col min="3131" max="3134" width="0" style="14" hidden="1" customWidth="1"/>
    <col min="3135" max="3135" width="7.42578125" style="14" customWidth="1"/>
    <col min="3136" max="3136" width="17" style="14" customWidth="1"/>
    <col min="3137" max="3137" width="11.42578125" style="14" customWidth="1"/>
    <col min="3138" max="3321" width="9.140625" style="14"/>
    <col min="3322" max="3322" width="4.42578125" style="14" customWidth="1"/>
    <col min="3323" max="3323" width="29.140625" style="14" customWidth="1"/>
    <col min="3324" max="3326" width="0" style="14" hidden="1" customWidth="1"/>
    <col min="3327" max="3327" width="11.42578125" style="14" customWidth="1"/>
    <col min="3328" max="3328" width="9" style="14" customWidth="1"/>
    <col min="3329" max="3342" width="0" style="14" hidden="1" customWidth="1"/>
    <col min="3343" max="3343" width="8.140625" style="14" customWidth="1"/>
    <col min="3344" max="3383" width="0" style="14" hidden="1" customWidth="1"/>
    <col min="3384" max="3384" width="9.140625" style="14" customWidth="1"/>
    <col min="3385" max="3385" width="8" style="14" customWidth="1"/>
    <col min="3386" max="3386" width="7.140625" style="14" customWidth="1"/>
    <col min="3387" max="3390" width="0" style="14" hidden="1" customWidth="1"/>
    <col min="3391" max="3391" width="7.42578125" style="14" customWidth="1"/>
    <col min="3392" max="3392" width="17" style="14" customWidth="1"/>
    <col min="3393" max="3393" width="11.42578125" style="14" customWidth="1"/>
    <col min="3394" max="3577" width="9.140625" style="14"/>
    <col min="3578" max="3578" width="4.42578125" style="14" customWidth="1"/>
    <col min="3579" max="3579" width="29.140625" style="14" customWidth="1"/>
    <col min="3580" max="3582" width="0" style="14" hidden="1" customWidth="1"/>
    <col min="3583" max="3583" width="11.42578125" style="14" customWidth="1"/>
    <col min="3584" max="3584" width="9" style="14" customWidth="1"/>
    <col min="3585" max="3598" width="0" style="14" hidden="1" customWidth="1"/>
    <col min="3599" max="3599" width="8.140625" style="14" customWidth="1"/>
    <col min="3600" max="3639" width="0" style="14" hidden="1" customWidth="1"/>
    <col min="3640" max="3640" width="9.140625" style="14" customWidth="1"/>
    <col min="3641" max="3641" width="8" style="14" customWidth="1"/>
    <col min="3642" max="3642" width="7.140625" style="14" customWidth="1"/>
    <col min="3643" max="3646" width="0" style="14" hidden="1" customWidth="1"/>
    <col min="3647" max="3647" width="7.42578125" style="14" customWidth="1"/>
    <col min="3648" max="3648" width="17" style="14" customWidth="1"/>
    <col min="3649" max="3649" width="11.42578125" style="14" customWidth="1"/>
    <col min="3650" max="3833" width="9.140625" style="14"/>
    <col min="3834" max="3834" width="4.42578125" style="14" customWidth="1"/>
    <col min="3835" max="3835" width="29.140625" style="14" customWidth="1"/>
    <col min="3836" max="3838" width="0" style="14" hidden="1" customWidth="1"/>
    <col min="3839" max="3839" width="11.42578125" style="14" customWidth="1"/>
    <col min="3840" max="3840" width="9" style="14" customWidth="1"/>
    <col min="3841" max="3854" width="0" style="14" hidden="1" customWidth="1"/>
    <col min="3855" max="3855" width="8.140625" style="14" customWidth="1"/>
    <col min="3856" max="3895" width="0" style="14" hidden="1" customWidth="1"/>
    <col min="3896" max="3896" width="9.140625" style="14" customWidth="1"/>
    <col min="3897" max="3897" width="8" style="14" customWidth="1"/>
    <col min="3898" max="3898" width="7.140625" style="14" customWidth="1"/>
    <col min="3899" max="3902" width="0" style="14" hidden="1" customWidth="1"/>
    <col min="3903" max="3903" width="7.42578125" style="14" customWidth="1"/>
    <col min="3904" max="3904" width="17" style="14" customWidth="1"/>
    <col min="3905" max="3905" width="11.42578125" style="14" customWidth="1"/>
    <col min="3906" max="4089" width="9.140625" style="14"/>
    <col min="4090" max="4090" width="4.42578125" style="14" customWidth="1"/>
    <col min="4091" max="4091" width="29.140625" style="14" customWidth="1"/>
    <col min="4092" max="4094" width="0" style="14" hidden="1" customWidth="1"/>
    <col min="4095" max="4095" width="11.42578125" style="14" customWidth="1"/>
    <col min="4096" max="4096" width="9" style="14" customWidth="1"/>
    <col min="4097" max="4110" width="0" style="14" hidden="1" customWidth="1"/>
    <col min="4111" max="4111" width="8.140625" style="14" customWidth="1"/>
    <col min="4112" max="4151" width="0" style="14" hidden="1" customWidth="1"/>
    <col min="4152" max="4152" width="9.140625" style="14" customWidth="1"/>
    <col min="4153" max="4153" width="8" style="14" customWidth="1"/>
    <col min="4154" max="4154" width="7.140625" style="14" customWidth="1"/>
    <col min="4155" max="4158" width="0" style="14" hidden="1" customWidth="1"/>
    <col min="4159" max="4159" width="7.42578125" style="14" customWidth="1"/>
    <col min="4160" max="4160" width="17" style="14" customWidth="1"/>
    <col min="4161" max="4161" width="11.42578125" style="14" customWidth="1"/>
    <col min="4162" max="4345" width="9.140625" style="14"/>
    <col min="4346" max="4346" width="4.42578125" style="14" customWidth="1"/>
    <col min="4347" max="4347" width="29.140625" style="14" customWidth="1"/>
    <col min="4348" max="4350" width="0" style="14" hidden="1" customWidth="1"/>
    <col min="4351" max="4351" width="11.42578125" style="14" customWidth="1"/>
    <col min="4352" max="4352" width="9" style="14" customWidth="1"/>
    <col min="4353" max="4366" width="0" style="14" hidden="1" customWidth="1"/>
    <col min="4367" max="4367" width="8.140625" style="14" customWidth="1"/>
    <col min="4368" max="4407" width="0" style="14" hidden="1" customWidth="1"/>
    <col min="4408" max="4408" width="9.140625" style="14" customWidth="1"/>
    <col min="4409" max="4409" width="8" style="14" customWidth="1"/>
    <col min="4410" max="4410" width="7.140625" style="14" customWidth="1"/>
    <col min="4411" max="4414" width="0" style="14" hidden="1" customWidth="1"/>
    <col min="4415" max="4415" width="7.42578125" style="14" customWidth="1"/>
    <col min="4416" max="4416" width="17" style="14" customWidth="1"/>
    <col min="4417" max="4417" width="11.42578125" style="14" customWidth="1"/>
    <col min="4418" max="4601" width="9.140625" style="14"/>
    <col min="4602" max="4602" width="4.42578125" style="14" customWidth="1"/>
    <col min="4603" max="4603" width="29.140625" style="14" customWidth="1"/>
    <col min="4604" max="4606" width="0" style="14" hidden="1" customWidth="1"/>
    <col min="4607" max="4607" width="11.42578125" style="14" customWidth="1"/>
    <col min="4608" max="4608" width="9" style="14" customWidth="1"/>
    <col min="4609" max="4622" width="0" style="14" hidden="1" customWidth="1"/>
    <col min="4623" max="4623" width="8.140625" style="14" customWidth="1"/>
    <col min="4624" max="4663" width="0" style="14" hidden="1" customWidth="1"/>
    <col min="4664" max="4664" width="9.140625" style="14" customWidth="1"/>
    <col min="4665" max="4665" width="8" style="14" customWidth="1"/>
    <col min="4666" max="4666" width="7.140625" style="14" customWidth="1"/>
    <col min="4667" max="4670" width="0" style="14" hidden="1" customWidth="1"/>
    <col min="4671" max="4671" width="7.42578125" style="14" customWidth="1"/>
    <col min="4672" max="4672" width="17" style="14" customWidth="1"/>
    <col min="4673" max="4673" width="11.42578125" style="14" customWidth="1"/>
    <col min="4674" max="4857" width="9.140625" style="14"/>
    <col min="4858" max="4858" width="4.42578125" style="14" customWidth="1"/>
    <col min="4859" max="4859" width="29.140625" style="14" customWidth="1"/>
    <col min="4860" max="4862" width="0" style="14" hidden="1" customWidth="1"/>
    <col min="4863" max="4863" width="11.42578125" style="14" customWidth="1"/>
    <col min="4864" max="4864" width="9" style="14" customWidth="1"/>
    <col min="4865" max="4878" width="0" style="14" hidden="1" customWidth="1"/>
    <col min="4879" max="4879" width="8.140625" style="14" customWidth="1"/>
    <col min="4880" max="4919" width="0" style="14" hidden="1" customWidth="1"/>
    <col min="4920" max="4920" width="9.140625" style="14" customWidth="1"/>
    <col min="4921" max="4921" width="8" style="14" customWidth="1"/>
    <col min="4922" max="4922" width="7.140625" style="14" customWidth="1"/>
    <col min="4923" max="4926" width="0" style="14" hidden="1" customWidth="1"/>
    <col min="4927" max="4927" width="7.42578125" style="14" customWidth="1"/>
    <col min="4928" max="4928" width="17" style="14" customWidth="1"/>
    <col min="4929" max="4929" width="11.42578125" style="14" customWidth="1"/>
    <col min="4930" max="5113" width="9.140625" style="14"/>
    <col min="5114" max="5114" width="4.42578125" style="14" customWidth="1"/>
    <col min="5115" max="5115" width="29.140625" style="14" customWidth="1"/>
    <col min="5116" max="5118" width="0" style="14" hidden="1" customWidth="1"/>
    <col min="5119" max="5119" width="11.42578125" style="14" customWidth="1"/>
    <col min="5120" max="5120" width="9" style="14" customWidth="1"/>
    <col min="5121" max="5134" width="0" style="14" hidden="1" customWidth="1"/>
    <col min="5135" max="5135" width="8.140625" style="14" customWidth="1"/>
    <col min="5136" max="5175" width="0" style="14" hidden="1" customWidth="1"/>
    <col min="5176" max="5176" width="9.140625" style="14" customWidth="1"/>
    <col min="5177" max="5177" width="8" style="14" customWidth="1"/>
    <col min="5178" max="5178" width="7.140625" style="14" customWidth="1"/>
    <col min="5179" max="5182" width="0" style="14" hidden="1" customWidth="1"/>
    <col min="5183" max="5183" width="7.42578125" style="14" customWidth="1"/>
    <col min="5184" max="5184" width="17" style="14" customWidth="1"/>
    <col min="5185" max="5185" width="11.42578125" style="14" customWidth="1"/>
    <col min="5186" max="5369" width="9.140625" style="14"/>
    <col min="5370" max="5370" width="4.42578125" style="14" customWidth="1"/>
    <col min="5371" max="5371" width="29.140625" style="14" customWidth="1"/>
    <col min="5372" max="5374" width="0" style="14" hidden="1" customWidth="1"/>
    <col min="5375" max="5375" width="11.42578125" style="14" customWidth="1"/>
    <col min="5376" max="5376" width="9" style="14" customWidth="1"/>
    <col min="5377" max="5390" width="0" style="14" hidden="1" customWidth="1"/>
    <col min="5391" max="5391" width="8.140625" style="14" customWidth="1"/>
    <col min="5392" max="5431" width="0" style="14" hidden="1" customWidth="1"/>
    <col min="5432" max="5432" width="9.140625" style="14" customWidth="1"/>
    <col min="5433" max="5433" width="8" style="14" customWidth="1"/>
    <col min="5434" max="5434" width="7.140625" style="14" customWidth="1"/>
    <col min="5435" max="5438" width="0" style="14" hidden="1" customWidth="1"/>
    <col min="5439" max="5439" width="7.42578125" style="14" customWidth="1"/>
    <col min="5440" max="5440" width="17" style="14" customWidth="1"/>
    <col min="5441" max="5441" width="11.42578125" style="14" customWidth="1"/>
    <col min="5442" max="5625" width="9.140625" style="14"/>
    <col min="5626" max="5626" width="4.42578125" style="14" customWidth="1"/>
    <col min="5627" max="5627" width="29.140625" style="14" customWidth="1"/>
    <col min="5628" max="5630" width="0" style="14" hidden="1" customWidth="1"/>
    <col min="5631" max="5631" width="11.42578125" style="14" customWidth="1"/>
    <col min="5632" max="5632" width="9" style="14" customWidth="1"/>
    <col min="5633" max="5646" width="0" style="14" hidden="1" customWidth="1"/>
    <col min="5647" max="5647" width="8.140625" style="14" customWidth="1"/>
    <col min="5648" max="5687" width="0" style="14" hidden="1" customWidth="1"/>
    <col min="5688" max="5688" width="9.140625" style="14" customWidth="1"/>
    <col min="5689" max="5689" width="8" style="14" customWidth="1"/>
    <col min="5690" max="5690" width="7.140625" style="14" customWidth="1"/>
    <col min="5691" max="5694" width="0" style="14" hidden="1" customWidth="1"/>
    <col min="5695" max="5695" width="7.42578125" style="14" customWidth="1"/>
    <col min="5696" max="5696" width="17" style="14" customWidth="1"/>
    <col min="5697" max="5697" width="11.42578125" style="14" customWidth="1"/>
    <col min="5698" max="5881" width="9.140625" style="14"/>
    <col min="5882" max="5882" width="4.42578125" style="14" customWidth="1"/>
    <col min="5883" max="5883" width="29.140625" style="14" customWidth="1"/>
    <col min="5884" max="5886" width="0" style="14" hidden="1" customWidth="1"/>
    <col min="5887" max="5887" width="11.42578125" style="14" customWidth="1"/>
    <col min="5888" max="5888" width="9" style="14" customWidth="1"/>
    <col min="5889" max="5902" width="0" style="14" hidden="1" customWidth="1"/>
    <col min="5903" max="5903" width="8.140625" style="14" customWidth="1"/>
    <col min="5904" max="5943" width="0" style="14" hidden="1" customWidth="1"/>
    <col min="5944" max="5944" width="9.140625" style="14" customWidth="1"/>
    <col min="5945" max="5945" width="8" style="14" customWidth="1"/>
    <col min="5946" max="5946" width="7.140625" style="14" customWidth="1"/>
    <col min="5947" max="5950" width="0" style="14" hidden="1" customWidth="1"/>
    <col min="5951" max="5951" width="7.42578125" style="14" customWidth="1"/>
    <col min="5952" max="5952" width="17" style="14" customWidth="1"/>
    <col min="5953" max="5953" width="11.42578125" style="14" customWidth="1"/>
    <col min="5954" max="6137" width="9.140625" style="14"/>
    <col min="6138" max="6138" width="4.42578125" style="14" customWidth="1"/>
    <col min="6139" max="6139" width="29.140625" style="14" customWidth="1"/>
    <col min="6140" max="6142" width="0" style="14" hidden="1" customWidth="1"/>
    <col min="6143" max="6143" width="11.42578125" style="14" customWidth="1"/>
    <col min="6144" max="6144" width="9" style="14" customWidth="1"/>
    <col min="6145" max="6158" width="0" style="14" hidden="1" customWidth="1"/>
    <col min="6159" max="6159" width="8.140625" style="14" customWidth="1"/>
    <col min="6160" max="6199" width="0" style="14" hidden="1" customWidth="1"/>
    <col min="6200" max="6200" width="9.140625" style="14" customWidth="1"/>
    <col min="6201" max="6201" width="8" style="14" customWidth="1"/>
    <col min="6202" max="6202" width="7.140625" style="14" customWidth="1"/>
    <col min="6203" max="6206" width="0" style="14" hidden="1" customWidth="1"/>
    <col min="6207" max="6207" width="7.42578125" style="14" customWidth="1"/>
    <col min="6208" max="6208" width="17" style="14" customWidth="1"/>
    <col min="6209" max="6209" width="11.42578125" style="14" customWidth="1"/>
    <col min="6210" max="6393" width="9.140625" style="14"/>
    <col min="6394" max="6394" width="4.42578125" style="14" customWidth="1"/>
    <col min="6395" max="6395" width="29.140625" style="14" customWidth="1"/>
    <col min="6396" max="6398" width="0" style="14" hidden="1" customWidth="1"/>
    <col min="6399" max="6399" width="11.42578125" style="14" customWidth="1"/>
    <col min="6400" max="6400" width="9" style="14" customWidth="1"/>
    <col min="6401" max="6414" width="0" style="14" hidden="1" customWidth="1"/>
    <col min="6415" max="6415" width="8.140625" style="14" customWidth="1"/>
    <col min="6416" max="6455" width="0" style="14" hidden="1" customWidth="1"/>
    <col min="6456" max="6456" width="9.140625" style="14" customWidth="1"/>
    <col min="6457" max="6457" width="8" style="14" customWidth="1"/>
    <col min="6458" max="6458" width="7.140625" style="14" customWidth="1"/>
    <col min="6459" max="6462" width="0" style="14" hidden="1" customWidth="1"/>
    <col min="6463" max="6463" width="7.42578125" style="14" customWidth="1"/>
    <col min="6464" max="6464" width="17" style="14" customWidth="1"/>
    <col min="6465" max="6465" width="11.42578125" style="14" customWidth="1"/>
    <col min="6466" max="6649" width="9.140625" style="14"/>
    <col min="6650" max="6650" width="4.42578125" style="14" customWidth="1"/>
    <col min="6651" max="6651" width="29.140625" style="14" customWidth="1"/>
    <col min="6652" max="6654" width="0" style="14" hidden="1" customWidth="1"/>
    <col min="6655" max="6655" width="11.42578125" style="14" customWidth="1"/>
    <col min="6656" max="6656" width="9" style="14" customWidth="1"/>
    <col min="6657" max="6670" width="0" style="14" hidden="1" customWidth="1"/>
    <col min="6671" max="6671" width="8.140625" style="14" customWidth="1"/>
    <col min="6672" max="6711" width="0" style="14" hidden="1" customWidth="1"/>
    <col min="6712" max="6712" width="9.140625" style="14" customWidth="1"/>
    <col min="6713" max="6713" width="8" style="14" customWidth="1"/>
    <col min="6714" max="6714" width="7.140625" style="14" customWidth="1"/>
    <col min="6715" max="6718" width="0" style="14" hidden="1" customWidth="1"/>
    <col min="6719" max="6719" width="7.42578125" style="14" customWidth="1"/>
    <col min="6720" max="6720" width="17" style="14" customWidth="1"/>
    <col min="6721" max="6721" width="11.42578125" style="14" customWidth="1"/>
    <col min="6722" max="6905" width="9.140625" style="14"/>
    <col min="6906" max="6906" width="4.42578125" style="14" customWidth="1"/>
    <col min="6907" max="6907" width="29.140625" style="14" customWidth="1"/>
    <col min="6908" max="6910" width="0" style="14" hidden="1" customWidth="1"/>
    <col min="6911" max="6911" width="11.42578125" style="14" customWidth="1"/>
    <col min="6912" max="6912" width="9" style="14" customWidth="1"/>
    <col min="6913" max="6926" width="0" style="14" hidden="1" customWidth="1"/>
    <col min="6927" max="6927" width="8.140625" style="14" customWidth="1"/>
    <col min="6928" max="6967" width="0" style="14" hidden="1" customWidth="1"/>
    <col min="6968" max="6968" width="9.140625" style="14" customWidth="1"/>
    <col min="6969" max="6969" width="8" style="14" customWidth="1"/>
    <col min="6970" max="6970" width="7.140625" style="14" customWidth="1"/>
    <col min="6971" max="6974" width="0" style="14" hidden="1" customWidth="1"/>
    <col min="6975" max="6975" width="7.42578125" style="14" customWidth="1"/>
    <col min="6976" max="6976" width="17" style="14" customWidth="1"/>
    <col min="6977" max="6977" width="11.42578125" style="14" customWidth="1"/>
    <col min="6978" max="7161" width="9.140625" style="14"/>
    <col min="7162" max="7162" width="4.42578125" style="14" customWidth="1"/>
    <col min="7163" max="7163" width="29.140625" style="14" customWidth="1"/>
    <col min="7164" max="7166" width="0" style="14" hidden="1" customWidth="1"/>
    <col min="7167" max="7167" width="11.42578125" style="14" customWidth="1"/>
    <col min="7168" max="7168" width="9" style="14" customWidth="1"/>
    <col min="7169" max="7182" width="0" style="14" hidden="1" customWidth="1"/>
    <col min="7183" max="7183" width="8.140625" style="14" customWidth="1"/>
    <col min="7184" max="7223" width="0" style="14" hidden="1" customWidth="1"/>
    <col min="7224" max="7224" width="9.140625" style="14" customWidth="1"/>
    <col min="7225" max="7225" width="8" style="14" customWidth="1"/>
    <col min="7226" max="7226" width="7.140625" style="14" customWidth="1"/>
    <col min="7227" max="7230" width="0" style="14" hidden="1" customWidth="1"/>
    <col min="7231" max="7231" width="7.42578125" style="14" customWidth="1"/>
    <col min="7232" max="7232" width="17" style="14" customWidth="1"/>
    <col min="7233" max="7233" width="11.42578125" style="14" customWidth="1"/>
    <col min="7234" max="7417" width="9.140625" style="14"/>
    <col min="7418" max="7418" width="4.42578125" style="14" customWidth="1"/>
    <col min="7419" max="7419" width="29.140625" style="14" customWidth="1"/>
    <col min="7420" max="7422" width="0" style="14" hidden="1" customWidth="1"/>
    <col min="7423" max="7423" width="11.42578125" style="14" customWidth="1"/>
    <col min="7424" max="7424" width="9" style="14" customWidth="1"/>
    <col min="7425" max="7438" width="0" style="14" hidden="1" customWidth="1"/>
    <col min="7439" max="7439" width="8.140625" style="14" customWidth="1"/>
    <col min="7440" max="7479" width="0" style="14" hidden="1" customWidth="1"/>
    <col min="7480" max="7480" width="9.140625" style="14" customWidth="1"/>
    <col min="7481" max="7481" width="8" style="14" customWidth="1"/>
    <col min="7482" max="7482" width="7.140625" style="14" customWidth="1"/>
    <col min="7483" max="7486" width="0" style="14" hidden="1" customWidth="1"/>
    <col min="7487" max="7487" width="7.42578125" style="14" customWidth="1"/>
    <col min="7488" max="7488" width="17" style="14" customWidth="1"/>
    <col min="7489" max="7489" width="11.42578125" style="14" customWidth="1"/>
    <col min="7490" max="7673" width="9.140625" style="14"/>
    <col min="7674" max="7674" width="4.42578125" style="14" customWidth="1"/>
    <col min="7675" max="7675" width="29.140625" style="14" customWidth="1"/>
    <col min="7676" max="7678" width="0" style="14" hidden="1" customWidth="1"/>
    <col min="7679" max="7679" width="11.42578125" style="14" customWidth="1"/>
    <col min="7680" max="7680" width="9" style="14" customWidth="1"/>
    <col min="7681" max="7694" width="0" style="14" hidden="1" customWidth="1"/>
    <col min="7695" max="7695" width="8.140625" style="14" customWidth="1"/>
    <col min="7696" max="7735" width="0" style="14" hidden="1" customWidth="1"/>
    <col min="7736" max="7736" width="9.140625" style="14" customWidth="1"/>
    <col min="7737" max="7737" width="8" style="14" customWidth="1"/>
    <col min="7738" max="7738" width="7.140625" style="14" customWidth="1"/>
    <col min="7739" max="7742" width="0" style="14" hidden="1" customWidth="1"/>
    <col min="7743" max="7743" width="7.42578125" style="14" customWidth="1"/>
    <col min="7744" max="7744" width="17" style="14" customWidth="1"/>
    <col min="7745" max="7745" width="11.42578125" style="14" customWidth="1"/>
    <col min="7746" max="7929" width="9.140625" style="14"/>
    <col min="7930" max="7930" width="4.42578125" style="14" customWidth="1"/>
    <col min="7931" max="7931" width="29.140625" style="14" customWidth="1"/>
    <col min="7932" max="7934" width="0" style="14" hidden="1" customWidth="1"/>
    <col min="7935" max="7935" width="11.42578125" style="14" customWidth="1"/>
    <col min="7936" max="7936" width="9" style="14" customWidth="1"/>
    <col min="7937" max="7950" width="0" style="14" hidden="1" customWidth="1"/>
    <col min="7951" max="7951" width="8.140625" style="14" customWidth="1"/>
    <col min="7952" max="7991" width="0" style="14" hidden="1" customWidth="1"/>
    <col min="7992" max="7992" width="9.140625" style="14" customWidth="1"/>
    <col min="7993" max="7993" width="8" style="14" customWidth="1"/>
    <col min="7994" max="7994" width="7.140625" style="14" customWidth="1"/>
    <col min="7995" max="7998" width="0" style="14" hidden="1" customWidth="1"/>
    <col min="7999" max="7999" width="7.42578125" style="14" customWidth="1"/>
    <col min="8000" max="8000" width="17" style="14" customWidth="1"/>
    <col min="8001" max="8001" width="11.42578125" style="14" customWidth="1"/>
    <col min="8002" max="8185" width="9.140625" style="14"/>
    <col min="8186" max="8186" width="4.42578125" style="14" customWidth="1"/>
    <col min="8187" max="8187" width="29.140625" style="14" customWidth="1"/>
    <col min="8188" max="8190" width="0" style="14" hidden="1" customWidth="1"/>
    <col min="8191" max="8191" width="11.42578125" style="14" customWidth="1"/>
    <col min="8192" max="8192" width="9" style="14" customWidth="1"/>
    <col min="8193" max="8206" width="0" style="14" hidden="1" customWidth="1"/>
    <col min="8207" max="8207" width="8.140625" style="14" customWidth="1"/>
    <col min="8208" max="8247" width="0" style="14" hidden="1" customWidth="1"/>
    <col min="8248" max="8248" width="9.140625" style="14" customWidth="1"/>
    <col min="8249" max="8249" width="8" style="14" customWidth="1"/>
    <col min="8250" max="8250" width="7.140625" style="14" customWidth="1"/>
    <col min="8251" max="8254" width="0" style="14" hidden="1" customWidth="1"/>
    <col min="8255" max="8255" width="7.42578125" style="14" customWidth="1"/>
    <col min="8256" max="8256" width="17" style="14" customWidth="1"/>
    <col min="8257" max="8257" width="11.42578125" style="14" customWidth="1"/>
    <col min="8258" max="8441" width="9.140625" style="14"/>
    <col min="8442" max="8442" width="4.42578125" style="14" customWidth="1"/>
    <col min="8443" max="8443" width="29.140625" style="14" customWidth="1"/>
    <col min="8444" max="8446" width="0" style="14" hidden="1" customWidth="1"/>
    <col min="8447" max="8447" width="11.42578125" style="14" customWidth="1"/>
    <col min="8448" max="8448" width="9" style="14" customWidth="1"/>
    <col min="8449" max="8462" width="0" style="14" hidden="1" customWidth="1"/>
    <col min="8463" max="8463" width="8.140625" style="14" customWidth="1"/>
    <col min="8464" max="8503" width="0" style="14" hidden="1" customWidth="1"/>
    <col min="8504" max="8504" width="9.140625" style="14" customWidth="1"/>
    <col min="8505" max="8505" width="8" style="14" customWidth="1"/>
    <col min="8506" max="8506" width="7.140625" style="14" customWidth="1"/>
    <col min="8507" max="8510" width="0" style="14" hidden="1" customWidth="1"/>
    <col min="8511" max="8511" width="7.42578125" style="14" customWidth="1"/>
    <col min="8512" max="8512" width="17" style="14" customWidth="1"/>
    <col min="8513" max="8513" width="11.42578125" style="14" customWidth="1"/>
    <col min="8514" max="8697" width="9.140625" style="14"/>
    <col min="8698" max="8698" width="4.42578125" style="14" customWidth="1"/>
    <col min="8699" max="8699" width="29.140625" style="14" customWidth="1"/>
    <col min="8700" max="8702" width="0" style="14" hidden="1" customWidth="1"/>
    <col min="8703" max="8703" width="11.42578125" style="14" customWidth="1"/>
    <col min="8704" max="8704" width="9" style="14" customWidth="1"/>
    <col min="8705" max="8718" width="0" style="14" hidden="1" customWidth="1"/>
    <col min="8719" max="8719" width="8.140625" style="14" customWidth="1"/>
    <col min="8720" max="8759" width="0" style="14" hidden="1" customWidth="1"/>
    <col min="8760" max="8760" width="9.140625" style="14" customWidth="1"/>
    <col min="8761" max="8761" width="8" style="14" customWidth="1"/>
    <col min="8762" max="8762" width="7.140625" style="14" customWidth="1"/>
    <col min="8763" max="8766" width="0" style="14" hidden="1" customWidth="1"/>
    <col min="8767" max="8767" width="7.42578125" style="14" customWidth="1"/>
    <col min="8768" max="8768" width="17" style="14" customWidth="1"/>
    <col min="8769" max="8769" width="11.42578125" style="14" customWidth="1"/>
    <col min="8770" max="8953" width="9.140625" style="14"/>
    <col min="8954" max="8954" width="4.42578125" style="14" customWidth="1"/>
    <col min="8955" max="8955" width="29.140625" style="14" customWidth="1"/>
    <col min="8956" max="8958" width="0" style="14" hidden="1" customWidth="1"/>
    <col min="8959" max="8959" width="11.42578125" style="14" customWidth="1"/>
    <col min="8960" max="8960" width="9" style="14" customWidth="1"/>
    <col min="8961" max="8974" width="0" style="14" hidden="1" customWidth="1"/>
    <col min="8975" max="8975" width="8.140625" style="14" customWidth="1"/>
    <col min="8976" max="9015" width="0" style="14" hidden="1" customWidth="1"/>
    <col min="9016" max="9016" width="9.140625" style="14" customWidth="1"/>
    <col min="9017" max="9017" width="8" style="14" customWidth="1"/>
    <col min="9018" max="9018" width="7.140625" style="14" customWidth="1"/>
    <col min="9019" max="9022" width="0" style="14" hidden="1" customWidth="1"/>
    <col min="9023" max="9023" width="7.42578125" style="14" customWidth="1"/>
    <col min="9024" max="9024" width="17" style="14" customWidth="1"/>
    <col min="9025" max="9025" width="11.42578125" style="14" customWidth="1"/>
    <col min="9026" max="9209" width="9.140625" style="14"/>
    <col min="9210" max="9210" width="4.42578125" style="14" customWidth="1"/>
    <col min="9211" max="9211" width="29.140625" style="14" customWidth="1"/>
    <col min="9212" max="9214" width="0" style="14" hidden="1" customWidth="1"/>
    <col min="9215" max="9215" width="11.42578125" style="14" customWidth="1"/>
    <col min="9216" max="9216" width="9" style="14" customWidth="1"/>
    <col min="9217" max="9230" width="0" style="14" hidden="1" customWidth="1"/>
    <col min="9231" max="9231" width="8.140625" style="14" customWidth="1"/>
    <col min="9232" max="9271" width="0" style="14" hidden="1" customWidth="1"/>
    <col min="9272" max="9272" width="9.140625" style="14" customWidth="1"/>
    <col min="9273" max="9273" width="8" style="14" customWidth="1"/>
    <col min="9274" max="9274" width="7.140625" style="14" customWidth="1"/>
    <col min="9275" max="9278" width="0" style="14" hidden="1" customWidth="1"/>
    <col min="9279" max="9279" width="7.42578125" style="14" customWidth="1"/>
    <col min="9280" max="9280" width="17" style="14" customWidth="1"/>
    <col min="9281" max="9281" width="11.42578125" style="14" customWidth="1"/>
    <col min="9282" max="9465" width="9.140625" style="14"/>
    <col min="9466" max="9466" width="4.42578125" style="14" customWidth="1"/>
    <col min="9467" max="9467" width="29.140625" style="14" customWidth="1"/>
    <col min="9468" max="9470" width="0" style="14" hidden="1" customWidth="1"/>
    <col min="9471" max="9471" width="11.42578125" style="14" customWidth="1"/>
    <col min="9472" max="9472" width="9" style="14" customWidth="1"/>
    <col min="9473" max="9486" width="0" style="14" hidden="1" customWidth="1"/>
    <col min="9487" max="9487" width="8.140625" style="14" customWidth="1"/>
    <col min="9488" max="9527" width="0" style="14" hidden="1" customWidth="1"/>
    <col min="9528" max="9528" width="9.140625" style="14" customWidth="1"/>
    <col min="9529" max="9529" width="8" style="14" customWidth="1"/>
    <col min="9530" max="9530" width="7.140625" style="14" customWidth="1"/>
    <col min="9531" max="9534" width="0" style="14" hidden="1" customWidth="1"/>
    <col min="9535" max="9535" width="7.42578125" style="14" customWidth="1"/>
    <col min="9536" max="9536" width="17" style="14" customWidth="1"/>
    <col min="9537" max="9537" width="11.42578125" style="14" customWidth="1"/>
    <col min="9538" max="9721" width="9.140625" style="14"/>
    <col min="9722" max="9722" width="4.42578125" style="14" customWidth="1"/>
    <col min="9723" max="9723" width="29.140625" style="14" customWidth="1"/>
    <col min="9724" max="9726" width="0" style="14" hidden="1" customWidth="1"/>
    <col min="9727" max="9727" width="11.42578125" style="14" customWidth="1"/>
    <col min="9728" max="9728" width="9" style="14" customWidth="1"/>
    <col min="9729" max="9742" width="0" style="14" hidden="1" customWidth="1"/>
    <col min="9743" max="9743" width="8.140625" style="14" customWidth="1"/>
    <col min="9744" max="9783" width="0" style="14" hidden="1" customWidth="1"/>
    <col min="9784" max="9784" width="9.140625" style="14" customWidth="1"/>
    <col min="9785" max="9785" width="8" style="14" customWidth="1"/>
    <col min="9786" max="9786" width="7.140625" style="14" customWidth="1"/>
    <col min="9787" max="9790" width="0" style="14" hidden="1" customWidth="1"/>
    <col min="9791" max="9791" width="7.42578125" style="14" customWidth="1"/>
    <col min="9792" max="9792" width="17" style="14" customWidth="1"/>
    <col min="9793" max="9793" width="11.42578125" style="14" customWidth="1"/>
    <col min="9794" max="9977" width="9.140625" style="14"/>
    <col min="9978" max="9978" width="4.42578125" style="14" customWidth="1"/>
    <col min="9979" max="9979" width="29.140625" style="14" customWidth="1"/>
    <col min="9980" max="9982" width="0" style="14" hidden="1" customWidth="1"/>
    <col min="9983" max="9983" width="11.42578125" style="14" customWidth="1"/>
    <col min="9984" max="9984" width="9" style="14" customWidth="1"/>
    <col min="9985" max="9998" width="0" style="14" hidden="1" customWidth="1"/>
    <col min="9999" max="9999" width="8.140625" style="14" customWidth="1"/>
    <col min="10000" max="10039" width="0" style="14" hidden="1" customWidth="1"/>
    <col min="10040" max="10040" width="9.140625" style="14" customWidth="1"/>
    <col min="10041" max="10041" width="8" style="14" customWidth="1"/>
    <col min="10042" max="10042" width="7.140625" style="14" customWidth="1"/>
    <col min="10043" max="10046" width="0" style="14" hidden="1" customWidth="1"/>
    <col min="10047" max="10047" width="7.42578125" style="14" customWidth="1"/>
    <col min="10048" max="10048" width="17" style="14" customWidth="1"/>
    <col min="10049" max="10049" width="11.42578125" style="14" customWidth="1"/>
    <col min="10050" max="10233" width="9.140625" style="14"/>
    <col min="10234" max="10234" width="4.42578125" style="14" customWidth="1"/>
    <col min="10235" max="10235" width="29.140625" style="14" customWidth="1"/>
    <col min="10236" max="10238" width="0" style="14" hidden="1" customWidth="1"/>
    <col min="10239" max="10239" width="11.42578125" style="14" customWidth="1"/>
    <col min="10240" max="10240" width="9" style="14" customWidth="1"/>
    <col min="10241" max="10254" width="0" style="14" hidden="1" customWidth="1"/>
    <col min="10255" max="10255" width="8.140625" style="14" customWidth="1"/>
    <col min="10256" max="10295" width="0" style="14" hidden="1" customWidth="1"/>
    <col min="10296" max="10296" width="9.140625" style="14" customWidth="1"/>
    <col min="10297" max="10297" width="8" style="14" customWidth="1"/>
    <col min="10298" max="10298" width="7.140625" style="14" customWidth="1"/>
    <col min="10299" max="10302" width="0" style="14" hidden="1" customWidth="1"/>
    <col min="10303" max="10303" width="7.42578125" style="14" customWidth="1"/>
    <col min="10304" max="10304" width="17" style="14" customWidth="1"/>
    <col min="10305" max="10305" width="11.42578125" style="14" customWidth="1"/>
    <col min="10306" max="10489" width="9.140625" style="14"/>
    <col min="10490" max="10490" width="4.42578125" style="14" customWidth="1"/>
    <col min="10491" max="10491" width="29.140625" style="14" customWidth="1"/>
    <col min="10492" max="10494" width="0" style="14" hidden="1" customWidth="1"/>
    <col min="10495" max="10495" width="11.42578125" style="14" customWidth="1"/>
    <col min="10496" max="10496" width="9" style="14" customWidth="1"/>
    <col min="10497" max="10510" width="0" style="14" hidden="1" customWidth="1"/>
    <col min="10511" max="10511" width="8.140625" style="14" customWidth="1"/>
    <col min="10512" max="10551" width="0" style="14" hidden="1" customWidth="1"/>
    <col min="10552" max="10552" width="9.140625" style="14" customWidth="1"/>
    <col min="10553" max="10553" width="8" style="14" customWidth="1"/>
    <col min="10554" max="10554" width="7.140625" style="14" customWidth="1"/>
    <col min="10555" max="10558" width="0" style="14" hidden="1" customWidth="1"/>
    <col min="10559" max="10559" width="7.42578125" style="14" customWidth="1"/>
    <col min="10560" max="10560" width="17" style="14" customWidth="1"/>
    <col min="10561" max="10561" width="11.42578125" style="14" customWidth="1"/>
    <col min="10562" max="10745" width="9.140625" style="14"/>
    <col min="10746" max="10746" width="4.42578125" style="14" customWidth="1"/>
    <col min="10747" max="10747" width="29.140625" style="14" customWidth="1"/>
    <col min="10748" max="10750" width="0" style="14" hidden="1" customWidth="1"/>
    <col min="10751" max="10751" width="11.42578125" style="14" customWidth="1"/>
    <col min="10752" max="10752" width="9" style="14" customWidth="1"/>
    <col min="10753" max="10766" width="0" style="14" hidden="1" customWidth="1"/>
    <col min="10767" max="10767" width="8.140625" style="14" customWidth="1"/>
    <col min="10768" max="10807" width="0" style="14" hidden="1" customWidth="1"/>
    <col min="10808" max="10808" width="9.140625" style="14" customWidth="1"/>
    <col min="10809" max="10809" width="8" style="14" customWidth="1"/>
    <col min="10810" max="10810" width="7.140625" style="14" customWidth="1"/>
    <col min="10811" max="10814" width="0" style="14" hidden="1" customWidth="1"/>
    <col min="10815" max="10815" width="7.42578125" style="14" customWidth="1"/>
    <col min="10816" max="10816" width="17" style="14" customWidth="1"/>
    <col min="10817" max="10817" width="11.42578125" style="14" customWidth="1"/>
    <col min="10818" max="11001" width="9.140625" style="14"/>
    <col min="11002" max="11002" width="4.42578125" style="14" customWidth="1"/>
    <col min="11003" max="11003" width="29.140625" style="14" customWidth="1"/>
    <col min="11004" max="11006" width="0" style="14" hidden="1" customWidth="1"/>
    <col min="11007" max="11007" width="11.42578125" style="14" customWidth="1"/>
    <col min="11008" max="11008" width="9" style="14" customWidth="1"/>
    <col min="11009" max="11022" width="0" style="14" hidden="1" customWidth="1"/>
    <col min="11023" max="11023" width="8.140625" style="14" customWidth="1"/>
    <col min="11024" max="11063" width="0" style="14" hidden="1" customWidth="1"/>
    <col min="11064" max="11064" width="9.140625" style="14" customWidth="1"/>
    <col min="11065" max="11065" width="8" style="14" customWidth="1"/>
    <col min="11066" max="11066" width="7.140625" style="14" customWidth="1"/>
    <col min="11067" max="11070" width="0" style="14" hidden="1" customWidth="1"/>
    <col min="11071" max="11071" width="7.42578125" style="14" customWidth="1"/>
    <col min="11072" max="11072" width="17" style="14" customWidth="1"/>
    <col min="11073" max="11073" width="11.42578125" style="14" customWidth="1"/>
    <col min="11074" max="11257" width="9.140625" style="14"/>
    <col min="11258" max="11258" width="4.42578125" style="14" customWidth="1"/>
    <col min="11259" max="11259" width="29.140625" style="14" customWidth="1"/>
    <col min="11260" max="11262" width="0" style="14" hidden="1" customWidth="1"/>
    <col min="11263" max="11263" width="11.42578125" style="14" customWidth="1"/>
    <col min="11264" max="11264" width="9" style="14" customWidth="1"/>
    <col min="11265" max="11278" width="0" style="14" hidden="1" customWidth="1"/>
    <col min="11279" max="11279" width="8.140625" style="14" customWidth="1"/>
    <col min="11280" max="11319" width="0" style="14" hidden="1" customWidth="1"/>
    <col min="11320" max="11320" width="9.140625" style="14" customWidth="1"/>
    <col min="11321" max="11321" width="8" style="14" customWidth="1"/>
    <col min="11322" max="11322" width="7.140625" style="14" customWidth="1"/>
    <col min="11323" max="11326" width="0" style="14" hidden="1" customWidth="1"/>
    <col min="11327" max="11327" width="7.42578125" style="14" customWidth="1"/>
    <col min="11328" max="11328" width="17" style="14" customWidth="1"/>
    <col min="11329" max="11329" width="11.42578125" style="14" customWidth="1"/>
    <col min="11330" max="11513" width="9.140625" style="14"/>
    <col min="11514" max="11514" width="4.42578125" style="14" customWidth="1"/>
    <col min="11515" max="11515" width="29.140625" style="14" customWidth="1"/>
    <col min="11516" max="11518" width="0" style="14" hidden="1" customWidth="1"/>
    <col min="11519" max="11519" width="11.42578125" style="14" customWidth="1"/>
    <col min="11520" max="11520" width="9" style="14" customWidth="1"/>
    <col min="11521" max="11534" width="0" style="14" hidden="1" customWidth="1"/>
    <col min="11535" max="11535" width="8.140625" style="14" customWidth="1"/>
    <col min="11536" max="11575" width="0" style="14" hidden="1" customWidth="1"/>
    <col min="11576" max="11576" width="9.140625" style="14" customWidth="1"/>
    <col min="11577" max="11577" width="8" style="14" customWidth="1"/>
    <col min="11578" max="11578" width="7.140625" style="14" customWidth="1"/>
    <col min="11579" max="11582" width="0" style="14" hidden="1" customWidth="1"/>
    <col min="11583" max="11583" width="7.42578125" style="14" customWidth="1"/>
    <col min="11584" max="11584" width="17" style="14" customWidth="1"/>
    <col min="11585" max="11585" width="11.42578125" style="14" customWidth="1"/>
    <col min="11586" max="11769" width="9.140625" style="14"/>
    <col min="11770" max="11770" width="4.42578125" style="14" customWidth="1"/>
    <col min="11771" max="11771" width="29.140625" style="14" customWidth="1"/>
    <col min="11772" max="11774" width="0" style="14" hidden="1" customWidth="1"/>
    <col min="11775" max="11775" width="11.42578125" style="14" customWidth="1"/>
    <col min="11776" max="11776" width="9" style="14" customWidth="1"/>
    <col min="11777" max="11790" width="0" style="14" hidden="1" customWidth="1"/>
    <col min="11791" max="11791" width="8.140625" style="14" customWidth="1"/>
    <col min="11792" max="11831" width="0" style="14" hidden="1" customWidth="1"/>
    <col min="11832" max="11832" width="9.140625" style="14" customWidth="1"/>
    <col min="11833" max="11833" width="8" style="14" customWidth="1"/>
    <col min="11834" max="11834" width="7.140625" style="14" customWidth="1"/>
    <col min="11835" max="11838" width="0" style="14" hidden="1" customWidth="1"/>
    <col min="11839" max="11839" width="7.42578125" style="14" customWidth="1"/>
    <col min="11840" max="11840" width="17" style="14" customWidth="1"/>
    <col min="11841" max="11841" width="11.42578125" style="14" customWidth="1"/>
    <col min="11842" max="12025" width="9.140625" style="14"/>
    <col min="12026" max="12026" width="4.42578125" style="14" customWidth="1"/>
    <col min="12027" max="12027" width="29.140625" style="14" customWidth="1"/>
    <col min="12028" max="12030" width="0" style="14" hidden="1" customWidth="1"/>
    <col min="12031" max="12031" width="11.42578125" style="14" customWidth="1"/>
    <col min="12032" max="12032" width="9" style="14" customWidth="1"/>
    <col min="12033" max="12046" width="0" style="14" hidden="1" customWidth="1"/>
    <col min="12047" max="12047" width="8.140625" style="14" customWidth="1"/>
    <col min="12048" max="12087" width="0" style="14" hidden="1" customWidth="1"/>
    <col min="12088" max="12088" width="9.140625" style="14" customWidth="1"/>
    <col min="12089" max="12089" width="8" style="14" customWidth="1"/>
    <col min="12090" max="12090" width="7.140625" style="14" customWidth="1"/>
    <col min="12091" max="12094" width="0" style="14" hidden="1" customWidth="1"/>
    <col min="12095" max="12095" width="7.42578125" style="14" customWidth="1"/>
    <col min="12096" max="12096" width="17" style="14" customWidth="1"/>
    <col min="12097" max="12097" width="11.42578125" style="14" customWidth="1"/>
    <col min="12098" max="12281" width="9.140625" style="14"/>
    <col min="12282" max="12282" width="4.42578125" style="14" customWidth="1"/>
    <col min="12283" max="12283" width="29.140625" style="14" customWidth="1"/>
    <col min="12284" max="12286" width="0" style="14" hidden="1" customWidth="1"/>
    <col min="12287" max="12287" width="11.42578125" style="14" customWidth="1"/>
    <col min="12288" max="12288" width="9" style="14" customWidth="1"/>
    <col min="12289" max="12302" width="0" style="14" hidden="1" customWidth="1"/>
    <col min="12303" max="12303" width="8.140625" style="14" customWidth="1"/>
    <col min="12304" max="12343" width="0" style="14" hidden="1" customWidth="1"/>
    <col min="12344" max="12344" width="9.140625" style="14" customWidth="1"/>
    <col min="12345" max="12345" width="8" style="14" customWidth="1"/>
    <col min="12346" max="12346" width="7.140625" style="14" customWidth="1"/>
    <col min="12347" max="12350" width="0" style="14" hidden="1" customWidth="1"/>
    <col min="12351" max="12351" width="7.42578125" style="14" customWidth="1"/>
    <col min="12352" max="12352" width="17" style="14" customWidth="1"/>
    <col min="12353" max="12353" width="11.42578125" style="14" customWidth="1"/>
    <col min="12354" max="12537" width="9.140625" style="14"/>
    <col min="12538" max="12538" width="4.42578125" style="14" customWidth="1"/>
    <col min="12539" max="12539" width="29.140625" style="14" customWidth="1"/>
    <col min="12540" max="12542" width="0" style="14" hidden="1" customWidth="1"/>
    <col min="12543" max="12543" width="11.42578125" style="14" customWidth="1"/>
    <col min="12544" max="12544" width="9" style="14" customWidth="1"/>
    <col min="12545" max="12558" width="0" style="14" hidden="1" customWidth="1"/>
    <col min="12559" max="12559" width="8.140625" style="14" customWidth="1"/>
    <col min="12560" max="12599" width="0" style="14" hidden="1" customWidth="1"/>
    <col min="12600" max="12600" width="9.140625" style="14" customWidth="1"/>
    <col min="12601" max="12601" width="8" style="14" customWidth="1"/>
    <col min="12602" max="12602" width="7.140625" style="14" customWidth="1"/>
    <col min="12603" max="12606" width="0" style="14" hidden="1" customWidth="1"/>
    <col min="12607" max="12607" width="7.42578125" style="14" customWidth="1"/>
    <col min="12608" max="12608" width="17" style="14" customWidth="1"/>
    <col min="12609" max="12609" width="11.42578125" style="14" customWidth="1"/>
    <col min="12610" max="12793" width="9.140625" style="14"/>
    <col min="12794" max="12794" width="4.42578125" style="14" customWidth="1"/>
    <col min="12795" max="12795" width="29.140625" style="14" customWidth="1"/>
    <col min="12796" max="12798" width="0" style="14" hidden="1" customWidth="1"/>
    <col min="12799" max="12799" width="11.42578125" style="14" customWidth="1"/>
    <col min="12800" max="12800" width="9" style="14" customWidth="1"/>
    <col min="12801" max="12814" width="0" style="14" hidden="1" customWidth="1"/>
    <col min="12815" max="12815" width="8.140625" style="14" customWidth="1"/>
    <col min="12816" max="12855" width="0" style="14" hidden="1" customWidth="1"/>
    <col min="12856" max="12856" width="9.140625" style="14" customWidth="1"/>
    <col min="12857" max="12857" width="8" style="14" customWidth="1"/>
    <col min="12858" max="12858" width="7.140625" style="14" customWidth="1"/>
    <col min="12859" max="12862" width="0" style="14" hidden="1" customWidth="1"/>
    <col min="12863" max="12863" width="7.42578125" style="14" customWidth="1"/>
    <col min="12864" max="12864" width="17" style="14" customWidth="1"/>
    <col min="12865" max="12865" width="11.42578125" style="14" customWidth="1"/>
    <col min="12866" max="13049" width="9.140625" style="14"/>
    <col min="13050" max="13050" width="4.42578125" style="14" customWidth="1"/>
    <col min="13051" max="13051" width="29.140625" style="14" customWidth="1"/>
    <col min="13052" max="13054" width="0" style="14" hidden="1" customWidth="1"/>
    <col min="13055" max="13055" width="11.42578125" style="14" customWidth="1"/>
    <col min="13056" max="13056" width="9" style="14" customWidth="1"/>
    <col min="13057" max="13070" width="0" style="14" hidden="1" customWidth="1"/>
    <col min="13071" max="13071" width="8.140625" style="14" customWidth="1"/>
    <col min="13072" max="13111" width="0" style="14" hidden="1" customWidth="1"/>
    <col min="13112" max="13112" width="9.140625" style="14" customWidth="1"/>
    <col min="13113" max="13113" width="8" style="14" customWidth="1"/>
    <col min="13114" max="13114" width="7.140625" style="14" customWidth="1"/>
    <col min="13115" max="13118" width="0" style="14" hidden="1" customWidth="1"/>
    <col min="13119" max="13119" width="7.42578125" style="14" customWidth="1"/>
    <col min="13120" max="13120" width="17" style="14" customWidth="1"/>
    <col min="13121" max="13121" width="11.42578125" style="14" customWidth="1"/>
    <col min="13122" max="13305" width="9.140625" style="14"/>
    <col min="13306" max="13306" width="4.42578125" style="14" customWidth="1"/>
    <col min="13307" max="13307" width="29.140625" style="14" customWidth="1"/>
    <col min="13308" max="13310" width="0" style="14" hidden="1" customWidth="1"/>
    <col min="13311" max="13311" width="11.42578125" style="14" customWidth="1"/>
    <col min="13312" max="13312" width="9" style="14" customWidth="1"/>
    <col min="13313" max="13326" width="0" style="14" hidden="1" customWidth="1"/>
    <col min="13327" max="13327" width="8.140625" style="14" customWidth="1"/>
    <col min="13328" max="13367" width="0" style="14" hidden="1" customWidth="1"/>
    <col min="13368" max="13368" width="9.140625" style="14" customWidth="1"/>
    <col min="13369" max="13369" width="8" style="14" customWidth="1"/>
    <col min="13370" max="13370" width="7.140625" style="14" customWidth="1"/>
    <col min="13371" max="13374" width="0" style="14" hidden="1" customWidth="1"/>
    <col min="13375" max="13375" width="7.42578125" style="14" customWidth="1"/>
    <col min="13376" max="13376" width="17" style="14" customWidth="1"/>
    <col min="13377" max="13377" width="11.42578125" style="14" customWidth="1"/>
    <col min="13378" max="13561" width="9.140625" style="14"/>
    <col min="13562" max="13562" width="4.42578125" style="14" customWidth="1"/>
    <col min="13563" max="13563" width="29.140625" style="14" customWidth="1"/>
    <col min="13564" max="13566" width="0" style="14" hidden="1" customWidth="1"/>
    <col min="13567" max="13567" width="11.42578125" style="14" customWidth="1"/>
    <col min="13568" max="13568" width="9" style="14" customWidth="1"/>
    <col min="13569" max="13582" width="0" style="14" hidden="1" customWidth="1"/>
    <col min="13583" max="13583" width="8.140625" style="14" customWidth="1"/>
    <col min="13584" max="13623" width="0" style="14" hidden="1" customWidth="1"/>
    <col min="13624" max="13624" width="9.140625" style="14" customWidth="1"/>
    <col min="13625" max="13625" width="8" style="14" customWidth="1"/>
    <col min="13626" max="13626" width="7.140625" style="14" customWidth="1"/>
    <col min="13627" max="13630" width="0" style="14" hidden="1" customWidth="1"/>
    <col min="13631" max="13631" width="7.42578125" style="14" customWidth="1"/>
    <col min="13632" max="13632" width="17" style="14" customWidth="1"/>
    <col min="13633" max="13633" width="11.42578125" style="14" customWidth="1"/>
    <col min="13634" max="13817" width="9.140625" style="14"/>
    <col min="13818" max="13818" width="4.42578125" style="14" customWidth="1"/>
    <col min="13819" max="13819" width="29.140625" style="14" customWidth="1"/>
    <col min="13820" max="13822" width="0" style="14" hidden="1" customWidth="1"/>
    <col min="13823" max="13823" width="11.42578125" style="14" customWidth="1"/>
    <col min="13824" max="13824" width="9" style="14" customWidth="1"/>
    <col min="13825" max="13838" width="0" style="14" hidden="1" customWidth="1"/>
    <col min="13839" max="13839" width="8.140625" style="14" customWidth="1"/>
    <col min="13840" max="13879" width="0" style="14" hidden="1" customWidth="1"/>
    <col min="13880" max="13880" width="9.140625" style="14" customWidth="1"/>
    <col min="13881" max="13881" width="8" style="14" customWidth="1"/>
    <col min="13882" max="13882" width="7.140625" style="14" customWidth="1"/>
    <col min="13883" max="13886" width="0" style="14" hidden="1" customWidth="1"/>
    <col min="13887" max="13887" width="7.42578125" style="14" customWidth="1"/>
    <col min="13888" max="13888" width="17" style="14" customWidth="1"/>
    <col min="13889" max="13889" width="11.42578125" style="14" customWidth="1"/>
    <col min="13890" max="14073" width="9.140625" style="14"/>
    <col min="14074" max="14074" width="4.42578125" style="14" customWidth="1"/>
    <col min="14075" max="14075" width="29.140625" style="14" customWidth="1"/>
    <col min="14076" max="14078" width="0" style="14" hidden="1" customWidth="1"/>
    <col min="14079" max="14079" width="11.42578125" style="14" customWidth="1"/>
    <col min="14080" max="14080" width="9" style="14" customWidth="1"/>
    <col min="14081" max="14094" width="0" style="14" hidden="1" customWidth="1"/>
    <col min="14095" max="14095" width="8.140625" style="14" customWidth="1"/>
    <col min="14096" max="14135" width="0" style="14" hidden="1" customWidth="1"/>
    <col min="14136" max="14136" width="9.140625" style="14" customWidth="1"/>
    <col min="14137" max="14137" width="8" style="14" customWidth="1"/>
    <col min="14138" max="14138" width="7.140625" style="14" customWidth="1"/>
    <col min="14139" max="14142" width="0" style="14" hidden="1" customWidth="1"/>
    <col min="14143" max="14143" width="7.42578125" style="14" customWidth="1"/>
    <col min="14144" max="14144" width="17" style="14" customWidth="1"/>
    <col min="14145" max="14145" width="11.42578125" style="14" customWidth="1"/>
    <col min="14146" max="14329" width="9.140625" style="14"/>
    <col min="14330" max="14330" width="4.42578125" style="14" customWidth="1"/>
    <col min="14331" max="14331" width="29.140625" style="14" customWidth="1"/>
    <col min="14332" max="14334" width="0" style="14" hidden="1" customWidth="1"/>
    <col min="14335" max="14335" width="11.42578125" style="14" customWidth="1"/>
    <col min="14336" max="14336" width="9" style="14" customWidth="1"/>
    <col min="14337" max="14350" width="0" style="14" hidden="1" customWidth="1"/>
    <col min="14351" max="14351" width="8.140625" style="14" customWidth="1"/>
    <col min="14352" max="14391" width="0" style="14" hidden="1" customWidth="1"/>
    <col min="14392" max="14392" width="9.140625" style="14" customWidth="1"/>
    <col min="14393" max="14393" width="8" style="14" customWidth="1"/>
    <col min="14394" max="14394" width="7.140625" style="14" customWidth="1"/>
    <col min="14395" max="14398" width="0" style="14" hidden="1" customWidth="1"/>
    <col min="14399" max="14399" width="7.42578125" style="14" customWidth="1"/>
    <col min="14400" max="14400" width="17" style="14" customWidth="1"/>
    <col min="14401" max="14401" width="11.42578125" style="14" customWidth="1"/>
    <col min="14402" max="14585" width="9.140625" style="14"/>
    <col min="14586" max="14586" width="4.42578125" style="14" customWidth="1"/>
    <col min="14587" max="14587" width="29.140625" style="14" customWidth="1"/>
    <col min="14588" max="14590" width="0" style="14" hidden="1" customWidth="1"/>
    <col min="14591" max="14591" width="11.42578125" style="14" customWidth="1"/>
    <col min="14592" max="14592" width="9" style="14" customWidth="1"/>
    <col min="14593" max="14606" width="0" style="14" hidden="1" customWidth="1"/>
    <col min="14607" max="14607" width="8.140625" style="14" customWidth="1"/>
    <col min="14608" max="14647" width="0" style="14" hidden="1" customWidth="1"/>
    <col min="14648" max="14648" width="9.140625" style="14" customWidth="1"/>
    <col min="14649" max="14649" width="8" style="14" customWidth="1"/>
    <col min="14650" max="14650" width="7.140625" style="14" customWidth="1"/>
    <col min="14651" max="14654" width="0" style="14" hidden="1" customWidth="1"/>
    <col min="14655" max="14655" width="7.42578125" style="14" customWidth="1"/>
    <col min="14656" max="14656" width="17" style="14" customWidth="1"/>
    <col min="14657" max="14657" width="11.42578125" style="14" customWidth="1"/>
    <col min="14658" max="14841" width="9.140625" style="14"/>
    <col min="14842" max="14842" width="4.42578125" style="14" customWidth="1"/>
    <col min="14843" max="14843" width="29.140625" style="14" customWidth="1"/>
    <col min="14844" max="14846" width="0" style="14" hidden="1" customWidth="1"/>
    <col min="14847" max="14847" width="11.42578125" style="14" customWidth="1"/>
    <col min="14848" max="14848" width="9" style="14" customWidth="1"/>
    <col min="14849" max="14862" width="0" style="14" hidden="1" customWidth="1"/>
    <col min="14863" max="14863" width="8.140625" style="14" customWidth="1"/>
    <col min="14864" max="14903" width="0" style="14" hidden="1" customWidth="1"/>
    <col min="14904" max="14904" width="9.140625" style="14" customWidth="1"/>
    <col min="14905" max="14905" width="8" style="14" customWidth="1"/>
    <col min="14906" max="14906" width="7.140625" style="14" customWidth="1"/>
    <col min="14907" max="14910" width="0" style="14" hidden="1" customWidth="1"/>
    <col min="14911" max="14911" width="7.42578125" style="14" customWidth="1"/>
    <col min="14912" max="14912" width="17" style="14" customWidth="1"/>
    <col min="14913" max="14913" width="11.42578125" style="14" customWidth="1"/>
    <col min="14914" max="15097" width="9.140625" style="14"/>
    <col min="15098" max="15098" width="4.42578125" style="14" customWidth="1"/>
    <col min="15099" max="15099" width="29.140625" style="14" customWidth="1"/>
    <col min="15100" max="15102" width="0" style="14" hidden="1" customWidth="1"/>
    <col min="15103" max="15103" width="11.42578125" style="14" customWidth="1"/>
    <col min="15104" max="15104" width="9" style="14" customWidth="1"/>
    <col min="15105" max="15118" width="0" style="14" hidden="1" customWidth="1"/>
    <col min="15119" max="15119" width="8.140625" style="14" customWidth="1"/>
    <col min="15120" max="15159" width="0" style="14" hidden="1" customWidth="1"/>
    <col min="15160" max="15160" width="9.140625" style="14" customWidth="1"/>
    <col min="15161" max="15161" width="8" style="14" customWidth="1"/>
    <col min="15162" max="15162" width="7.140625" style="14" customWidth="1"/>
    <col min="15163" max="15166" width="0" style="14" hidden="1" customWidth="1"/>
    <col min="15167" max="15167" width="7.42578125" style="14" customWidth="1"/>
    <col min="15168" max="15168" width="17" style="14" customWidth="1"/>
    <col min="15169" max="15169" width="11.42578125" style="14" customWidth="1"/>
    <col min="15170" max="15353" width="9.140625" style="14"/>
    <col min="15354" max="15354" width="4.42578125" style="14" customWidth="1"/>
    <col min="15355" max="15355" width="29.140625" style="14" customWidth="1"/>
    <col min="15356" max="15358" width="0" style="14" hidden="1" customWidth="1"/>
    <col min="15359" max="15359" width="11.42578125" style="14" customWidth="1"/>
    <col min="15360" max="15360" width="9" style="14" customWidth="1"/>
    <col min="15361" max="15374" width="0" style="14" hidden="1" customWidth="1"/>
    <col min="15375" max="15375" width="8.140625" style="14" customWidth="1"/>
    <col min="15376" max="15415" width="0" style="14" hidden="1" customWidth="1"/>
    <col min="15416" max="15416" width="9.140625" style="14" customWidth="1"/>
    <col min="15417" max="15417" width="8" style="14" customWidth="1"/>
    <col min="15418" max="15418" width="7.140625" style="14" customWidth="1"/>
    <col min="15419" max="15422" width="0" style="14" hidden="1" customWidth="1"/>
    <col min="15423" max="15423" width="7.42578125" style="14" customWidth="1"/>
    <col min="15424" max="15424" width="17" style="14" customWidth="1"/>
    <col min="15425" max="15425" width="11.42578125" style="14" customWidth="1"/>
    <col min="15426" max="15609" width="9.140625" style="14"/>
    <col min="15610" max="15610" width="4.42578125" style="14" customWidth="1"/>
    <col min="15611" max="15611" width="29.140625" style="14" customWidth="1"/>
    <col min="15612" max="15614" width="0" style="14" hidden="1" customWidth="1"/>
    <col min="15615" max="15615" width="11.42578125" style="14" customWidth="1"/>
    <col min="15616" max="15616" width="9" style="14" customWidth="1"/>
    <col min="15617" max="15630" width="0" style="14" hidden="1" customWidth="1"/>
    <col min="15631" max="15631" width="8.140625" style="14" customWidth="1"/>
    <col min="15632" max="15671" width="0" style="14" hidden="1" customWidth="1"/>
    <col min="15672" max="15672" width="9.140625" style="14" customWidth="1"/>
    <col min="15673" max="15673" width="8" style="14" customWidth="1"/>
    <col min="15674" max="15674" width="7.140625" style="14" customWidth="1"/>
    <col min="15675" max="15678" width="0" style="14" hidden="1" customWidth="1"/>
    <col min="15679" max="15679" width="7.42578125" style="14" customWidth="1"/>
    <col min="15680" max="15680" width="17" style="14" customWidth="1"/>
    <col min="15681" max="15681" width="11.42578125" style="14" customWidth="1"/>
    <col min="15682" max="15865" width="9.140625" style="14"/>
    <col min="15866" max="15866" width="4.42578125" style="14" customWidth="1"/>
    <col min="15867" max="15867" width="29.140625" style="14" customWidth="1"/>
    <col min="15868" max="15870" width="0" style="14" hidden="1" customWidth="1"/>
    <col min="15871" max="15871" width="11.42578125" style="14" customWidth="1"/>
    <col min="15872" max="15872" width="9" style="14" customWidth="1"/>
    <col min="15873" max="15886" width="0" style="14" hidden="1" customWidth="1"/>
    <col min="15887" max="15887" width="8.140625" style="14" customWidth="1"/>
    <col min="15888" max="15927" width="0" style="14" hidden="1" customWidth="1"/>
    <col min="15928" max="15928" width="9.140625" style="14" customWidth="1"/>
    <col min="15929" max="15929" width="8" style="14" customWidth="1"/>
    <col min="15930" max="15930" width="7.140625" style="14" customWidth="1"/>
    <col min="15931" max="15934" width="0" style="14" hidden="1" customWidth="1"/>
    <col min="15935" max="15935" width="7.42578125" style="14" customWidth="1"/>
    <col min="15936" max="15936" width="17" style="14" customWidth="1"/>
    <col min="15937" max="15937" width="11.42578125" style="14" customWidth="1"/>
    <col min="15938" max="16121" width="9.140625" style="14"/>
    <col min="16122" max="16122" width="4.42578125" style="14" customWidth="1"/>
    <col min="16123" max="16123" width="29.140625" style="14" customWidth="1"/>
    <col min="16124" max="16126" width="0" style="14" hidden="1" customWidth="1"/>
    <col min="16127" max="16127" width="11.42578125" style="14" customWidth="1"/>
    <col min="16128" max="16128" width="9" style="14" customWidth="1"/>
    <col min="16129" max="16142" width="0" style="14" hidden="1" customWidth="1"/>
    <col min="16143" max="16143" width="8.140625" style="14" customWidth="1"/>
    <col min="16144" max="16183" width="0" style="14" hidden="1" customWidth="1"/>
    <col min="16184" max="16184" width="9.140625" style="14" customWidth="1"/>
    <col min="16185" max="16185" width="8" style="14" customWidth="1"/>
    <col min="16186" max="16186" width="7.140625" style="14" customWidth="1"/>
    <col min="16187" max="16190" width="0" style="14" hidden="1" customWidth="1"/>
    <col min="16191" max="16191" width="7.42578125" style="14" customWidth="1"/>
    <col min="16192" max="16192" width="17" style="14" customWidth="1"/>
    <col min="16193" max="16193" width="11.42578125" style="14" customWidth="1"/>
    <col min="16194" max="16384" width="9.140625" style="14"/>
  </cols>
  <sheetData>
    <row r="1" spans="1:88" s="13" customFormat="1" ht="27" x14ac:dyDescent="0.25">
      <c r="A1" s="8"/>
      <c r="B1" s="9"/>
      <c r="C1" s="9"/>
      <c r="D1" s="9"/>
      <c r="E1" s="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1"/>
      <c r="CD1" s="10"/>
      <c r="CE1" s="12"/>
    </row>
    <row r="2" spans="1:88" s="13" customFormat="1" ht="18.75" customHeight="1" x14ac:dyDescent="0.25">
      <c r="A2" s="448" t="s">
        <v>736</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row>
    <row r="3" spans="1:88" ht="18.75" customHeight="1" x14ac:dyDescent="0.25">
      <c r="A3" s="447" t="s">
        <v>737</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88" ht="18.75" customHeight="1" x14ac:dyDescent="0.25">
      <c r="A4" s="464" t="s">
        <v>530</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row>
    <row r="5" spans="1:88" s="15" customFormat="1" ht="23.85" customHeight="1" x14ac:dyDescent="0.25">
      <c r="A5" s="449" t="s">
        <v>0</v>
      </c>
      <c r="B5" s="449" t="s">
        <v>1</v>
      </c>
      <c r="C5" s="280" t="s">
        <v>2</v>
      </c>
      <c r="D5" s="280" t="s">
        <v>3</v>
      </c>
      <c r="E5" s="280" t="s">
        <v>4</v>
      </c>
      <c r="F5" s="449" t="s">
        <v>5</v>
      </c>
      <c r="G5" s="449"/>
      <c r="H5" s="449"/>
      <c r="I5" s="280" t="s">
        <v>6</v>
      </c>
      <c r="J5" s="280"/>
      <c r="K5" s="280"/>
      <c r="L5" s="270" t="s">
        <v>7</v>
      </c>
      <c r="M5" s="270"/>
      <c r="N5" s="280" t="s">
        <v>8</v>
      </c>
      <c r="O5" s="280"/>
      <c r="P5" s="280"/>
      <c r="Q5" s="280"/>
      <c r="R5" s="280"/>
      <c r="S5" s="280"/>
      <c r="T5" s="280" t="s">
        <v>9</v>
      </c>
      <c r="U5" s="280"/>
      <c r="V5" s="451" t="s">
        <v>238</v>
      </c>
      <c r="W5" s="281"/>
      <c r="X5" s="282" t="s">
        <v>10</v>
      </c>
      <c r="Y5" s="282"/>
      <c r="Z5" s="282"/>
      <c r="AA5" s="282"/>
      <c r="AB5" s="280" t="s">
        <v>11</v>
      </c>
      <c r="AC5" s="280"/>
      <c r="AD5" s="280"/>
      <c r="AE5" s="280"/>
      <c r="AF5" s="271" t="s">
        <v>12</v>
      </c>
      <c r="AG5" s="271" t="s">
        <v>13</v>
      </c>
      <c r="AH5" s="271" t="s">
        <v>14</v>
      </c>
      <c r="AI5" s="271"/>
      <c r="AJ5" s="271"/>
      <c r="AK5" s="271"/>
      <c r="AL5" s="271"/>
      <c r="AM5" s="271"/>
      <c r="AN5" s="281" t="s">
        <v>15</v>
      </c>
      <c r="AO5" s="281"/>
      <c r="AP5" s="281" t="s">
        <v>16</v>
      </c>
      <c r="AQ5" s="272" t="s">
        <v>17</v>
      </c>
      <c r="AR5" s="272"/>
      <c r="AS5" s="281" t="s">
        <v>18</v>
      </c>
      <c r="AT5" s="281"/>
      <c r="AU5" s="281" t="s">
        <v>19</v>
      </c>
      <c r="AV5" s="281"/>
      <c r="AW5" s="281" t="s">
        <v>20</v>
      </c>
      <c r="AX5" s="281" t="s">
        <v>21</v>
      </c>
      <c r="AY5" s="463" t="s">
        <v>22</v>
      </c>
      <c r="AZ5" s="280" t="s">
        <v>23</v>
      </c>
      <c r="BA5" s="280" t="s">
        <v>24</v>
      </c>
      <c r="BB5" s="280" t="s">
        <v>25</v>
      </c>
      <c r="BC5" s="280"/>
      <c r="BD5" s="280"/>
      <c r="BE5" s="461" t="s">
        <v>26</v>
      </c>
      <c r="BF5" s="461"/>
      <c r="BG5" s="461" t="s">
        <v>27</v>
      </c>
      <c r="BH5" s="461"/>
      <c r="BI5" s="461" t="s">
        <v>19</v>
      </c>
      <c r="BJ5" s="461"/>
      <c r="BK5" s="451" t="s">
        <v>345</v>
      </c>
      <c r="BL5" s="457" t="s">
        <v>239</v>
      </c>
      <c r="BM5" s="458"/>
      <c r="BN5" s="461" t="s">
        <v>250</v>
      </c>
      <c r="BO5" s="449" t="s">
        <v>28</v>
      </c>
      <c r="BP5" s="449" t="s">
        <v>29</v>
      </c>
      <c r="BQ5" s="463"/>
      <c r="BR5" s="450" t="s">
        <v>240</v>
      </c>
      <c r="BS5" s="449" t="s">
        <v>340</v>
      </c>
      <c r="BT5" s="449" t="s">
        <v>28</v>
      </c>
      <c r="BU5" s="451" t="s">
        <v>519</v>
      </c>
      <c r="BV5" s="449" t="s">
        <v>398</v>
      </c>
      <c r="BW5" s="449" t="s">
        <v>504</v>
      </c>
      <c r="BX5" s="454" t="s">
        <v>505</v>
      </c>
      <c r="BY5" s="449" t="s">
        <v>21</v>
      </c>
      <c r="BZ5" s="450" t="s">
        <v>251</v>
      </c>
      <c r="CA5" s="449" t="s">
        <v>520</v>
      </c>
      <c r="CB5" s="449" t="s">
        <v>249</v>
      </c>
      <c r="CC5" s="450" t="s">
        <v>493</v>
      </c>
      <c r="CD5" s="449" t="s">
        <v>30</v>
      </c>
      <c r="CE5" s="449" t="s">
        <v>31</v>
      </c>
    </row>
    <row r="6" spans="1:88" s="15" customFormat="1" ht="21.75" customHeight="1" x14ac:dyDescent="0.25">
      <c r="A6" s="449"/>
      <c r="B6" s="449"/>
      <c r="C6" s="280"/>
      <c r="D6" s="280"/>
      <c r="E6" s="280"/>
      <c r="F6" s="449" t="s">
        <v>32</v>
      </c>
      <c r="G6" s="454" t="s">
        <v>241</v>
      </c>
      <c r="H6" s="454" t="s">
        <v>40</v>
      </c>
      <c r="I6" s="280" t="s">
        <v>34</v>
      </c>
      <c r="J6" s="280" t="s">
        <v>33</v>
      </c>
      <c r="K6" s="280"/>
      <c r="L6" s="270"/>
      <c r="M6" s="270"/>
      <c r="N6" s="280"/>
      <c r="O6" s="280"/>
      <c r="P6" s="280"/>
      <c r="Q6" s="280"/>
      <c r="R6" s="280"/>
      <c r="S6" s="280"/>
      <c r="T6" s="280"/>
      <c r="U6" s="280"/>
      <c r="V6" s="452"/>
      <c r="W6" s="281"/>
      <c r="X6" s="282"/>
      <c r="Y6" s="282"/>
      <c r="Z6" s="282"/>
      <c r="AA6" s="282"/>
      <c r="AB6" s="280"/>
      <c r="AC6" s="280"/>
      <c r="AD6" s="280"/>
      <c r="AE6" s="280"/>
      <c r="AF6" s="271"/>
      <c r="AG6" s="271"/>
      <c r="AH6" s="271" t="s">
        <v>35</v>
      </c>
      <c r="AI6" s="271"/>
      <c r="AJ6" s="273" t="s">
        <v>36</v>
      </c>
      <c r="AK6" s="273"/>
      <c r="AL6" s="273" t="s">
        <v>37</v>
      </c>
      <c r="AM6" s="273"/>
      <c r="AN6" s="281"/>
      <c r="AO6" s="281"/>
      <c r="AP6" s="281"/>
      <c r="AQ6" s="272"/>
      <c r="AR6" s="272"/>
      <c r="AS6" s="281"/>
      <c r="AT6" s="281"/>
      <c r="AU6" s="281"/>
      <c r="AV6" s="281"/>
      <c r="AW6" s="281"/>
      <c r="AX6" s="281"/>
      <c r="AY6" s="463"/>
      <c r="AZ6" s="280"/>
      <c r="BA6" s="280"/>
      <c r="BB6" s="280"/>
      <c r="BC6" s="280"/>
      <c r="BD6" s="280"/>
      <c r="BE6" s="461"/>
      <c r="BF6" s="461"/>
      <c r="BG6" s="461"/>
      <c r="BH6" s="461"/>
      <c r="BI6" s="461"/>
      <c r="BJ6" s="461"/>
      <c r="BK6" s="452"/>
      <c r="BL6" s="459"/>
      <c r="BM6" s="460"/>
      <c r="BN6" s="461"/>
      <c r="BO6" s="449"/>
      <c r="BP6" s="449"/>
      <c r="BQ6" s="463"/>
      <c r="BR6" s="450"/>
      <c r="BS6" s="449"/>
      <c r="BT6" s="449"/>
      <c r="BU6" s="452"/>
      <c r="BV6" s="449"/>
      <c r="BW6" s="449"/>
      <c r="BX6" s="455"/>
      <c r="BY6" s="449"/>
      <c r="BZ6" s="450"/>
      <c r="CA6" s="449"/>
      <c r="CB6" s="449"/>
      <c r="CC6" s="450"/>
      <c r="CD6" s="449"/>
      <c r="CE6" s="449"/>
      <c r="CG6" s="465" t="s">
        <v>732</v>
      </c>
      <c r="CH6" s="465"/>
      <c r="CI6" s="465"/>
      <c r="CJ6" s="465"/>
    </row>
    <row r="7" spans="1:88" s="15" customFormat="1" ht="17.100000000000001" customHeight="1" x14ac:dyDescent="0.25">
      <c r="A7" s="449"/>
      <c r="B7" s="449"/>
      <c r="C7" s="280"/>
      <c r="D7" s="280"/>
      <c r="E7" s="280"/>
      <c r="F7" s="449"/>
      <c r="G7" s="455"/>
      <c r="H7" s="455"/>
      <c r="I7" s="280"/>
      <c r="J7" s="280" t="s">
        <v>38</v>
      </c>
      <c r="K7" s="280" t="s">
        <v>40</v>
      </c>
      <c r="L7" s="270"/>
      <c r="M7" s="270"/>
      <c r="N7" s="280"/>
      <c r="O7" s="280"/>
      <c r="P7" s="280"/>
      <c r="Q7" s="280"/>
      <c r="R7" s="280"/>
      <c r="S7" s="280"/>
      <c r="T7" s="280"/>
      <c r="U7" s="280"/>
      <c r="V7" s="452"/>
      <c r="W7" s="281"/>
      <c r="X7" s="282"/>
      <c r="Y7" s="282"/>
      <c r="Z7" s="282"/>
      <c r="AA7" s="282"/>
      <c r="AB7" s="280"/>
      <c r="AC7" s="280"/>
      <c r="AD7" s="280"/>
      <c r="AE7" s="280"/>
      <c r="AF7" s="271"/>
      <c r="AG7" s="271"/>
      <c r="AH7" s="271"/>
      <c r="AI7" s="271"/>
      <c r="AJ7" s="273"/>
      <c r="AK7" s="273"/>
      <c r="AL7" s="273"/>
      <c r="AM7" s="273"/>
      <c r="AN7" s="281"/>
      <c r="AO7" s="281"/>
      <c r="AP7" s="281"/>
      <c r="AQ7" s="272"/>
      <c r="AR7" s="272"/>
      <c r="AS7" s="281"/>
      <c r="AT7" s="281"/>
      <c r="AU7" s="282" t="s">
        <v>38</v>
      </c>
      <c r="AV7" s="281" t="s">
        <v>39</v>
      </c>
      <c r="AW7" s="281"/>
      <c r="AX7" s="281"/>
      <c r="AY7" s="463"/>
      <c r="AZ7" s="280"/>
      <c r="BA7" s="280"/>
      <c r="BB7" s="280"/>
      <c r="BC7" s="280"/>
      <c r="BD7" s="280"/>
      <c r="BE7" s="467" t="s">
        <v>41</v>
      </c>
      <c r="BF7" s="468" t="s">
        <v>42</v>
      </c>
      <c r="BG7" s="462" t="s">
        <v>38</v>
      </c>
      <c r="BH7" s="449" t="s">
        <v>39</v>
      </c>
      <c r="BI7" s="462" t="s">
        <v>38</v>
      </c>
      <c r="BJ7" s="461" t="s">
        <v>39</v>
      </c>
      <c r="BK7" s="452"/>
      <c r="BL7" s="451" t="s">
        <v>48</v>
      </c>
      <c r="BM7" s="451" t="s">
        <v>242</v>
      </c>
      <c r="BN7" s="461"/>
      <c r="BO7" s="449"/>
      <c r="BP7" s="449"/>
      <c r="BQ7" s="463"/>
      <c r="BR7" s="450"/>
      <c r="BS7" s="449"/>
      <c r="BT7" s="449"/>
      <c r="BU7" s="452"/>
      <c r="BV7" s="449"/>
      <c r="BW7" s="449"/>
      <c r="BX7" s="455"/>
      <c r="BY7" s="449"/>
      <c r="BZ7" s="450"/>
      <c r="CA7" s="449"/>
      <c r="CB7" s="449"/>
      <c r="CC7" s="450"/>
      <c r="CD7" s="449"/>
      <c r="CE7" s="449"/>
      <c r="CG7" s="440" t="s">
        <v>48</v>
      </c>
      <c r="CH7" s="440">
        <f>CH8+CH9+CH11+CH12</f>
        <v>892100</v>
      </c>
      <c r="CI7" s="440" t="s">
        <v>724</v>
      </c>
      <c r="CJ7" s="440" t="s">
        <v>725</v>
      </c>
    </row>
    <row r="8" spans="1:88" s="15" customFormat="1" ht="19.5" customHeight="1" x14ac:dyDescent="0.25">
      <c r="A8" s="449"/>
      <c r="B8" s="449"/>
      <c r="C8" s="280"/>
      <c r="D8" s="280"/>
      <c r="E8" s="280"/>
      <c r="F8" s="449"/>
      <c r="G8" s="455"/>
      <c r="H8" s="455"/>
      <c r="I8" s="280"/>
      <c r="J8" s="280"/>
      <c r="K8" s="280"/>
      <c r="L8" s="280" t="s">
        <v>38</v>
      </c>
      <c r="M8" s="280" t="s">
        <v>39</v>
      </c>
      <c r="N8" s="280" t="s">
        <v>38</v>
      </c>
      <c r="O8" s="280" t="s">
        <v>39</v>
      </c>
      <c r="P8" s="280" t="s">
        <v>38</v>
      </c>
      <c r="Q8" s="280" t="s">
        <v>39</v>
      </c>
      <c r="R8" s="280" t="s">
        <v>38</v>
      </c>
      <c r="S8" s="280" t="s">
        <v>39</v>
      </c>
      <c r="T8" s="280" t="s">
        <v>38</v>
      </c>
      <c r="U8" s="280" t="s">
        <v>39</v>
      </c>
      <c r="V8" s="452"/>
      <c r="W8" s="280" t="s">
        <v>39</v>
      </c>
      <c r="X8" s="282" t="s">
        <v>38</v>
      </c>
      <c r="Y8" s="280" t="s">
        <v>39</v>
      </c>
      <c r="Z8" s="274" t="s">
        <v>43</v>
      </c>
      <c r="AA8" s="274"/>
      <c r="AB8" s="282" t="s">
        <v>38</v>
      </c>
      <c r="AC8" s="280" t="s">
        <v>39</v>
      </c>
      <c r="AD8" s="271" t="s">
        <v>44</v>
      </c>
      <c r="AE8" s="271"/>
      <c r="AF8" s="271"/>
      <c r="AG8" s="271"/>
      <c r="AH8" s="282" t="s">
        <v>38</v>
      </c>
      <c r="AI8" s="280" t="s">
        <v>39</v>
      </c>
      <c r="AJ8" s="282" t="s">
        <v>38</v>
      </c>
      <c r="AK8" s="280" t="s">
        <v>45</v>
      </c>
      <c r="AL8" s="282" t="s">
        <v>38</v>
      </c>
      <c r="AM8" s="280" t="s">
        <v>45</v>
      </c>
      <c r="AN8" s="282" t="s">
        <v>38</v>
      </c>
      <c r="AO8" s="280" t="s">
        <v>39</v>
      </c>
      <c r="AP8" s="281"/>
      <c r="AQ8" s="283" t="s">
        <v>41</v>
      </c>
      <c r="AR8" s="284" t="s">
        <v>42</v>
      </c>
      <c r="AS8" s="282" t="s">
        <v>38</v>
      </c>
      <c r="AT8" s="280" t="s">
        <v>39</v>
      </c>
      <c r="AU8" s="282"/>
      <c r="AV8" s="281"/>
      <c r="AW8" s="281"/>
      <c r="AX8" s="281"/>
      <c r="AY8" s="463"/>
      <c r="AZ8" s="280"/>
      <c r="BA8" s="280"/>
      <c r="BB8" s="280"/>
      <c r="BC8" s="280"/>
      <c r="BD8" s="280"/>
      <c r="BE8" s="467"/>
      <c r="BF8" s="468"/>
      <c r="BG8" s="462"/>
      <c r="BH8" s="449"/>
      <c r="BI8" s="462"/>
      <c r="BJ8" s="461"/>
      <c r="BK8" s="452"/>
      <c r="BL8" s="452"/>
      <c r="BM8" s="452"/>
      <c r="BN8" s="461"/>
      <c r="BO8" s="449"/>
      <c r="BP8" s="449"/>
      <c r="BQ8" s="463"/>
      <c r="BR8" s="450"/>
      <c r="BS8" s="449"/>
      <c r="BT8" s="449"/>
      <c r="BU8" s="452"/>
      <c r="BV8" s="449"/>
      <c r="BW8" s="449"/>
      <c r="BX8" s="455"/>
      <c r="BY8" s="449"/>
      <c r="BZ8" s="450"/>
      <c r="CA8" s="449"/>
      <c r="CB8" s="449"/>
      <c r="CC8" s="450"/>
      <c r="CD8" s="449"/>
      <c r="CE8" s="449"/>
      <c r="CG8" s="437" t="s">
        <v>727</v>
      </c>
      <c r="CH8" s="441">
        <f>CB11+CB167+CB176</f>
        <v>485140</v>
      </c>
      <c r="CI8" s="444">
        <f>CH8/CJ8*100</f>
        <v>71.089450146240821</v>
      </c>
      <c r="CJ8" s="442">
        <f>CH7-CH11-CH12</f>
        <v>682436</v>
      </c>
    </row>
    <row r="9" spans="1:88" s="15" customFormat="1" ht="24.6" customHeight="1" x14ac:dyDescent="0.25">
      <c r="A9" s="449"/>
      <c r="B9" s="449"/>
      <c r="C9" s="280"/>
      <c r="D9" s="280"/>
      <c r="E9" s="280"/>
      <c r="F9" s="449"/>
      <c r="G9" s="456"/>
      <c r="H9" s="456"/>
      <c r="I9" s="280"/>
      <c r="J9" s="280"/>
      <c r="K9" s="280"/>
      <c r="L9" s="280"/>
      <c r="M9" s="280"/>
      <c r="N9" s="280"/>
      <c r="O9" s="280"/>
      <c r="P9" s="280"/>
      <c r="Q9" s="280"/>
      <c r="R9" s="280"/>
      <c r="S9" s="280"/>
      <c r="T9" s="280"/>
      <c r="U9" s="280"/>
      <c r="V9" s="453"/>
      <c r="W9" s="280"/>
      <c r="X9" s="282"/>
      <c r="Y9" s="280"/>
      <c r="Z9" s="274" t="s">
        <v>46</v>
      </c>
      <c r="AA9" s="274" t="s">
        <v>47</v>
      </c>
      <c r="AB9" s="282"/>
      <c r="AC9" s="280"/>
      <c r="AD9" s="271"/>
      <c r="AE9" s="271"/>
      <c r="AF9" s="271"/>
      <c r="AG9" s="271"/>
      <c r="AH9" s="282"/>
      <c r="AI9" s="280"/>
      <c r="AJ9" s="282"/>
      <c r="AK9" s="280"/>
      <c r="AL9" s="282"/>
      <c r="AM9" s="280"/>
      <c r="AN9" s="282"/>
      <c r="AO9" s="280"/>
      <c r="AP9" s="281"/>
      <c r="AQ9" s="283"/>
      <c r="AR9" s="284"/>
      <c r="AS9" s="282"/>
      <c r="AT9" s="280"/>
      <c r="AU9" s="282"/>
      <c r="AV9" s="281"/>
      <c r="AW9" s="281"/>
      <c r="AX9" s="281"/>
      <c r="AY9" s="463"/>
      <c r="AZ9" s="280"/>
      <c r="BA9" s="280"/>
      <c r="BB9" s="280"/>
      <c r="BC9" s="280"/>
      <c r="BD9" s="280"/>
      <c r="BE9" s="467"/>
      <c r="BF9" s="468"/>
      <c r="BG9" s="462"/>
      <c r="BH9" s="449"/>
      <c r="BI9" s="462"/>
      <c r="BJ9" s="461"/>
      <c r="BK9" s="453"/>
      <c r="BL9" s="453"/>
      <c r="BM9" s="453"/>
      <c r="BN9" s="461"/>
      <c r="BO9" s="449"/>
      <c r="BP9" s="449"/>
      <c r="BQ9" s="463"/>
      <c r="BR9" s="450"/>
      <c r="BS9" s="449"/>
      <c r="BT9" s="449"/>
      <c r="BU9" s="453"/>
      <c r="BV9" s="449"/>
      <c r="BW9" s="449"/>
      <c r="BX9" s="456"/>
      <c r="BY9" s="449"/>
      <c r="BZ9" s="450"/>
      <c r="CA9" s="449"/>
      <c r="CB9" s="449"/>
      <c r="CC9" s="450"/>
      <c r="CD9" s="449"/>
      <c r="CE9" s="449"/>
      <c r="CG9" s="438" t="s">
        <v>728</v>
      </c>
      <c r="CH9" s="74">
        <f>CB216+CB267</f>
        <v>197296</v>
      </c>
      <c r="CI9" s="444">
        <f t="shared" ref="CI9" si="0">CH9/CJ9*100</f>
        <v>28.910549853759182</v>
      </c>
      <c r="CJ9" s="443">
        <f>CJ8</f>
        <v>682436</v>
      </c>
    </row>
    <row r="10" spans="1:88" s="1" customFormat="1" ht="30" x14ac:dyDescent="0.2">
      <c r="A10" s="278"/>
      <c r="B10" s="285" t="s">
        <v>48</v>
      </c>
      <c r="C10" s="275"/>
      <c r="D10" s="275"/>
      <c r="E10" s="276"/>
      <c r="F10" s="279" t="s">
        <v>53</v>
      </c>
      <c r="G10" s="412">
        <f t="shared" ref="G10:AL10" si="1">G11+G167+G176+G216+G267+G275+G276</f>
        <v>4162972.7498929999</v>
      </c>
      <c r="H10" s="412">
        <f t="shared" si="1"/>
        <v>2489807.4141036998</v>
      </c>
      <c r="I10" s="412">
        <f t="shared" si="1"/>
        <v>0</v>
      </c>
      <c r="J10" s="412">
        <f t="shared" si="1"/>
        <v>0</v>
      </c>
      <c r="K10" s="412">
        <f t="shared" si="1"/>
        <v>0</v>
      </c>
      <c r="L10" s="412">
        <f t="shared" si="1"/>
        <v>57850</v>
      </c>
      <c r="M10" s="412">
        <f t="shared" si="1"/>
        <v>31500</v>
      </c>
      <c r="N10" s="412">
        <f t="shared" si="1"/>
        <v>85873</v>
      </c>
      <c r="O10" s="412">
        <f t="shared" si="1"/>
        <v>41873</v>
      </c>
      <c r="P10" s="412">
        <f t="shared" si="1"/>
        <v>8550</v>
      </c>
      <c r="Q10" s="412">
        <f t="shared" si="1"/>
        <v>6840</v>
      </c>
      <c r="R10" s="412">
        <f t="shared" si="1"/>
        <v>11973</v>
      </c>
      <c r="S10" s="412">
        <f t="shared" si="1"/>
        <v>11973</v>
      </c>
      <c r="T10" s="412">
        <f t="shared" si="1"/>
        <v>80584</v>
      </c>
      <c r="U10" s="412">
        <f t="shared" si="1"/>
        <v>52151</v>
      </c>
      <c r="V10" s="412">
        <f t="shared" si="1"/>
        <v>173398</v>
      </c>
      <c r="W10" s="412">
        <f t="shared" si="1"/>
        <v>88407</v>
      </c>
      <c r="X10" s="412">
        <f t="shared" si="1"/>
        <v>701906</v>
      </c>
      <c r="Y10" s="412">
        <f t="shared" si="1"/>
        <v>440673</v>
      </c>
      <c r="Z10" s="412">
        <f t="shared" si="1"/>
        <v>0</v>
      </c>
      <c r="AA10" s="412">
        <f t="shared" si="1"/>
        <v>8980</v>
      </c>
      <c r="AB10" s="412">
        <f t="shared" si="1"/>
        <v>63500</v>
      </c>
      <c r="AC10" s="412">
        <f t="shared" si="1"/>
        <v>46500</v>
      </c>
      <c r="AD10" s="412">
        <f t="shared" si="1"/>
        <v>6200</v>
      </c>
      <c r="AE10" s="412">
        <f t="shared" si="1"/>
        <v>0</v>
      </c>
      <c r="AF10" s="412">
        <f t="shared" si="1"/>
        <v>222860</v>
      </c>
      <c r="AG10" s="412">
        <f t="shared" si="1"/>
        <v>45735</v>
      </c>
      <c r="AH10" s="412">
        <f t="shared" si="1"/>
        <v>122735</v>
      </c>
      <c r="AI10" s="412">
        <f t="shared" si="1"/>
        <v>90735</v>
      </c>
      <c r="AJ10" s="412" t="e">
        <f t="shared" si="1"/>
        <v>#REF!</v>
      </c>
      <c r="AK10" s="412" t="e">
        <f t="shared" si="1"/>
        <v>#REF!</v>
      </c>
      <c r="AL10" s="412" t="e">
        <f t="shared" si="1"/>
        <v>#REF!</v>
      </c>
      <c r="AM10" s="412" t="e">
        <f t="shared" ref="AM10:BR10" si="2">AM11+AM167+AM176+AM216+AM267+AM275+AM276</f>
        <v>#REF!</v>
      </c>
      <c r="AN10" s="412">
        <f t="shared" si="2"/>
        <v>390869</v>
      </c>
      <c r="AO10" s="412">
        <f t="shared" si="2"/>
        <v>250313</v>
      </c>
      <c r="AP10" s="412">
        <f t="shared" si="2"/>
        <v>225545</v>
      </c>
      <c r="AQ10" s="412">
        <f t="shared" si="2"/>
        <v>113256</v>
      </c>
      <c r="AR10" s="412">
        <f t="shared" si="2"/>
        <v>131779</v>
      </c>
      <c r="AS10" s="412">
        <f t="shared" si="2"/>
        <v>621819.72</v>
      </c>
      <c r="AT10" s="412">
        <f t="shared" si="2"/>
        <v>477763.72</v>
      </c>
      <c r="AU10" s="412">
        <f t="shared" si="2"/>
        <v>2031890</v>
      </c>
      <c r="AV10" s="412">
        <f t="shared" si="2"/>
        <v>1117438</v>
      </c>
      <c r="AW10" s="412">
        <f t="shared" si="2"/>
        <v>288827</v>
      </c>
      <c r="AX10" s="412">
        <f t="shared" si="2"/>
        <v>866555</v>
      </c>
      <c r="AY10" s="412">
        <f t="shared" si="2"/>
        <v>332089</v>
      </c>
      <c r="AZ10" s="412">
        <f t="shared" si="2"/>
        <v>348826.5</v>
      </c>
      <c r="BA10" s="412">
        <f t="shared" si="2"/>
        <v>122784.48000000001</v>
      </c>
      <c r="BB10" s="412">
        <f t="shared" si="2"/>
        <v>510382</v>
      </c>
      <c r="BC10" s="412">
        <f t="shared" si="2"/>
        <v>825</v>
      </c>
      <c r="BD10" s="412">
        <f t="shared" si="2"/>
        <v>497897</v>
      </c>
      <c r="BE10" s="412">
        <f t="shared" si="2"/>
        <v>119605</v>
      </c>
      <c r="BF10" s="412">
        <f t="shared" si="2"/>
        <v>119605</v>
      </c>
      <c r="BG10" s="412">
        <f t="shared" si="2"/>
        <v>566588</v>
      </c>
      <c r="BH10" s="412">
        <f t="shared" si="2"/>
        <v>566588</v>
      </c>
      <c r="BI10" s="412">
        <f t="shared" si="2"/>
        <v>2550297.2000000002</v>
      </c>
      <c r="BJ10" s="412">
        <f t="shared" si="2"/>
        <v>1465549.5</v>
      </c>
      <c r="BK10" s="412">
        <f t="shared" si="2"/>
        <v>1427906.5</v>
      </c>
      <c r="BL10" s="412">
        <f t="shared" si="2"/>
        <v>558355</v>
      </c>
      <c r="BM10" s="412">
        <f t="shared" si="2"/>
        <v>350089</v>
      </c>
      <c r="BN10" s="412">
        <f t="shared" si="2"/>
        <v>875757.5</v>
      </c>
      <c r="BO10" s="412">
        <f t="shared" si="2"/>
        <v>56591</v>
      </c>
      <c r="BP10" s="412">
        <f t="shared" si="2"/>
        <v>1003354.5</v>
      </c>
      <c r="BQ10" s="412">
        <f t="shared" si="2"/>
        <v>385219</v>
      </c>
      <c r="BR10" s="412">
        <f t="shared" si="2"/>
        <v>614540</v>
      </c>
      <c r="BS10" s="412">
        <f t="shared" ref="BS10:BV10" si="3">BS11+BS167+BS176+BS216+BS267+BS275+BS276</f>
        <v>319382</v>
      </c>
      <c r="BT10" s="412">
        <f t="shared" si="3"/>
        <v>17266</v>
      </c>
      <c r="BU10" s="412">
        <f t="shared" si="3"/>
        <v>1566122</v>
      </c>
      <c r="BV10" s="412">
        <f t="shared" si="3"/>
        <v>1229099</v>
      </c>
      <c r="BW10" s="412">
        <f>BW11+BW167+BW176+BW216+BW267+BW275</f>
        <v>550446</v>
      </c>
      <c r="BX10" s="412">
        <f t="shared" ref="BX10:CC10" si="4">BX11+BX167+BX176+BX216+BX267+BX275+BX276</f>
        <v>550446</v>
      </c>
      <c r="BY10" s="412">
        <f t="shared" si="4"/>
        <v>337023</v>
      </c>
      <c r="BZ10" s="277">
        <f t="shared" si="4"/>
        <v>545225.14</v>
      </c>
      <c r="CA10" s="277">
        <f t="shared" si="4"/>
        <v>453107</v>
      </c>
      <c r="CB10" s="277">
        <f>CB11+CB167+CB176+CB216+CB267+CB274+CB275+CB276</f>
        <v>950000</v>
      </c>
      <c r="CC10" s="277">
        <f t="shared" si="4"/>
        <v>455987</v>
      </c>
      <c r="CD10" s="277"/>
      <c r="CE10" s="277"/>
      <c r="CF10" s="435"/>
      <c r="CG10" s="438" t="s">
        <v>729</v>
      </c>
      <c r="CH10" s="74">
        <f>CB274</f>
        <v>57900</v>
      </c>
      <c r="CI10" s="444"/>
      <c r="CJ10" s="443"/>
    </row>
    <row r="11" spans="1:88" s="1" customFormat="1" ht="15.75" x14ac:dyDescent="0.25">
      <c r="A11" s="291" t="s">
        <v>49</v>
      </c>
      <c r="B11" s="292" t="s">
        <v>50</v>
      </c>
      <c r="C11" s="293"/>
      <c r="D11" s="293"/>
      <c r="E11" s="294"/>
      <c r="F11" s="295"/>
      <c r="G11" s="413">
        <f t="shared" ref="G11:AL11" si="5">G12+G61+G113</f>
        <v>1274284.2498929999</v>
      </c>
      <c r="H11" s="413">
        <f t="shared" si="5"/>
        <v>1084812.5141036999</v>
      </c>
      <c r="I11" s="413">
        <f t="shared" si="5"/>
        <v>0</v>
      </c>
      <c r="J11" s="413">
        <f t="shared" si="5"/>
        <v>0</v>
      </c>
      <c r="K11" s="413">
        <f t="shared" si="5"/>
        <v>0</v>
      </c>
      <c r="L11" s="413">
        <f t="shared" si="5"/>
        <v>4500</v>
      </c>
      <c r="M11" s="413">
        <f t="shared" si="5"/>
        <v>4500</v>
      </c>
      <c r="N11" s="413">
        <f t="shared" si="5"/>
        <v>10663</v>
      </c>
      <c r="O11" s="413">
        <f t="shared" si="5"/>
        <v>10663</v>
      </c>
      <c r="P11" s="413">
        <f t="shared" si="5"/>
        <v>6840</v>
      </c>
      <c r="Q11" s="413">
        <f t="shared" si="5"/>
        <v>6840</v>
      </c>
      <c r="R11" s="413">
        <f t="shared" si="5"/>
        <v>10263</v>
      </c>
      <c r="S11" s="413">
        <f t="shared" si="5"/>
        <v>10263</v>
      </c>
      <c r="T11" s="413">
        <f t="shared" si="5"/>
        <v>80584</v>
      </c>
      <c r="U11" s="413">
        <f t="shared" si="5"/>
        <v>52151</v>
      </c>
      <c r="V11" s="413">
        <f t="shared" si="5"/>
        <v>24097</v>
      </c>
      <c r="W11" s="413">
        <f t="shared" si="5"/>
        <v>24097</v>
      </c>
      <c r="X11" s="413">
        <f t="shared" si="5"/>
        <v>106147</v>
      </c>
      <c r="Y11" s="413">
        <f t="shared" si="5"/>
        <v>98505</v>
      </c>
      <c r="Z11" s="413">
        <f t="shared" si="5"/>
        <v>0</v>
      </c>
      <c r="AA11" s="413">
        <f t="shared" si="5"/>
        <v>8980</v>
      </c>
      <c r="AB11" s="413">
        <f t="shared" si="5"/>
        <v>15100</v>
      </c>
      <c r="AC11" s="413">
        <f t="shared" si="5"/>
        <v>15100</v>
      </c>
      <c r="AD11" s="413">
        <f t="shared" si="5"/>
        <v>6200</v>
      </c>
      <c r="AE11" s="413">
        <f t="shared" si="5"/>
        <v>0</v>
      </c>
      <c r="AF11" s="413">
        <f t="shared" si="5"/>
        <v>39197</v>
      </c>
      <c r="AG11" s="413">
        <f t="shared" si="5"/>
        <v>14235</v>
      </c>
      <c r="AH11" s="413">
        <f t="shared" si="5"/>
        <v>29335</v>
      </c>
      <c r="AI11" s="413">
        <f t="shared" si="5"/>
        <v>29335</v>
      </c>
      <c r="AJ11" s="413" t="e">
        <f t="shared" si="5"/>
        <v>#REF!</v>
      </c>
      <c r="AK11" s="413" t="e">
        <f t="shared" si="5"/>
        <v>#REF!</v>
      </c>
      <c r="AL11" s="413">
        <f t="shared" si="5"/>
        <v>10146</v>
      </c>
      <c r="AM11" s="413">
        <f t="shared" ref="AM11:BR11" si="6">AM12+AM61+AM113</f>
        <v>10146</v>
      </c>
      <c r="AN11" s="413">
        <f t="shared" si="6"/>
        <v>136809</v>
      </c>
      <c r="AO11" s="413">
        <f t="shared" si="6"/>
        <v>98603</v>
      </c>
      <c r="AP11" s="413">
        <f t="shared" si="6"/>
        <v>42520</v>
      </c>
      <c r="AQ11" s="413">
        <f t="shared" si="6"/>
        <v>37958</v>
      </c>
      <c r="AR11" s="413">
        <f t="shared" si="6"/>
        <v>34744</v>
      </c>
      <c r="AS11" s="413">
        <f t="shared" si="6"/>
        <v>183868.72</v>
      </c>
      <c r="AT11" s="413">
        <f t="shared" si="6"/>
        <v>144162.72</v>
      </c>
      <c r="AU11" s="413">
        <f t="shared" si="6"/>
        <v>324941</v>
      </c>
      <c r="AV11" s="413">
        <f t="shared" si="6"/>
        <v>306714</v>
      </c>
      <c r="AW11" s="413">
        <f t="shared" si="6"/>
        <v>70925</v>
      </c>
      <c r="AX11" s="413">
        <f t="shared" si="6"/>
        <v>234737</v>
      </c>
      <c r="AY11" s="413">
        <f t="shared" si="6"/>
        <v>81575</v>
      </c>
      <c r="AZ11" s="413">
        <f t="shared" si="6"/>
        <v>84414</v>
      </c>
      <c r="BA11" s="413">
        <f t="shared" si="6"/>
        <v>91514.38</v>
      </c>
      <c r="BB11" s="413">
        <f t="shared" si="6"/>
        <v>154582</v>
      </c>
      <c r="BC11" s="413">
        <f t="shared" si="6"/>
        <v>808</v>
      </c>
      <c r="BD11" s="413">
        <f t="shared" si="6"/>
        <v>153774</v>
      </c>
      <c r="BE11" s="413">
        <f t="shared" si="6"/>
        <v>49697</v>
      </c>
      <c r="BF11" s="413">
        <f t="shared" si="6"/>
        <v>49697</v>
      </c>
      <c r="BG11" s="413">
        <f t="shared" si="6"/>
        <v>152534</v>
      </c>
      <c r="BH11" s="413">
        <f t="shared" si="6"/>
        <v>152534</v>
      </c>
      <c r="BI11" s="413">
        <f t="shared" si="6"/>
        <v>502452</v>
      </c>
      <c r="BJ11" s="413">
        <f t="shared" si="6"/>
        <v>415582</v>
      </c>
      <c r="BK11" s="413">
        <f t="shared" si="6"/>
        <v>420507</v>
      </c>
      <c r="BL11" s="413">
        <f t="shared" si="6"/>
        <v>153442</v>
      </c>
      <c r="BM11" s="413">
        <f t="shared" si="6"/>
        <v>81575</v>
      </c>
      <c r="BN11" s="413">
        <f t="shared" si="6"/>
        <v>255855</v>
      </c>
      <c r="BO11" s="413">
        <f t="shared" si="6"/>
        <v>12537</v>
      </c>
      <c r="BP11" s="413">
        <f t="shared" si="6"/>
        <v>361728</v>
      </c>
      <c r="BQ11" s="413">
        <f t="shared" si="6"/>
        <v>117787</v>
      </c>
      <c r="BR11" s="413">
        <f t="shared" si="6"/>
        <v>218253</v>
      </c>
      <c r="BS11" s="413">
        <f t="shared" ref="BS11:BY11" si="7">BS12+BS61+BS113</f>
        <v>99758</v>
      </c>
      <c r="BT11" s="413">
        <f t="shared" si="7"/>
        <v>8662</v>
      </c>
      <c r="BU11" s="413">
        <f t="shared" si="7"/>
        <v>513178</v>
      </c>
      <c r="BV11" s="413">
        <f t="shared" si="7"/>
        <v>381216</v>
      </c>
      <c r="BW11" s="413">
        <f t="shared" si="7"/>
        <v>219419</v>
      </c>
      <c r="BX11" s="413">
        <f t="shared" ref="BX11" si="8">BX12+BX61+BX113</f>
        <v>219419</v>
      </c>
      <c r="BY11" s="413">
        <f t="shared" si="7"/>
        <v>131962</v>
      </c>
      <c r="BZ11" s="296">
        <f t="shared" ref="BZ11:CC11" si="9">BZ12+BZ61+BZ113</f>
        <v>293330.14</v>
      </c>
      <c r="CA11" s="296">
        <f t="shared" si="9"/>
        <v>228284</v>
      </c>
      <c r="CB11" s="296">
        <f t="shared" si="9"/>
        <v>358429</v>
      </c>
      <c r="CC11" s="296">
        <f t="shared" si="9"/>
        <v>229076</v>
      </c>
      <c r="CD11" s="296"/>
      <c r="CE11" s="296"/>
      <c r="CF11" s="436"/>
      <c r="CG11" s="439" t="s">
        <v>730</v>
      </c>
      <c r="CH11" s="443">
        <f>CB275</f>
        <v>23462</v>
      </c>
      <c r="CI11" s="444"/>
      <c r="CJ11" s="443"/>
    </row>
    <row r="12" spans="1:88" s="2" customFormat="1" ht="28.5" x14ac:dyDescent="0.25">
      <c r="A12" s="297" t="s">
        <v>51</v>
      </c>
      <c r="B12" s="298" t="s">
        <v>52</v>
      </c>
      <c r="C12" s="299"/>
      <c r="D12" s="299"/>
      <c r="E12" s="137"/>
      <c r="F12" s="300"/>
      <c r="G12" s="250">
        <f t="shared" ref="G12:AL12" si="10">SUM(G13:G59)</f>
        <v>295141.51199999999</v>
      </c>
      <c r="H12" s="250">
        <f t="shared" si="10"/>
        <v>260333.85</v>
      </c>
      <c r="I12" s="250">
        <f t="shared" si="10"/>
        <v>0</v>
      </c>
      <c r="J12" s="250">
        <f t="shared" si="10"/>
        <v>0</v>
      </c>
      <c r="K12" s="250">
        <f t="shared" si="10"/>
        <v>0</v>
      </c>
      <c r="L12" s="250">
        <f t="shared" si="10"/>
        <v>4500</v>
      </c>
      <c r="M12" s="250">
        <f t="shared" si="10"/>
        <v>4500</v>
      </c>
      <c r="N12" s="250">
        <f t="shared" si="10"/>
        <v>6700</v>
      </c>
      <c r="O12" s="250">
        <f t="shared" si="10"/>
        <v>6700</v>
      </c>
      <c r="P12" s="250">
        <f t="shared" si="10"/>
        <v>6840</v>
      </c>
      <c r="Q12" s="250">
        <f t="shared" si="10"/>
        <v>6840</v>
      </c>
      <c r="R12" s="250">
        <f t="shared" si="10"/>
        <v>6300</v>
      </c>
      <c r="S12" s="250">
        <f t="shared" si="10"/>
        <v>6300</v>
      </c>
      <c r="T12" s="250">
        <f t="shared" si="10"/>
        <v>9999</v>
      </c>
      <c r="U12" s="250">
        <f t="shared" si="10"/>
        <v>9800</v>
      </c>
      <c r="V12" s="250">
        <f t="shared" si="10"/>
        <v>20134</v>
      </c>
      <c r="W12" s="250">
        <f t="shared" si="10"/>
        <v>20134</v>
      </c>
      <c r="X12" s="250">
        <f t="shared" si="10"/>
        <v>56227</v>
      </c>
      <c r="Y12" s="250">
        <f t="shared" si="10"/>
        <v>54161</v>
      </c>
      <c r="Z12" s="250">
        <f t="shared" si="10"/>
        <v>0</v>
      </c>
      <c r="AA12" s="250">
        <f t="shared" si="10"/>
        <v>0</v>
      </c>
      <c r="AB12" s="250">
        <f t="shared" si="10"/>
        <v>10700</v>
      </c>
      <c r="AC12" s="250">
        <f t="shared" si="10"/>
        <v>10700</v>
      </c>
      <c r="AD12" s="250">
        <f t="shared" si="10"/>
        <v>6200</v>
      </c>
      <c r="AE12" s="250">
        <f t="shared" si="10"/>
        <v>0</v>
      </c>
      <c r="AF12" s="250">
        <f t="shared" si="10"/>
        <v>30834</v>
      </c>
      <c r="AG12" s="250">
        <f t="shared" si="10"/>
        <v>12235</v>
      </c>
      <c r="AH12" s="250">
        <f t="shared" si="10"/>
        <v>22935</v>
      </c>
      <c r="AI12" s="250">
        <f t="shared" si="10"/>
        <v>22935</v>
      </c>
      <c r="AJ12" s="250" t="e">
        <f t="shared" si="10"/>
        <v>#REF!</v>
      </c>
      <c r="AK12" s="250" t="e">
        <f t="shared" si="10"/>
        <v>#REF!</v>
      </c>
      <c r="AL12" s="250">
        <f t="shared" si="10"/>
        <v>8720</v>
      </c>
      <c r="AM12" s="250">
        <f t="shared" ref="AM12:BR12" si="11">SUM(AM13:AM59)</f>
        <v>8720</v>
      </c>
      <c r="AN12" s="250">
        <f t="shared" si="11"/>
        <v>43069</v>
      </c>
      <c r="AO12" s="250">
        <f t="shared" si="11"/>
        <v>43069</v>
      </c>
      <c r="AP12" s="250">
        <f t="shared" si="11"/>
        <v>30090</v>
      </c>
      <c r="AQ12" s="250">
        <f t="shared" si="11"/>
        <v>27591</v>
      </c>
      <c r="AR12" s="250">
        <f t="shared" si="11"/>
        <v>24377</v>
      </c>
      <c r="AS12" s="250">
        <f t="shared" si="11"/>
        <v>77978.720000000001</v>
      </c>
      <c r="AT12" s="250">
        <f t="shared" si="11"/>
        <v>76478.720000000001</v>
      </c>
      <c r="AU12" s="250">
        <f t="shared" si="11"/>
        <v>225701</v>
      </c>
      <c r="AV12" s="250">
        <f t="shared" si="11"/>
        <v>210603</v>
      </c>
      <c r="AW12" s="250">
        <f t="shared" si="11"/>
        <v>52375</v>
      </c>
      <c r="AX12" s="250">
        <f t="shared" si="11"/>
        <v>157456</v>
      </c>
      <c r="AY12" s="250">
        <f t="shared" si="11"/>
        <v>55400</v>
      </c>
      <c r="AZ12" s="250">
        <f t="shared" si="11"/>
        <v>56914</v>
      </c>
      <c r="BA12" s="250">
        <f t="shared" si="11"/>
        <v>52223.880000000005</v>
      </c>
      <c r="BB12" s="250">
        <f t="shared" si="11"/>
        <v>102351</v>
      </c>
      <c r="BC12" s="250">
        <f t="shared" si="11"/>
        <v>808</v>
      </c>
      <c r="BD12" s="250">
        <f t="shared" si="11"/>
        <v>101543</v>
      </c>
      <c r="BE12" s="250">
        <f t="shared" si="11"/>
        <v>39886</v>
      </c>
      <c r="BF12" s="250">
        <f t="shared" si="11"/>
        <v>39886</v>
      </c>
      <c r="BG12" s="250">
        <f t="shared" si="11"/>
        <v>110459</v>
      </c>
      <c r="BH12" s="250">
        <f t="shared" si="11"/>
        <v>110459</v>
      </c>
      <c r="BI12" s="250">
        <f t="shared" si="11"/>
        <v>261161</v>
      </c>
      <c r="BJ12" s="250">
        <f t="shared" si="11"/>
        <v>227623</v>
      </c>
      <c r="BK12" s="250">
        <f t="shared" si="11"/>
        <v>225790</v>
      </c>
      <c r="BL12" s="250">
        <f t="shared" si="11"/>
        <v>111327</v>
      </c>
      <c r="BM12" s="250">
        <f t="shared" si="11"/>
        <v>55400</v>
      </c>
      <c r="BN12" s="250">
        <f t="shared" si="11"/>
        <v>116296</v>
      </c>
      <c r="BO12" s="250">
        <f t="shared" si="11"/>
        <v>-305</v>
      </c>
      <c r="BP12" s="250">
        <f t="shared" si="11"/>
        <v>119311</v>
      </c>
      <c r="BQ12" s="250">
        <f t="shared" si="11"/>
        <v>76256</v>
      </c>
      <c r="BR12" s="250">
        <f t="shared" si="11"/>
        <v>90092</v>
      </c>
      <c r="BS12" s="250">
        <f t="shared" ref="BS12:BY12" si="12">SUM(BS13:BS59)</f>
        <v>23817</v>
      </c>
      <c r="BT12" s="250">
        <f t="shared" si="12"/>
        <v>8974</v>
      </c>
      <c r="BU12" s="250">
        <f t="shared" si="12"/>
        <v>226961</v>
      </c>
      <c r="BV12" s="250">
        <f t="shared" si="12"/>
        <v>207282</v>
      </c>
      <c r="BW12" s="250">
        <f t="shared" si="12"/>
        <v>90092</v>
      </c>
      <c r="BX12" s="250">
        <f t="shared" ref="BX12" si="13">SUM(BX13:BX59)</f>
        <v>90092</v>
      </c>
      <c r="BY12" s="250">
        <f t="shared" si="12"/>
        <v>19679</v>
      </c>
      <c r="BZ12" s="250">
        <f t="shared" ref="BZ12:CC12" si="14">SUM(BZ13:BZ59)</f>
        <v>19679</v>
      </c>
      <c r="CA12" s="250">
        <f t="shared" si="14"/>
        <v>7500</v>
      </c>
      <c r="CB12" s="250">
        <f t="shared" si="14"/>
        <v>24654</v>
      </c>
      <c r="CC12" s="250">
        <f t="shared" si="14"/>
        <v>7900</v>
      </c>
      <c r="CD12" s="301"/>
      <c r="CE12" s="302"/>
      <c r="CG12" s="439" t="s">
        <v>731</v>
      </c>
      <c r="CH12" s="443">
        <f>CB276</f>
        <v>186202</v>
      </c>
      <c r="CI12" s="444"/>
      <c r="CJ12" s="443"/>
    </row>
    <row r="13" spans="1:88" s="3" customFormat="1" ht="30" x14ac:dyDescent="0.25">
      <c r="A13" s="135">
        <v>1</v>
      </c>
      <c r="B13" s="303" t="s">
        <v>328</v>
      </c>
      <c r="C13" s="66"/>
      <c r="D13" s="66"/>
      <c r="E13" s="135"/>
      <c r="F13" s="304" t="s">
        <v>452</v>
      </c>
      <c r="G13" s="305">
        <v>7462</v>
      </c>
      <c r="H13" s="305">
        <v>7462</v>
      </c>
      <c r="I13" s="70"/>
      <c r="J13" s="70"/>
      <c r="K13" s="70"/>
      <c r="L13" s="64"/>
      <c r="M13" s="64"/>
      <c r="N13" s="64"/>
      <c r="O13" s="64"/>
      <c r="P13" s="249"/>
      <c r="Q13" s="249"/>
      <c r="R13" s="64"/>
      <c r="S13" s="64"/>
      <c r="T13" s="70"/>
      <c r="U13" s="64"/>
      <c r="V13" s="64">
        <v>5300</v>
      </c>
      <c r="W13" s="64">
        <f>V13</f>
        <v>5300</v>
      </c>
      <c r="X13" s="70">
        <v>2162</v>
      </c>
      <c r="Y13" s="70">
        <v>2000</v>
      </c>
      <c r="Z13" s="70"/>
      <c r="AA13" s="70"/>
      <c r="AB13" s="64"/>
      <c r="AC13" s="64"/>
      <c r="AD13" s="64"/>
      <c r="AE13" s="70"/>
      <c r="AF13" s="70">
        <f t="shared" ref="AF13:AF14" si="15">V13+AC13</f>
        <v>5300</v>
      </c>
      <c r="AG13" s="64">
        <v>2000</v>
      </c>
      <c r="AH13" s="64">
        <f t="shared" ref="AH13:AH14" si="16">AB13+AG13</f>
        <v>2000</v>
      </c>
      <c r="AI13" s="64">
        <f t="shared" ref="AI13:AI14" si="17">AH13</f>
        <v>2000</v>
      </c>
      <c r="AJ13" s="64"/>
      <c r="AK13" s="64"/>
      <c r="AL13" s="64">
        <f t="shared" ref="AL13:AL14" si="18">AM13</f>
        <v>0</v>
      </c>
      <c r="AM13" s="64"/>
      <c r="AN13" s="64">
        <f t="shared" ref="AN13:AO14" si="19">V13+AH13</f>
        <v>7300</v>
      </c>
      <c r="AO13" s="64">
        <f t="shared" si="19"/>
        <v>7300</v>
      </c>
      <c r="AP13" s="70"/>
      <c r="AQ13" s="70"/>
      <c r="AR13" s="70"/>
      <c r="AS13" s="64">
        <f t="shared" ref="AS13:AS14" si="20">AN13+AP13</f>
        <v>7300</v>
      </c>
      <c r="AT13" s="64">
        <f t="shared" ref="AT13:AT14" si="21">AO13+AP13</f>
        <v>7300</v>
      </c>
      <c r="AU13" s="70">
        <f t="shared" ref="AU13:AV14" si="22">X13</f>
        <v>2162</v>
      </c>
      <c r="AV13" s="70">
        <f t="shared" si="22"/>
        <v>2000</v>
      </c>
      <c r="AW13" s="70">
        <f t="shared" ref="AW13:AW14" si="23">AI13+AP13</f>
        <v>2000</v>
      </c>
      <c r="AX13" s="70">
        <f t="shared" ref="AX13:AX14" si="24">AV13-AI13-AP13</f>
        <v>0</v>
      </c>
      <c r="AY13" s="70">
        <f t="shared" ref="AY13:AY14" si="25">AZ13</f>
        <v>0</v>
      </c>
      <c r="AZ13" s="70"/>
      <c r="BA13" s="70"/>
      <c r="BB13" s="70">
        <f t="shared" ref="BB13:BB14" si="26">AX13-AY13</f>
        <v>0</v>
      </c>
      <c r="BC13" s="70"/>
      <c r="BD13" s="64">
        <f t="shared" ref="BD13:BD14" si="27">BB13-BC13</f>
        <v>0</v>
      </c>
      <c r="BE13" s="70">
        <f t="shared" ref="BE13:BE14" si="28">AU13-BI13</f>
        <v>0</v>
      </c>
      <c r="BF13" s="70">
        <f t="shared" ref="BF13:BF14" si="29">BE13</f>
        <v>0</v>
      </c>
      <c r="BG13" s="64">
        <f t="shared" ref="BG13:BG14" si="30">AW13+AY13</f>
        <v>2000</v>
      </c>
      <c r="BH13" s="64">
        <f t="shared" ref="BH13:BH14" si="31">AW13+AY13</f>
        <v>2000</v>
      </c>
      <c r="BI13" s="64">
        <f t="shared" ref="BI13:BJ14" si="32">AU13</f>
        <v>2162</v>
      </c>
      <c r="BJ13" s="64">
        <f t="shared" si="32"/>
        <v>2000</v>
      </c>
      <c r="BK13" s="64">
        <v>1652</v>
      </c>
      <c r="BL13" s="64">
        <f t="shared" ref="BL13:BL14" si="33">BH13</f>
        <v>2000</v>
      </c>
      <c r="BM13" s="64">
        <f t="shared" ref="BM13:BM14" si="34">AY13</f>
        <v>0</v>
      </c>
      <c r="BN13" s="64">
        <f t="shared" ref="BN13:BN14" si="35">BJ13-BL13</f>
        <v>0</v>
      </c>
      <c r="BO13" s="70"/>
      <c r="BP13" s="70">
        <f t="shared" ref="BP13:BP14" si="36">BN13+BO13</f>
        <v>0</v>
      </c>
      <c r="BQ13" s="64"/>
      <c r="BR13" s="64">
        <f t="shared" ref="BR13:BR14" si="37">BN13</f>
        <v>0</v>
      </c>
      <c r="BS13" s="64"/>
      <c r="BT13" s="64"/>
      <c r="BU13" s="64">
        <v>1652</v>
      </c>
      <c r="BV13" s="64">
        <v>1579</v>
      </c>
      <c r="BW13" s="64">
        <f>BR13</f>
        <v>0</v>
      </c>
      <c r="BX13" s="64">
        <f>BW13</f>
        <v>0</v>
      </c>
      <c r="BY13" s="64">
        <f>BK13-BV13</f>
        <v>73</v>
      </c>
      <c r="BZ13" s="64">
        <f t="shared" ref="BZ13:BZ23" si="38">BY13</f>
        <v>73</v>
      </c>
      <c r="CA13" s="64"/>
      <c r="CB13" s="64">
        <f>BY13+CA13</f>
        <v>73</v>
      </c>
      <c r="CC13" s="64"/>
      <c r="CD13" s="147" t="s">
        <v>55</v>
      </c>
      <c r="CE13" s="302"/>
    </row>
    <row r="14" spans="1:88" s="3" customFormat="1" ht="30" x14ac:dyDescent="0.25">
      <c r="A14" s="135">
        <f>A13+1</f>
        <v>2</v>
      </c>
      <c r="B14" s="65" t="s">
        <v>329</v>
      </c>
      <c r="C14" s="66"/>
      <c r="D14" s="66"/>
      <c r="E14" s="135"/>
      <c r="F14" s="304" t="s">
        <v>453</v>
      </c>
      <c r="G14" s="305">
        <v>4100.5119999999997</v>
      </c>
      <c r="H14" s="305">
        <v>3652</v>
      </c>
      <c r="I14" s="70"/>
      <c r="J14" s="70"/>
      <c r="K14" s="70"/>
      <c r="L14" s="64"/>
      <c r="M14" s="64"/>
      <c r="N14" s="64"/>
      <c r="O14" s="64"/>
      <c r="P14" s="249"/>
      <c r="Q14" s="249"/>
      <c r="R14" s="64"/>
      <c r="S14" s="64"/>
      <c r="T14" s="70"/>
      <c r="U14" s="64"/>
      <c r="V14" s="64">
        <v>3634</v>
      </c>
      <c r="W14" s="64">
        <f>V14</f>
        <v>3634</v>
      </c>
      <c r="X14" s="70">
        <v>135</v>
      </c>
      <c r="Y14" s="70">
        <v>135</v>
      </c>
      <c r="Z14" s="70"/>
      <c r="AA14" s="70"/>
      <c r="AB14" s="64"/>
      <c r="AC14" s="64"/>
      <c r="AD14" s="64"/>
      <c r="AE14" s="70"/>
      <c r="AF14" s="70">
        <f t="shared" si="15"/>
        <v>3634</v>
      </c>
      <c r="AG14" s="64">
        <v>135</v>
      </c>
      <c r="AH14" s="64">
        <f t="shared" si="16"/>
        <v>135</v>
      </c>
      <c r="AI14" s="64">
        <f t="shared" si="17"/>
        <v>135</v>
      </c>
      <c r="AJ14" s="64"/>
      <c r="AK14" s="64"/>
      <c r="AL14" s="64">
        <f t="shared" si="18"/>
        <v>0</v>
      </c>
      <c r="AM14" s="64"/>
      <c r="AN14" s="64">
        <f t="shared" si="19"/>
        <v>3769</v>
      </c>
      <c r="AO14" s="64">
        <f t="shared" si="19"/>
        <v>3769</v>
      </c>
      <c r="AP14" s="70"/>
      <c r="AQ14" s="70"/>
      <c r="AR14" s="70"/>
      <c r="AS14" s="64">
        <f t="shared" si="20"/>
        <v>3769</v>
      </c>
      <c r="AT14" s="64">
        <f t="shared" si="21"/>
        <v>3769</v>
      </c>
      <c r="AU14" s="70">
        <f t="shared" si="22"/>
        <v>135</v>
      </c>
      <c r="AV14" s="70">
        <f t="shared" si="22"/>
        <v>135</v>
      </c>
      <c r="AW14" s="70">
        <f t="shared" si="23"/>
        <v>135</v>
      </c>
      <c r="AX14" s="70">
        <f t="shared" si="24"/>
        <v>0</v>
      </c>
      <c r="AY14" s="70">
        <f t="shared" si="25"/>
        <v>0</v>
      </c>
      <c r="AZ14" s="70"/>
      <c r="BA14" s="70"/>
      <c r="BB14" s="70">
        <f t="shared" si="26"/>
        <v>0</v>
      </c>
      <c r="BC14" s="70"/>
      <c r="BD14" s="64">
        <f t="shared" si="27"/>
        <v>0</v>
      </c>
      <c r="BE14" s="70">
        <f t="shared" si="28"/>
        <v>0</v>
      </c>
      <c r="BF14" s="70">
        <f t="shared" si="29"/>
        <v>0</v>
      </c>
      <c r="BG14" s="64">
        <f t="shared" si="30"/>
        <v>135</v>
      </c>
      <c r="BH14" s="64">
        <f t="shared" si="31"/>
        <v>135</v>
      </c>
      <c r="BI14" s="64">
        <f t="shared" si="32"/>
        <v>135</v>
      </c>
      <c r="BJ14" s="64">
        <f t="shared" si="32"/>
        <v>135</v>
      </c>
      <c r="BK14" s="64">
        <f t="shared" ref="BK14" si="39">BL14+BP14</f>
        <v>135</v>
      </c>
      <c r="BL14" s="64">
        <f t="shared" si="33"/>
        <v>135</v>
      </c>
      <c r="BM14" s="64">
        <f t="shared" si="34"/>
        <v>0</v>
      </c>
      <c r="BN14" s="64">
        <f t="shared" si="35"/>
        <v>0</v>
      </c>
      <c r="BO14" s="70"/>
      <c r="BP14" s="70">
        <f t="shared" si="36"/>
        <v>0</v>
      </c>
      <c r="BQ14" s="64"/>
      <c r="BR14" s="64">
        <f t="shared" si="37"/>
        <v>0</v>
      </c>
      <c r="BS14" s="64"/>
      <c r="BT14" s="64"/>
      <c r="BU14" s="64">
        <v>135</v>
      </c>
      <c r="BV14" s="64">
        <v>0</v>
      </c>
      <c r="BW14" s="64">
        <f t="shared" ref="BW14:BW58" si="40">BR14</f>
        <v>0</v>
      </c>
      <c r="BX14" s="64">
        <f t="shared" ref="BX14:BX58" si="41">BW14</f>
        <v>0</v>
      </c>
      <c r="BY14" s="64">
        <f>BK14-BV14</f>
        <v>135</v>
      </c>
      <c r="BZ14" s="64">
        <f t="shared" si="38"/>
        <v>135</v>
      </c>
      <c r="CA14" s="64"/>
      <c r="CB14" s="64">
        <f t="shared" ref="CB14:CB56" si="42">BY14+CA14</f>
        <v>135</v>
      </c>
      <c r="CC14" s="64"/>
      <c r="CD14" s="147" t="s">
        <v>55</v>
      </c>
      <c r="CE14" s="302"/>
    </row>
    <row r="15" spans="1:88" s="3" customFormat="1" ht="30" x14ac:dyDescent="0.25">
      <c r="A15" s="135">
        <f t="shared" ref="A15:A58" si="43">A14+1</f>
        <v>3</v>
      </c>
      <c r="B15" s="136" t="s">
        <v>330</v>
      </c>
      <c r="C15" s="66"/>
      <c r="D15" s="66"/>
      <c r="E15" s="135"/>
      <c r="F15" s="304" t="s">
        <v>454</v>
      </c>
      <c r="G15" s="305">
        <v>4982</v>
      </c>
      <c r="H15" s="305">
        <v>3482</v>
      </c>
      <c r="I15" s="70"/>
      <c r="J15" s="70"/>
      <c r="K15" s="70"/>
      <c r="L15" s="64"/>
      <c r="M15" s="64"/>
      <c r="N15" s="64"/>
      <c r="O15" s="64"/>
      <c r="P15" s="249"/>
      <c r="Q15" s="249"/>
      <c r="R15" s="64"/>
      <c r="S15" s="64"/>
      <c r="T15" s="70"/>
      <c r="U15" s="64"/>
      <c r="V15" s="64"/>
      <c r="W15" s="64"/>
      <c r="X15" s="70"/>
      <c r="Y15" s="70"/>
      <c r="Z15" s="70"/>
      <c r="AA15" s="70"/>
      <c r="AB15" s="64"/>
      <c r="AC15" s="64"/>
      <c r="AD15" s="64"/>
      <c r="AE15" s="70"/>
      <c r="AF15" s="70"/>
      <c r="AG15" s="64"/>
      <c r="AH15" s="64"/>
      <c r="AI15" s="64"/>
      <c r="AJ15" s="64"/>
      <c r="AK15" s="64"/>
      <c r="AL15" s="64"/>
      <c r="AM15" s="64"/>
      <c r="AN15" s="64"/>
      <c r="AO15" s="64"/>
      <c r="AP15" s="70"/>
      <c r="AQ15" s="70"/>
      <c r="AR15" s="70"/>
      <c r="AS15" s="64"/>
      <c r="AT15" s="64"/>
      <c r="AU15" s="70"/>
      <c r="AV15" s="70"/>
      <c r="AW15" s="70"/>
      <c r="AX15" s="70"/>
      <c r="AY15" s="70"/>
      <c r="AZ15" s="70"/>
      <c r="BA15" s="70"/>
      <c r="BB15" s="70"/>
      <c r="BC15" s="70"/>
      <c r="BD15" s="64"/>
      <c r="BE15" s="70"/>
      <c r="BF15" s="70"/>
      <c r="BG15" s="64"/>
      <c r="BH15" s="64"/>
      <c r="BI15" s="64"/>
      <c r="BJ15" s="64"/>
      <c r="BK15" s="64">
        <v>349</v>
      </c>
      <c r="BL15" s="64"/>
      <c r="BM15" s="64"/>
      <c r="BN15" s="64"/>
      <c r="BO15" s="70"/>
      <c r="BP15" s="70">
        <f>BK15</f>
        <v>349</v>
      </c>
      <c r="BQ15" s="64"/>
      <c r="BR15" s="64">
        <v>0</v>
      </c>
      <c r="BS15" s="64"/>
      <c r="BT15" s="64"/>
      <c r="BU15" s="64">
        <v>349</v>
      </c>
      <c r="BV15" s="64">
        <v>0</v>
      </c>
      <c r="BW15" s="64">
        <f t="shared" si="40"/>
        <v>0</v>
      </c>
      <c r="BX15" s="64">
        <f t="shared" si="41"/>
        <v>0</v>
      </c>
      <c r="BY15" s="64">
        <f>BK15-BV15</f>
        <v>349</v>
      </c>
      <c r="BZ15" s="64">
        <f t="shared" si="38"/>
        <v>349</v>
      </c>
      <c r="CA15" s="64"/>
      <c r="CB15" s="64">
        <f t="shared" si="42"/>
        <v>349</v>
      </c>
      <c r="CC15" s="64"/>
      <c r="CD15" s="147" t="s">
        <v>55</v>
      </c>
      <c r="CE15" s="302"/>
    </row>
    <row r="16" spans="1:88" s="3" customFormat="1" ht="30" x14ac:dyDescent="0.25">
      <c r="A16" s="135">
        <f t="shared" si="43"/>
        <v>4</v>
      </c>
      <c r="B16" s="65" t="s">
        <v>331</v>
      </c>
      <c r="C16" s="306"/>
      <c r="D16" s="306"/>
      <c r="E16" s="307">
        <v>2013</v>
      </c>
      <c r="F16" s="230" t="s">
        <v>332</v>
      </c>
      <c r="G16" s="64">
        <v>11257</v>
      </c>
      <c r="H16" s="64">
        <v>3065</v>
      </c>
      <c r="I16" s="70"/>
      <c r="J16" s="70"/>
      <c r="K16" s="70"/>
      <c r="L16" s="249">
        <v>4500</v>
      </c>
      <c r="M16" s="64">
        <f>L16</f>
        <v>4500</v>
      </c>
      <c r="N16" s="249">
        <v>2800</v>
      </c>
      <c r="O16" s="249">
        <v>2800</v>
      </c>
      <c r="P16" s="249">
        <v>2800</v>
      </c>
      <c r="Q16" s="249">
        <v>2800</v>
      </c>
      <c r="R16" s="249">
        <v>2800</v>
      </c>
      <c r="S16" s="249">
        <v>2800</v>
      </c>
      <c r="T16" s="305">
        <v>7499</v>
      </c>
      <c r="U16" s="249">
        <v>7300</v>
      </c>
      <c r="V16" s="64">
        <f>L16+N16</f>
        <v>7300</v>
      </c>
      <c r="W16" s="64">
        <f>M16+O16</f>
        <v>7300</v>
      </c>
      <c r="X16" s="249">
        <v>3281</v>
      </c>
      <c r="Y16" s="249">
        <v>3281</v>
      </c>
      <c r="Z16" s="249"/>
      <c r="AA16" s="249"/>
      <c r="AB16" s="64">
        <v>700</v>
      </c>
      <c r="AC16" s="64">
        <f t="shared" ref="AC16" si="44">AB16</f>
        <v>700</v>
      </c>
      <c r="AD16" s="64"/>
      <c r="AE16" s="70"/>
      <c r="AF16" s="70">
        <f t="shared" ref="AF16" si="45">V16+AC16</f>
        <v>8000</v>
      </c>
      <c r="AG16" s="249">
        <v>1200</v>
      </c>
      <c r="AH16" s="64">
        <f t="shared" ref="AH16" si="46">AB16+AG16</f>
        <v>1900</v>
      </c>
      <c r="AI16" s="64">
        <f t="shared" ref="AI16" si="47">AH16</f>
        <v>1900</v>
      </c>
      <c r="AJ16" s="64"/>
      <c r="AK16" s="64"/>
      <c r="AL16" s="64">
        <f t="shared" ref="AL16" si="48">AM16</f>
        <v>700</v>
      </c>
      <c r="AM16" s="64">
        <v>700</v>
      </c>
      <c r="AN16" s="64">
        <f t="shared" ref="AN16:AO16" si="49">V16+AH16</f>
        <v>9200</v>
      </c>
      <c r="AO16" s="64">
        <f t="shared" si="49"/>
        <v>9200</v>
      </c>
      <c r="AP16" s="249">
        <v>930</v>
      </c>
      <c r="AQ16" s="249">
        <v>570</v>
      </c>
      <c r="AR16" s="249">
        <v>570</v>
      </c>
      <c r="AS16" s="64">
        <f t="shared" ref="AS16" si="50">AN16+AP16</f>
        <v>10130</v>
      </c>
      <c r="AT16" s="64">
        <f>AO16+AP16</f>
        <v>10130</v>
      </c>
      <c r="AU16" s="70">
        <v>3259</v>
      </c>
      <c r="AV16" s="70">
        <v>3259</v>
      </c>
      <c r="AW16" s="70">
        <f>AI16+AP16</f>
        <v>2830</v>
      </c>
      <c r="AX16" s="70">
        <f t="shared" ref="AX16" si="51">AV16-AI16-AP16</f>
        <v>429</v>
      </c>
      <c r="AY16" s="70">
        <v>0</v>
      </c>
      <c r="AZ16" s="70">
        <f>AX16</f>
        <v>429</v>
      </c>
      <c r="BA16" s="70"/>
      <c r="BB16" s="70">
        <f>AX16-AY16</f>
        <v>429</v>
      </c>
      <c r="BC16" s="70"/>
      <c r="BD16" s="64">
        <f>BB16-BC16</f>
        <v>429</v>
      </c>
      <c r="BE16" s="70">
        <f>AU16-BI16</f>
        <v>0</v>
      </c>
      <c r="BF16" s="70">
        <f>BE16</f>
        <v>0</v>
      </c>
      <c r="BG16" s="64">
        <f>AW16+AY16</f>
        <v>2830</v>
      </c>
      <c r="BH16" s="64">
        <f>AW16+AY16</f>
        <v>2830</v>
      </c>
      <c r="BI16" s="64">
        <f t="shared" ref="BI16:BJ16" si="52">AU16</f>
        <v>3259</v>
      </c>
      <c r="BJ16" s="64">
        <f t="shared" si="52"/>
        <v>3259</v>
      </c>
      <c r="BK16" s="64">
        <f t="shared" ref="BK16" si="53">BL16+BP16</f>
        <v>2935</v>
      </c>
      <c r="BL16" s="64">
        <f t="shared" ref="BL16" si="54">BH16</f>
        <v>2830</v>
      </c>
      <c r="BM16" s="64">
        <f t="shared" ref="BM16" si="55">AY16</f>
        <v>0</v>
      </c>
      <c r="BN16" s="64">
        <f>BJ16-BL16</f>
        <v>429</v>
      </c>
      <c r="BO16" s="70">
        <v>-324</v>
      </c>
      <c r="BP16" s="70">
        <f>BN16+BO16</f>
        <v>105</v>
      </c>
      <c r="BQ16" s="64">
        <v>105</v>
      </c>
      <c r="BR16" s="64">
        <v>105</v>
      </c>
      <c r="BS16" s="64"/>
      <c r="BT16" s="64"/>
      <c r="BU16" s="64">
        <v>3065</v>
      </c>
      <c r="BV16" s="64">
        <v>2908</v>
      </c>
      <c r="BW16" s="64">
        <f t="shared" si="40"/>
        <v>105</v>
      </c>
      <c r="BX16" s="64">
        <f t="shared" si="41"/>
        <v>105</v>
      </c>
      <c r="BY16" s="64">
        <f>BU16-BV16</f>
        <v>157</v>
      </c>
      <c r="BZ16" s="64">
        <f t="shared" si="38"/>
        <v>157</v>
      </c>
      <c r="CA16" s="64"/>
      <c r="CB16" s="64">
        <f t="shared" si="42"/>
        <v>157</v>
      </c>
      <c r="CC16" s="64"/>
      <c r="CD16" s="147" t="s">
        <v>55</v>
      </c>
      <c r="CE16" s="302"/>
      <c r="CG16" s="4"/>
      <c r="CH16" s="4"/>
      <c r="CI16" s="4"/>
    </row>
    <row r="17" spans="1:87" s="4" customFormat="1" ht="30" x14ac:dyDescent="0.25">
      <c r="A17" s="135">
        <f t="shared" si="43"/>
        <v>5</v>
      </c>
      <c r="B17" s="308" t="s">
        <v>333</v>
      </c>
      <c r="C17" s="306"/>
      <c r="D17" s="306"/>
      <c r="E17" s="307">
        <v>2015</v>
      </c>
      <c r="F17" s="309" t="s">
        <v>334</v>
      </c>
      <c r="G17" s="249">
        <v>8383</v>
      </c>
      <c r="H17" s="249">
        <v>7800</v>
      </c>
      <c r="I17" s="249"/>
      <c r="J17" s="249"/>
      <c r="K17" s="249"/>
      <c r="L17" s="249"/>
      <c r="M17" s="64">
        <f>L17</f>
        <v>0</v>
      </c>
      <c r="N17" s="249">
        <v>2500</v>
      </c>
      <c r="O17" s="249">
        <v>2500</v>
      </c>
      <c r="P17" s="249">
        <v>2500</v>
      </c>
      <c r="Q17" s="249">
        <v>2500</v>
      </c>
      <c r="R17" s="249">
        <v>2500</v>
      </c>
      <c r="S17" s="249">
        <v>2500</v>
      </c>
      <c r="T17" s="249">
        <v>2500</v>
      </c>
      <c r="U17" s="249">
        <v>2500</v>
      </c>
      <c r="V17" s="64">
        <f>L17+N17</f>
        <v>2500</v>
      </c>
      <c r="W17" s="64">
        <f>M17+O17</f>
        <v>2500</v>
      </c>
      <c r="X17" s="249">
        <v>5380</v>
      </c>
      <c r="Y17" s="249">
        <v>5300</v>
      </c>
      <c r="Z17" s="249"/>
      <c r="AA17" s="249"/>
      <c r="AB17" s="64">
        <v>700</v>
      </c>
      <c r="AC17" s="64">
        <f t="shared" ref="AC17" si="56">AB17</f>
        <v>700</v>
      </c>
      <c r="AD17" s="249"/>
      <c r="AE17" s="249"/>
      <c r="AF17" s="70">
        <f t="shared" ref="AF17" si="57">V17+AC17</f>
        <v>3200</v>
      </c>
      <c r="AG17" s="249">
        <v>1200</v>
      </c>
      <c r="AH17" s="64">
        <f t="shared" ref="AH17:AH18" si="58">AB17+AG17</f>
        <v>1900</v>
      </c>
      <c r="AI17" s="64">
        <f t="shared" ref="AI17:AI18" si="59">AH17</f>
        <v>1900</v>
      </c>
      <c r="AJ17" s="64"/>
      <c r="AK17" s="64"/>
      <c r="AL17" s="64">
        <f t="shared" ref="AL17:AL18" si="60">AM17</f>
        <v>0</v>
      </c>
      <c r="AM17" s="64"/>
      <c r="AN17" s="64">
        <f t="shared" ref="AN17:AO18" si="61">V17+AH17</f>
        <v>4400</v>
      </c>
      <c r="AO17" s="64">
        <f t="shared" si="61"/>
        <v>4400</v>
      </c>
      <c r="AP17" s="249">
        <v>2500</v>
      </c>
      <c r="AQ17" s="249">
        <v>115</v>
      </c>
      <c r="AR17" s="70">
        <f>AQ17</f>
        <v>115</v>
      </c>
      <c r="AS17" s="64">
        <f t="shared" ref="AS17:AS18" si="62">AN17+AP17</f>
        <v>6900</v>
      </c>
      <c r="AT17" s="64">
        <f>AO17+AP17</f>
        <v>6900</v>
      </c>
      <c r="AU17" s="70">
        <v>5460</v>
      </c>
      <c r="AV17" s="70">
        <f t="shared" ref="AV17" si="63">AU17</f>
        <v>5460</v>
      </c>
      <c r="AW17" s="70">
        <f>AI17+AP17</f>
        <v>4400</v>
      </c>
      <c r="AX17" s="70">
        <f t="shared" ref="AX17:AX18" si="64">AV17-AI17-AP17</f>
        <v>1060</v>
      </c>
      <c r="AY17" s="70">
        <f>AZ17</f>
        <v>1000</v>
      </c>
      <c r="AZ17" s="71">
        <v>1000</v>
      </c>
      <c r="BA17" s="70">
        <f t="shared" ref="BA17" si="65">(H17*90%)-AS17</f>
        <v>120</v>
      </c>
      <c r="BB17" s="70">
        <f>AX17-AY17</f>
        <v>60</v>
      </c>
      <c r="BC17" s="70"/>
      <c r="BD17" s="64">
        <f>BB17-BC17</f>
        <v>60</v>
      </c>
      <c r="BE17" s="70">
        <f>AU17-BI17</f>
        <v>0</v>
      </c>
      <c r="BF17" s="70">
        <f>BE17</f>
        <v>0</v>
      </c>
      <c r="BG17" s="64">
        <f>AW17+AY17</f>
        <v>5400</v>
      </c>
      <c r="BH17" s="64">
        <f>AW17+AY17</f>
        <v>5400</v>
      </c>
      <c r="BI17" s="64">
        <f t="shared" ref="BI17:BJ18" si="66">AU17</f>
        <v>5460</v>
      </c>
      <c r="BJ17" s="64">
        <f t="shared" si="66"/>
        <v>5460</v>
      </c>
      <c r="BK17" s="64">
        <f t="shared" ref="BK17:BK18" si="67">BL17+BP17</f>
        <v>5557</v>
      </c>
      <c r="BL17" s="64">
        <f t="shared" ref="BL17:BL18" si="68">BH17</f>
        <v>5400</v>
      </c>
      <c r="BM17" s="64">
        <f t="shared" ref="BM17:BM18" si="69">AY17</f>
        <v>1000</v>
      </c>
      <c r="BN17" s="64">
        <f>BJ17-BL17</f>
        <v>60</v>
      </c>
      <c r="BO17" s="70">
        <v>-3048</v>
      </c>
      <c r="BP17" s="70">
        <v>157</v>
      </c>
      <c r="BQ17" s="64">
        <v>60</v>
      </c>
      <c r="BR17" s="64">
        <f>BN17</f>
        <v>60</v>
      </c>
      <c r="BS17" s="64"/>
      <c r="BT17" s="64"/>
      <c r="BU17" s="64">
        <f>H17+BO17</f>
        <v>4752</v>
      </c>
      <c r="BV17" s="64">
        <v>4143</v>
      </c>
      <c r="BW17" s="64">
        <f t="shared" si="40"/>
        <v>60</v>
      </c>
      <c r="BX17" s="64">
        <f t="shared" si="41"/>
        <v>60</v>
      </c>
      <c r="BY17" s="64">
        <f>BU17-BV17</f>
        <v>609</v>
      </c>
      <c r="BZ17" s="64">
        <f t="shared" si="38"/>
        <v>609</v>
      </c>
      <c r="CA17" s="64"/>
      <c r="CB17" s="64">
        <f t="shared" si="42"/>
        <v>609</v>
      </c>
      <c r="CC17" s="64"/>
      <c r="CD17" s="147" t="s">
        <v>55</v>
      </c>
      <c r="CE17" s="302"/>
      <c r="CG17" s="5"/>
      <c r="CH17" s="5"/>
      <c r="CI17" s="5"/>
    </row>
    <row r="18" spans="1:87" s="5" customFormat="1" ht="30" x14ac:dyDescent="0.25">
      <c r="A18" s="135">
        <f t="shared" si="43"/>
        <v>6</v>
      </c>
      <c r="B18" s="65" t="s">
        <v>335</v>
      </c>
      <c r="C18" s="66"/>
      <c r="D18" s="66"/>
      <c r="E18" s="135">
        <v>2014</v>
      </c>
      <c r="F18" s="230" t="s">
        <v>336</v>
      </c>
      <c r="G18" s="249">
        <v>4420</v>
      </c>
      <c r="H18" s="249">
        <v>4327</v>
      </c>
      <c r="I18" s="70"/>
      <c r="J18" s="70"/>
      <c r="K18" s="70"/>
      <c r="L18" s="64">
        <v>0</v>
      </c>
      <c r="M18" s="64">
        <v>0</v>
      </c>
      <c r="N18" s="64">
        <v>0</v>
      </c>
      <c r="O18" s="64">
        <v>0</v>
      </c>
      <c r="P18" s="70"/>
      <c r="Q18" s="70"/>
      <c r="R18" s="64">
        <v>0</v>
      </c>
      <c r="S18" s="64">
        <v>0</v>
      </c>
      <c r="T18" s="70"/>
      <c r="U18" s="64"/>
      <c r="V18" s="64">
        <f t="shared" ref="V18:W18" si="70">L18+N18</f>
        <v>0</v>
      </c>
      <c r="W18" s="64">
        <f t="shared" si="70"/>
        <v>0</v>
      </c>
      <c r="X18" s="70">
        <v>4420</v>
      </c>
      <c r="Y18" s="70">
        <v>4127</v>
      </c>
      <c r="Z18" s="70"/>
      <c r="AA18" s="70"/>
      <c r="AB18" s="64">
        <v>1500</v>
      </c>
      <c r="AC18" s="64">
        <v>1500</v>
      </c>
      <c r="AD18" s="64">
        <v>1400</v>
      </c>
      <c r="AE18" s="70"/>
      <c r="AF18" s="70">
        <f>AC18</f>
        <v>1500</v>
      </c>
      <c r="AG18" s="70">
        <v>1100</v>
      </c>
      <c r="AH18" s="64">
        <f t="shared" si="58"/>
        <v>2600</v>
      </c>
      <c r="AI18" s="64">
        <f t="shared" si="59"/>
        <v>2600</v>
      </c>
      <c r="AJ18" s="64" t="e">
        <f>AJ94+#REF!+#REF!+#REF!</f>
        <v>#REF!</v>
      </c>
      <c r="AK18" s="64" t="e">
        <f>AK94+#REF!+#REF!+#REF!</f>
        <v>#REF!</v>
      </c>
      <c r="AL18" s="64">
        <f t="shared" si="60"/>
        <v>1438</v>
      </c>
      <c r="AM18" s="64">
        <v>1438</v>
      </c>
      <c r="AN18" s="64">
        <f t="shared" si="61"/>
        <v>2600</v>
      </c>
      <c r="AO18" s="64">
        <f t="shared" si="61"/>
        <v>2600</v>
      </c>
      <c r="AP18" s="64">
        <v>1100</v>
      </c>
      <c r="AQ18" s="64">
        <v>1100</v>
      </c>
      <c r="AR18" s="70">
        <f>AQ18</f>
        <v>1100</v>
      </c>
      <c r="AS18" s="64">
        <f t="shared" si="62"/>
        <v>3700</v>
      </c>
      <c r="AT18" s="64">
        <f t="shared" ref="AT18" si="71">AO18+AP18</f>
        <v>3700</v>
      </c>
      <c r="AU18" s="70">
        <v>4470</v>
      </c>
      <c r="AV18" s="70">
        <f>AU18</f>
        <v>4470</v>
      </c>
      <c r="AW18" s="70">
        <f t="shared" ref="AW18" si="72">AI18+AP18</f>
        <v>3700</v>
      </c>
      <c r="AX18" s="70">
        <f t="shared" si="64"/>
        <v>770</v>
      </c>
      <c r="AY18" s="70">
        <v>600</v>
      </c>
      <c r="AZ18" s="70">
        <f>AX18</f>
        <v>770</v>
      </c>
      <c r="BA18" s="70"/>
      <c r="BB18" s="70">
        <f t="shared" ref="BB18" si="73">AX18-AY18</f>
        <v>170</v>
      </c>
      <c r="BC18" s="70"/>
      <c r="BD18" s="64">
        <f t="shared" ref="BD18" si="74">BB18-BC18</f>
        <v>170</v>
      </c>
      <c r="BE18" s="70">
        <f t="shared" ref="BE18" si="75">AU18-BI18</f>
        <v>0</v>
      </c>
      <c r="BF18" s="70">
        <f t="shared" ref="BF18" si="76">BE18</f>
        <v>0</v>
      </c>
      <c r="BG18" s="64">
        <f t="shared" ref="BG18" si="77">AW18+AY18</f>
        <v>4300</v>
      </c>
      <c r="BH18" s="64">
        <f t="shared" ref="BH18" si="78">AW18+AY18</f>
        <v>4300</v>
      </c>
      <c r="BI18" s="64">
        <f t="shared" si="66"/>
        <v>4470</v>
      </c>
      <c r="BJ18" s="64">
        <f t="shared" si="66"/>
        <v>4470</v>
      </c>
      <c r="BK18" s="64">
        <f t="shared" si="67"/>
        <v>4303</v>
      </c>
      <c r="BL18" s="64">
        <f t="shared" si="68"/>
        <v>4300</v>
      </c>
      <c r="BM18" s="64">
        <f t="shared" si="69"/>
        <v>600</v>
      </c>
      <c r="BN18" s="64">
        <f t="shared" ref="BN18" si="79">BJ18-BL18</f>
        <v>170</v>
      </c>
      <c r="BO18" s="70">
        <v>-170</v>
      </c>
      <c r="BP18" s="70">
        <v>3</v>
      </c>
      <c r="BQ18" s="64"/>
      <c r="BR18" s="64"/>
      <c r="BS18" s="64"/>
      <c r="BT18" s="64"/>
      <c r="BU18" s="64">
        <v>4303</v>
      </c>
      <c r="BV18" s="64">
        <f>BK18-BP18</f>
        <v>4300</v>
      </c>
      <c r="BW18" s="64">
        <f t="shared" si="40"/>
        <v>0</v>
      </c>
      <c r="BX18" s="64">
        <f t="shared" si="41"/>
        <v>0</v>
      </c>
      <c r="BY18" s="64">
        <f>BK18-BV18</f>
        <v>3</v>
      </c>
      <c r="BZ18" s="64">
        <f t="shared" si="38"/>
        <v>3</v>
      </c>
      <c r="CA18" s="64"/>
      <c r="CB18" s="64">
        <f t="shared" si="42"/>
        <v>3</v>
      </c>
      <c r="CC18" s="64"/>
      <c r="CD18" s="138" t="s">
        <v>55</v>
      </c>
      <c r="CE18" s="302"/>
    </row>
    <row r="19" spans="1:87" s="5" customFormat="1" ht="30" x14ac:dyDescent="0.25">
      <c r="A19" s="135">
        <f t="shared" si="43"/>
        <v>7</v>
      </c>
      <c r="B19" s="310" t="s">
        <v>73</v>
      </c>
      <c r="C19" s="66"/>
      <c r="D19" s="66"/>
      <c r="E19" s="135">
        <v>2017</v>
      </c>
      <c r="F19" s="230" t="s">
        <v>74</v>
      </c>
      <c r="G19" s="64">
        <v>14735</v>
      </c>
      <c r="H19" s="64">
        <v>14735</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250"/>
      <c r="AP19" s="70">
        <v>3550</v>
      </c>
      <c r="AQ19" s="70">
        <v>423</v>
      </c>
      <c r="AR19" s="70">
        <v>3006</v>
      </c>
      <c r="AS19" s="64">
        <f>AN19+AP19</f>
        <v>3550</v>
      </c>
      <c r="AT19" s="64">
        <f>AO19+AP19</f>
        <v>3550</v>
      </c>
      <c r="AU19" s="64">
        <f>G19</f>
        <v>14735</v>
      </c>
      <c r="AV19" s="70">
        <f>H19</f>
        <v>14735</v>
      </c>
      <c r="AW19" s="70">
        <f>AI19+AP19</f>
        <v>3550</v>
      </c>
      <c r="AX19" s="70">
        <f>AV19-AI19-AP19</f>
        <v>11185</v>
      </c>
      <c r="AY19" s="70">
        <v>6000</v>
      </c>
      <c r="AZ19" s="70">
        <v>6500</v>
      </c>
      <c r="BA19" s="70">
        <f>(H19*70%)-AS19</f>
        <v>6764.5</v>
      </c>
      <c r="BB19" s="70">
        <f>AX19-AY19</f>
        <v>5185</v>
      </c>
      <c r="BC19" s="70"/>
      <c r="BD19" s="64">
        <f>BB19-BC19</f>
        <v>5185</v>
      </c>
      <c r="BE19" s="70">
        <v>1789</v>
      </c>
      <c r="BF19" s="70">
        <f>BE19</f>
        <v>1789</v>
      </c>
      <c r="BG19" s="64">
        <v>10961</v>
      </c>
      <c r="BH19" s="64">
        <f>BG19</f>
        <v>10961</v>
      </c>
      <c r="BI19" s="64">
        <f>AU19</f>
        <v>14735</v>
      </c>
      <c r="BJ19" s="64">
        <f>AV19</f>
        <v>14735</v>
      </c>
      <c r="BK19" s="64">
        <f>BL19+BP19</f>
        <v>14705</v>
      </c>
      <c r="BL19" s="64">
        <f>BH19</f>
        <v>10961</v>
      </c>
      <c r="BM19" s="64">
        <f>AY19</f>
        <v>6000</v>
      </c>
      <c r="BN19" s="64">
        <f>BJ19-BL19</f>
        <v>3774</v>
      </c>
      <c r="BO19" s="70">
        <v>-30</v>
      </c>
      <c r="BP19" s="70">
        <f>BN19+BO19</f>
        <v>3744</v>
      </c>
      <c r="BQ19" s="64">
        <v>3500</v>
      </c>
      <c r="BR19" s="64">
        <v>3500</v>
      </c>
      <c r="BS19" s="64">
        <f>BP19-BR19</f>
        <v>244</v>
      </c>
      <c r="BT19" s="64">
        <v>1000</v>
      </c>
      <c r="BU19" s="64">
        <v>14705</v>
      </c>
      <c r="BV19" s="64">
        <v>13461</v>
      </c>
      <c r="BW19" s="64">
        <f t="shared" si="40"/>
        <v>3500</v>
      </c>
      <c r="BX19" s="64">
        <f t="shared" si="41"/>
        <v>3500</v>
      </c>
      <c r="BY19" s="64">
        <f>BU19-BV19</f>
        <v>1244</v>
      </c>
      <c r="BZ19" s="64">
        <f t="shared" si="38"/>
        <v>1244</v>
      </c>
      <c r="CA19" s="64"/>
      <c r="CB19" s="64">
        <f t="shared" si="42"/>
        <v>1244</v>
      </c>
      <c r="CC19" s="64"/>
      <c r="CD19" s="135" t="s">
        <v>55</v>
      </c>
      <c r="CE19" s="302"/>
      <c r="CG19" s="6"/>
      <c r="CH19" s="6"/>
      <c r="CI19" s="6"/>
    </row>
    <row r="20" spans="1:87" s="6" customFormat="1" ht="30" x14ac:dyDescent="0.25">
      <c r="A20" s="135">
        <f t="shared" si="43"/>
        <v>8</v>
      </c>
      <c r="B20" s="65" t="s">
        <v>82</v>
      </c>
      <c r="C20" s="138"/>
      <c r="D20" s="138"/>
      <c r="E20" s="138">
        <v>2018</v>
      </c>
      <c r="F20" s="230" t="s">
        <v>83</v>
      </c>
      <c r="G20" s="249">
        <v>4803</v>
      </c>
      <c r="H20" s="249">
        <v>5002</v>
      </c>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t="s">
        <v>53</v>
      </c>
      <c r="AS20" s="249"/>
      <c r="AT20" s="249"/>
      <c r="AU20" s="249">
        <v>5002</v>
      </c>
      <c r="AV20" s="249">
        <v>5002</v>
      </c>
      <c r="AW20" s="249"/>
      <c r="AX20" s="70">
        <f>AV20-AI20-AP20</f>
        <v>5002</v>
      </c>
      <c r="AY20" s="70">
        <f t="shared" ref="AY20:AY26" si="80">AZ20</f>
        <v>1300</v>
      </c>
      <c r="AZ20" s="70">
        <v>1300</v>
      </c>
      <c r="BA20" s="70">
        <f>AX20*26%</f>
        <v>1300.52</v>
      </c>
      <c r="BB20" s="70">
        <f>AX20-AY20</f>
        <v>3702</v>
      </c>
      <c r="BC20" s="70"/>
      <c r="BD20" s="64">
        <f>BB20-BC20</f>
        <v>3702</v>
      </c>
      <c r="BE20" s="70">
        <v>853</v>
      </c>
      <c r="BF20" s="70">
        <f>BE20</f>
        <v>853</v>
      </c>
      <c r="BG20" s="64">
        <f>AW20+AY20</f>
        <v>1300</v>
      </c>
      <c r="BH20" s="64">
        <f>BG20</f>
        <v>1300</v>
      </c>
      <c r="BI20" s="64">
        <f>AU20</f>
        <v>5002</v>
      </c>
      <c r="BJ20" s="64">
        <f>AV20</f>
        <v>5002</v>
      </c>
      <c r="BK20" s="64">
        <f>BL20+BP20</f>
        <v>4780</v>
      </c>
      <c r="BL20" s="64">
        <f>BH20</f>
        <v>1300</v>
      </c>
      <c r="BM20" s="64">
        <f>AY20</f>
        <v>1300</v>
      </c>
      <c r="BN20" s="64">
        <f>BJ20-BL20</f>
        <v>3702</v>
      </c>
      <c r="BO20" s="249">
        <v>-222</v>
      </c>
      <c r="BP20" s="70">
        <f>BN20+BO20</f>
        <v>3480</v>
      </c>
      <c r="BQ20" s="64">
        <v>3100</v>
      </c>
      <c r="BR20" s="64">
        <v>2500</v>
      </c>
      <c r="BS20" s="64">
        <f>BP20-BR20</f>
        <v>980</v>
      </c>
      <c r="BT20" s="64">
        <v>-581</v>
      </c>
      <c r="BU20" s="64">
        <f t="shared" ref="BU20:BU30" si="81">BK20+BT20</f>
        <v>4199</v>
      </c>
      <c r="BV20" s="64">
        <f>BK20-BP20+BR20</f>
        <v>3800</v>
      </c>
      <c r="BW20" s="64">
        <f t="shared" si="40"/>
        <v>2500</v>
      </c>
      <c r="BX20" s="64">
        <f t="shared" si="41"/>
        <v>2500</v>
      </c>
      <c r="BY20" s="64">
        <f>BU20-BV20</f>
        <v>399</v>
      </c>
      <c r="BZ20" s="64">
        <f t="shared" si="38"/>
        <v>399</v>
      </c>
      <c r="CA20" s="64"/>
      <c r="CB20" s="64">
        <f t="shared" si="42"/>
        <v>399</v>
      </c>
      <c r="CC20" s="64"/>
      <c r="CD20" s="135" t="s">
        <v>84</v>
      </c>
      <c r="CE20" s="302"/>
      <c r="CG20" s="3"/>
      <c r="CH20" s="3"/>
      <c r="CI20" s="3"/>
    </row>
    <row r="21" spans="1:87" s="3" customFormat="1" ht="30" x14ac:dyDescent="0.25">
      <c r="A21" s="135">
        <f t="shared" si="43"/>
        <v>9</v>
      </c>
      <c r="B21" s="65" t="s">
        <v>337</v>
      </c>
      <c r="C21" s="138"/>
      <c r="D21" s="309" t="s">
        <v>338</v>
      </c>
      <c r="E21" s="135">
        <v>2015</v>
      </c>
      <c r="F21" s="311" t="s">
        <v>339</v>
      </c>
      <c r="G21" s="64">
        <v>6584</v>
      </c>
      <c r="H21" s="305">
        <v>6212</v>
      </c>
      <c r="I21" s="70"/>
      <c r="J21" s="70"/>
      <c r="K21" s="70"/>
      <c r="L21" s="64"/>
      <c r="M21" s="64"/>
      <c r="N21" s="64"/>
      <c r="O21" s="64"/>
      <c r="P21" s="70"/>
      <c r="Q21" s="70"/>
      <c r="R21" s="64"/>
      <c r="S21" s="64"/>
      <c r="T21" s="70"/>
      <c r="U21" s="64"/>
      <c r="V21" s="64"/>
      <c r="W21" s="64"/>
      <c r="X21" s="70"/>
      <c r="Y21" s="70"/>
      <c r="Z21" s="70"/>
      <c r="AA21" s="70"/>
      <c r="AB21" s="64"/>
      <c r="AC21" s="64"/>
      <c r="AD21" s="64"/>
      <c r="AE21" s="70"/>
      <c r="AF21" s="70"/>
      <c r="AG21" s="64"/>
      <c r="AH21" s="64"/>
      <c r="AI21" s="64"/>
      <c r="AJ21" s="64"/>
      <c r="AK21" s="64"/>
      <c r="AL21" s="64"/>
      <c r="AM21" s="64"/>
      <c r="AN21" s="64"/>
      <c r="AO21" s="64"/>
      <c r="AP21" s="70"/>
      <c r="AQ21" s="70">
        <v>3699</v>
      </c>
      <c r="AR21" s="70">
        <v>3699</v>
      </c>
      <c r="AS21" s="249">
        <v>3969.72</v>
      </c>
      <c r="AT21" s="249">
        <v>3969.72</v>
      </c>
      <c r="AU21" s="70">
        <v>1522</v>
      </c>
      <c r="AV21" s="70">
        <v>1522</v>
      </c>
      <c r="AW21" s="70"/>
      <c r="AX21" s="70">
        <v>1522</v>
      </c>
      <c r="AY21" s="70">
        <f t="shared" si="80"/>
        <v>1522</v>
      </c>
      <c r="AZ21" s="70">
        <f>AX21</f>
        <v>1522</v>
      </c>
      <c r="BA21" s="70"/>
      <c r="BB21" s="70">
        <f t="shared" ref="BB21" si="82">AX21-AY21</f>
        <v>0</v>
      </c>
      <c r="BC21" s="70"/>
      <c r="BD21" s="64">
        <f t="shared" ref="BD21" si="83">BB21-BC21</f>
        <v>0</v>
      </c>
      <c r="BE21" s="70">
        <f t="shared" ref="BE21" si="84">AU21-BI21</f>
        <v>0</v>
      </c>
      <c r="BF21" s="70">
        <f t="shared" ref="BF21" si="85">BE21</f>
        <v>0</v>
      </c>
      <c r="BG21" s="64">
        <f t="shared" ref="BG21" si="86">AW21+AY21</f>
        <v>1522</v>
      </c>
      <c r="BH21" s="64">
        <f t="shared" ref="BH21" si="87">AW21+AY21</f>
        <v>1522</v>
      </c>
      <c r="BI21" s="64">
        <f t="shared" ref="BI21:BJ21" si="88">AU21</f>
        <v>1522</v>
      </c>
      <c r="BJ21" s="64">
        <f t="shared" si="88"/>
        <v>1522</v>
      </c>
      <c r="BK21" s="64">
        <f t="shared" ref="BK21" si="89">BL21+BP21</f>
        <v>1522</v>
      </c>
      <c r="BL21" s="64">
        <f t="shared" ref="BL21" si="90">BH21</f>
        <v>1522</v>
      </c>
      <c r="BM21" s="64">
        <f t="shared" ref="BM21" si="91">AY21</f>
        <v>1522</v>
      </c>
      <c r="BN21" s="64">
        <f t="shared" ref="BN21" si="92">BJ21-BL21</f>
        <v>0</v>
      </c>
      <c r="BO21" s="70"/>
      <c r="BP21" s="70">
        <f t="shared" ref="BP21" si="93">BN21+BO21</f>
        <v>0</v>
      </c>
      <c r="BQ21" s="64"/>
      <c r="BR21" s="64">
        <f>BN21</f>
        <v>0</v>
      </c>
      <c r="BS21" s="64"/>
      <c r="BT21" s="64">
        <v>101</v>
      </c>
      <c r="BU21" s="64">
        <f t="shared" si="81"/>
        <v>1623</v>
      </c>
      <c r="BV21" s="64">
        <f>BK21-BP21</f>
        <v>1522</v>
      </c>
      <c r="BW21" s="64">
        <f t="shared" si="40"/>
        <v>0</v>
      </c>
      <c r="BX21" s="64">
        <f t="shared" si="41"/>
        <v>0</v>
      </c>
      <c r="BY21" s="64">
        <f>BU21-BV21</f>
        <v>101</v>
      </c>
      <c r="BZ21" s="64">
        <f t="shared" si="38"/>
        <v>101</v>
      </c>
      <c r="CA21" s="64"/>
      <c r="CB21" s="64">
        <f t="shared" si="42"/>
        <v>101</v>
      </c>
      <c r="CC21" s="64"/>
      <c r="CD21" s="147" t="s">
        <v>55</v>
      </c>
      <c r="CE21" s="302"/>
      <c r="CG21" s="6"/>
      <c r="CH21" s="6"/>
      <c r="CI21" s="6"/>
    </row>
    <row r="22" spans="1:87" s="6" customFormat="1" ht="30" x14ac:dyDescent="0.25">
      <c r="A22" s="135">
        <f t="shared" si="43"/>
        <v>10</v>
      </c>
      <c r="B22" s="65" t="s">
        <v>346</v>
      </c>
      <c r="C22" s="137"/>
      <c r="D22" s="137"/>
      <c r="E22" s="138">
        <v>2017</v>
      </c>
      <c r="F22" s="312" t="s">
        <v>347</v>
      </c>
      <c r="G22" s="64">
        <v>7152</v>
      </c>
      <c r="H22" s="249">
        <v>4700</v>
      </c>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70"/>
      <c r="AQ22" s="70">
        <v>3000</v>
      </c>
      <c r="AR22" s="70"/>
      <c r="AS22" s="64">
        <v>1500</v>
      </c>
      <c r="AT22" s="64"/>
      <c r="AU22" s="64">
        <v>7159</v>
      </c>
      <c r="AV22" s="249">
        <v>4700</v>
      </c>
      <c r="AW22" s="70"/>
      <c r="AX22" s="70">
        <f>AV22</f>
        <v>4700</v>
      </c>
      <c r="AY22" s="70">
        <f t="shared" si="80"/>
        <v>4000</v>
      </c>
      <c r="AZ22" s="71">
        <v>4000</v>
      </c>
      <c r="BA22" s="70">
        <f>(H22*90%)-AS22</f>
        <v>2730</v>
      </c>
      <c r="BB22" s="70">
        <f t="shared" ref="BB22:BB29" si="94">AX22-AY22</f>
        <v>700</v>
      </c>
      <c r="BC22" s="70"/>
      <c r="BD22" s="64">
        <f t="shared" ref="BD22:BD29" si="95">BB22-BC22</f>
        <v>700</v>
      </c>
      <c r="BE22" s="70">
        <v>3557</v>
      </c>
      <c r="BF22" s="70">
        <f t="shared" ref="BF22:BF29" si="96">BE22</f>
        <v>3557</v>
      </c>
      <c r="BG22" s="64">
        <f>AW22+AY22</f>
        <v>4000</v>
      </c>
      <c r="BH22" s="64">
        <f>BG22</f>
        <v>4000</v>
      </c>
      <c r="BI22" s="64">
        <f t="shared" ref="BI22:BJ29" si="97">AU22</f>
        <v>7159</v>
      </c>
      <c r="BJ22" s="64">
        <f t="shared" si="97"/>
        <v>4700</v>
      </c>
      <c r="BK22" s="64">
        <f>BL22+BP22</f>
        <v>4700</v>
      </c>
      <c r="BL22" s="64">
        <f t="shared" ref="BL22:BL31" si="98">BH22</f>
        <v>4000</v>
      </c>
      <c r="BM22" s="64">
        <f t="shared" ref="BM22:BM31" si="99">AY22</f>
        <v>4000</v>
      </c>
      <c r="BN22" s="64">
        <f t="shared" ref="BN22:BN31" si="100">BJ22-BL22</f>
        <v>700</v>
      </c>
      <c r="BO22" s="70"/>
      <c r="BP22" s="70">
        <f t="shared" ref="BP22:BP31" si="101">BN22+BO22</f>
        <v>700</v>
      </c>
      <c r="BQ22" s="64"/>
      <c r="BR22" s="64">
        <f>BN22</f>
        <v>700</v>
      </c>
      <c r="BS22" s="64">
        <f>BP22-BR22</f>
        <v>0</v>
      </c>
      <c r="BT22" s="64">
        <v>280</v>
      </c>
      <c r="BU22" s="64">
        <f t="shared" si="81"/>
        <v>4980</v>
      </c>
      <c r="BV22" s="64">
        <v>4700</v>
      </c>
      <c r="BW22" s="64">
        <f t="shared" si="40"/>
        <v>700</v>
      </c>
      <c r="BX22" s="64">
        <f t="shared" si="41"/>
        <v>700</v>
      </c>
      <c r="BY22" s="64">
        <v>280</v>
      </c>
      <c r="BZ22" s="64">
        <f t="shared" si="38"/>
        <v>280</v>
      </c>
      <c r="CA22" s="64"/>
      <c r="CB22" s="64">
        <f t="shared" si="42"/>
        <v>280</v>
      </c>
      <c r="CC22" s="64"/>
      <c r="CD22" s="135" t="s">
        <v>56</v>
      </c>
      <c r="CE22" s="302"/>
      <c r="CG22" s="3"/>
      <c r="CH22" s="3"/>
      <c r="CI22" s="3"/>
    </row>
    <row r="23" spans="1:87" s="3" customFormat="1" ht="30" x14ac:dyDescent="0.25">
      <c r="A23" s="135">
        <f t="shared" si="43"/>
        <v>11</v>
      </c>
      <c r="B23" s="65" t="s">
        <v>59</v>
      </c>
      <c r="C23" s="66"/>
      <c r="D23" s="66"/>
      <c r="E23" s="138">
        <v>2015</v>
      </c>
      <c r="F23" s="230" t="s">
        <v>60</v>
      </c>
      <c r="G23" s="64">
        <v>7014</v>
      </c>
      <c r="H23" s="64">
        <v>6663</v>
      </c>
      <c r="I23" s="70"/>
      <c r="J23" s="70"/>
      <c r="K23" s="70"/>
      <c r="L23" s="64"/>
      <c r="M23" s="64">
        <f>L23</f>
        <v>0</v>
      </c>
      <c r="N23" s="64">
        <v>1400</v>
      </c>
      <c r="O23" s="64">
        <v>1400</v>
      </c>
      <c r="P23" s="249">
        <f>N23*1.1</f>
        <v>1540.0000000000002</v>
      </c>
      <c r="Q23" s="249">
        <f>P23</f>
        <v>1540.0000000000002</v>
      </c>
      <c r="R23" s="64">
        <v>1000</v>
      </c>
      <c r="S23" s="64">
        <v>1000</v>
      </c>
      <c r="T23" s="70"/>
      <c r="U23" s="64">
        <v>0</v>
      </c>
      <c r="V23" s="64">
        <f t="shared" ref="V23:W25" si="102">L23+N23</f>
        <v>1400</v>
      </c>
      <c r="W23" s="64">
        <f t="shared" si="102"/>
        <v>1400</v>
      </c>
      <c r="X23" s="70">
        <v>5263</v>
      </c>
      <c r="Y23" s="70">
        <v>5000</v>
      </c>
      <c r="Z23" s="70"/>
      <c r="AA23" s="70"/>
      <c r="AB23" s="64">
        <v>800</v>
      </c>
      <c r="AC23" s="64">
        <f>AB23</f>
        <v>800</v>
      </c>
      <c r="AD23" s="64"/>
      <c r="AE23" s="70"/>
      <c r="AF23" s="70">
        <f>V23+AC23</f>
        <v>2200</v>
      </c>
      <c r="AG23" s="64">
        <v>2000</v>
      </c>
      <c r="AH23" s="64">
        <f>AB23+AG23</f>
        <v>2800</v>
      </c>
      <c r="AI23" s="64">
        <f>AH23</f>
        <v>2800</v>
      </c>
      <c r="AJ23" s="64"/>
      <c r="AK23" s="64"/>
      <c r="AL23" s="64">
        <f>AM23</f>
        <v>800</v>
      </c>
      <c r="AM23" s="64">
        <v>800</v>
      </c>
      <c r="AN23" s="64">
        <f t="shared" ref="AN23:AO26" si="103">V23+AH23</f>
        <v>4200</v>
      </c>
      <c r="AO23" s="64">
        <f t="shared" si="103"/>
        <v>4200</v>
      </c>
      <c r="AP23" s="70">
        <v>1250</v>
      </c>
      <c r="AQ23" s="70">
        <v>1200</v>
      </c>
      <c r="AR23" s="70">
        <v>1200</v>
      </c>
      <c r="AS23" s="64">
        <f>AN23+AP23</f>
        <v>5450</v>
      </c>
      <c r="AT23" s="64">
        <f>AO23+AP23</f>
        <v>5450</v>
      </c>
      <c r="AU23" s="70">
        <v>5050</v>
      </c>
      <c r="AV23" s="70">
        <v>5050</v>
      </c>
      <c r="AW23" s="70">
        <f>AI23+AP23</f>
        <v>4050</v>
      </c>
      <c r="AX23" s="70">
        <f t="shared" ref="AX23:AX29" si="104">AV23-AI23-AP23</f>
        <v>1000</v>
      </c>
      <c r="AY23" s="70">
        <f t="shared" si="80"/>
        <v>913</v>
      </c>
      <c r="AZ23" s="70">
        <v>913</v>
      </c>
      <c r="BA23" s="70"/>
      <c r="BB23" s="70">
        <f t="shared" si="94"/>
        <v>87</v>
      </c>
      <c r="BC23" s="70"/>
      <c r="BD23" s="64">
        <f t="shared" si="95"/>
        <v>87</v>
      </c>
      <c r="BE23" s="70">
        <v>913</v>
      </c>
      <c r="BF23" s="70">
        <f t="shared" si="96"/>
        <v>913</v>
      </c>
      <c r="BG23" s="64">
        <f>AW23+AY23</f>
        <v>4963</v>
      </c>
      <c r="BH23" s="64">
        <f>AW23+AY23</f>
        <v>4963</v>
      </c>
      <c r="BI23" s="64">
        <f t="shared" si="97"/>
        <v>5050</v>
      </c>
      <c r="BJ23" s="64">
        <f t="shared" si="97"/>
        <v>5050</v>
      </c>
      <c r="BK23" s="64">
        <f>BL23+BP23</f>
        <v>5050</v>
      </c>
      <c r="BL23" s="64">
        <f t="shared" si="98"/>
        <v>4963</v>
      </c>
      <c r="BM23" s="64">
        <f t="shared" si="99"/>
        <v>913</v>
      </c>
      <c r="BN23" s="64">
        <f t="shared" si="100"/>
        <v>87</v>
      </c>
      <c r="BO23" s="70"/>
      <c r="BP23" s="70">
        <f t="shared" si="101"/>
        <v>87</v>
      </c>
      <c r="BQ23" s="64">
        <v>37</v>
      </c>
      <c r="BR23" s="64">
        <v>37</v>
      </c>
      <c r="BS23" s="64"/>
      <c r="BT23" s="64">
        <v>100</v>
      </c>
      <c r="BU23" s="64">
        <f t="shared" si="81"/>
        <v>5150</v>
      </c>
      <c r="BV23" s="64">
        <f>BK23-BP23</f>
        <v>4963</v>
      </c>
      <c r="BW23" s="64">
        <f t="shared" si="40"/>
        <v>37</v>
      </c>
      <c r="BX23" s="64">
        <f t="shared" si="41"/>
        <v>37</v>
      </c>
      <c r="BY23" s="64">
        <f t="shared" ref="BY23:BY30" si="105">BU23-BV23</f>
        <v>187</v>
      </c>
      <c r="BZ23" s="64">
        <f t="shared" si="38"/>
        <v>187</v>
      </c>
      <c r="CA23" s="64"/>
      <c r="CB23" s="64">
        <f t="shared" si="42"/>
        <v>187</v>
      </c>
      <c r="CC23" s="64"/>
      <c r="CD23" s="147" t="s">
        <v>58</v>
      </c>
      <c r="CE23" s="302"/>
      <c r="CG23" s="5"/>
      <c r="CH23" s="5"/>
      <c r="CI23" s="5"/>
    </row>
    <row r="24" spans="1:87" s="5" customFormat="1" ht="48.75" customHeight="1" x14ac:dyDescent="0.25">
      <c r="A24" s="135">
        <f t="shared" si="43"/>
        <v>12</v>
      </c>
      <c r="B24" s="65" t="s">
        <v>355</v>
      </c>
      <c r="C24" s="66"/>
      <c r="D24" s="66"/>
      <c r="E24" s="135">
        <v>2015</v>
      </c>
      <c r="F24" s="230" t="s">
        <v>356</v>
      </c>
      <c r="G24" s="64">
        <v>2380</v>
      </c>
      <c r="H24" s="64">
        <v>2380</v>
      </c>
      <c r="I24" s="70"/>
      <c r="J24" s="70"/>
      <c r="K24" s="70"/>
      <c r="L24" s="64">
        <v>0</v>
      </c>
      <c r="M24" s="64">
        <v>0</v>
      </c>
      <c r="N24" s="64">
        <v>0</v>
      </c>
      <c r="O24" s="64">
        <v>0</v>
      </c>
      <c r="P24" s="70"/>
      <c r="Q24" s="70"/>
      <c r="R24" s="64">
        <v>0</v>
      </c>
      <c r="S24" s="64">
        <v>0</v>
      </c>
      <c r="T24" s="70"/>
      <c r="U24" s="64"/>
      <c r="V24" s="64">
        <f t="shared" si="102"/>
        <v>0</v>
      </c>
      <c r="W24" s="64">
        <f t="shared" si="102"/>
        <v>0</v>
      </c>
      <c r="X24" s="70">
        <v>1880</v>
      </c>
      <c r="Y24" s="70">
        <f>X24</f>
        <v>1880</v>
      </c>
      <c r="Z24" s="70"/>
      <c r="AA24" s="70"/>
      <c r="AB24" s="64">
        <v>600</v>
      </c>
      <c r="AC24" s="64">
        <v>600</v>
      </c>
      <c r="AD24" s="64">
        <v>600</v>
      </c>
      <c r="AE24" s="70"/>
      <c r="AF24" s="70">
        <f>AC24</f>
        <v>600</v>
      </c>
      <c r="AG24" s="70">
        <v>500</v>
      </c>
      <c r="AH24" s="64">
        <f>AB24+AG24</f>
        <v>1100</v>
      </c>
      <c r="AI24" s="64">
        <f>AH24</f>
        <v>1100</v>
      </c>
      <c r="AJ24" s="64"/>
      <c r="AK24" s="64"/>
      <c r="AL24" s="64">
        <f>AM24</f>
        <v>600</v>
      </c>
      <c r="AM24" s="64">
        <v>600</v>
      </c>
      <c r="AN24" s="64">
        <f t="shared" si="103"/>
        <v>1100</v>
      </c>
      <c r="AO24" s="64">
        <f t="shared" si="103"/>
        <v>1100</v>
      </c>
      <c r="AP24" s="70">
        <v>600</v>
      </c>
      <c r="AQ24" s="70">
        <v>0</v>
      </c>
      <c r="AR24" s="70">
        <v>0</v>
      </c>
      <c r="AS24" s="64">
        <f>AN24+AP24</f>
        <v>1700</v>
      </c>
      <c r="AT24" s="64">
        <f>AO24+AP24</f>
        <v>1700</v>
      </c>
      <c r="AU24" s="70">
        <v>2350</v>
      </c>
      <c r="AV24" s="70">
        <f>AU24</f>
        <v>2350</v>
      </c>
      <c r="AW24" s="70">
        <f>AI24+AP24</f>
        <v>1700</v>
      </c>
      <c r="AX24" s="70">
        <f t="shared" si="104"/>
        <v>650</v>
      </c>
      <c r="AY24" s="70">
        <f t="shared" si="80"/>
        <v>580</v>
      </c>
      <c r="AZ24" s="70">
        <v>580</v>
      </c>
      <c r="BA24" s="70"/>
      <c r="BB24" s="70">
        <f t="shared" si="94"/>
        <v>70</v>
      </c>
      <c r="BC24" s="70"/>
      <c r="BD24" s="64">
        <f t="shared" si="95"/>
        <v>70</v>
      </c>
      <c r="BE24" s="70">
        <f>AU24-BI24</f>
        <v>0</v>
      </c>
      <c r="BF24" s="70">
        <f t="shared" si="96"/>
        <v>0</v>
      </c>
      <c r="BG24" s="64">
        <f>AW24+AY24</f>
        <v>2280</v>
      </c>
      <c r="BH24" s="64">
        <f t="shared" ref="BH24:BH31" si="106">BG24</f>
        <v>2280</v>
      </c>
      <c r="BI24" s="64">
        <f t="shared" si="97"/>
        <v>2350</v>
      </c>
      <c r="BJ24" s="64">
        <f t="shared" si="97"/>
        <v>2350</v>
      </c>
      <c r="BK24" s="64">
        <f>BL24+BP24</f>
        <v>2350</v>
      </c>
      <c r="BL24" s="64">
        <f t="shared" si="98"/>
        <v>2280</v>
      </c>
      <c r="BM24" s="64">
        <f t="shared" si="99"/>
        <v>580</v>
      </c>
      <c r="BN24" s="64">
        <f t="shared" si="100"/>
        <v>70</v>
      </c>
      <c r="BO24" s="70"/>
      <c r="BP24" s="70">
        <f t="shared" si="101"/>
        <v>70</v>
      </c>
      <c r="BQ24" s="64"/>
      <c r="BR24" s="64"/>
      <c r="BS24" s="64"/>
      <c r="BT24" s="64"/>
      <c r="BU24" s="64">
        <f t="shared" si="81"/>
        <v>2350</v>
      </c>
      <c r="BV24" s="64">
        <f t="shared" ref="BV24:BV25" si="107">BK24-BP24</f>
        <v>2280</v>
      </c>
      <c r="BW24" s="64">
        <f t="shared" si="40"/>
        <v>0</v>
      </c>
      <c r="BX24" s="64">
        <f t="shared" si="41"/>
        <v>0</v>
      </c>
      <c r="BY24" s="64">
        <f t="shared" si="105"/>
        <v>70</v>
      </c>
      <c r="BZ24" s="64">
        <f t="shared" ref="BZ24" si="108">BY24</f>
        <v>70</v>
      </c>
      <c r="CA24" s="64"/>
      <c r="CB24" s="64">
        <f t="shared" si="42"/>
        <v>70</v>
      </c>
      <c r="CC24" s="64"/>
      <c r="CD24" s="138" t="s">
        <v>57</v>
      </c>
      <c r="CE24" s="302"/>
    </row>
    <row r="25" spans="1:87" s="5" customFormat="1" ht="45" x14ac:dyDescent="0.25">
      <c r="A25" s="135">
        <f t="shared" si="43"/>
        <v>13</v>
      </c>
      <c r="B25" s="65" t="s">
        <v>357</v>
      </c>
      <c r="C25" s="66"/>
      <c r="D25" s="66"/>
      <c r="E25" s="135">
        <v>2015</v>
      </c>
      <c r="F25" s="230" t="s">
        <v>358</v>
      </c>
      <c r="G25" s="64">
        <v>2880</v>
      </c>
      <c r="H25" s="64">
        <v>2880</v>
      </c>
      <c r="I25" s="70"/>
      <c r="J25" s="70"/>
      <c r="K25" s="70"/>
      <c r="L25" s="64">
        <v>0</v>
      </c>
      <c r="M25" s="64">
        <v>0</v>
      </c>
      <c r="N25" s="64">
        <v>0</v>
      </c>
      <c r="O25" s="64">
        <v>0</v>
      </c>
      <c r="P25" s="70"/>
      <c r="Q25" s="70"/>
      <c r="R25" s="64">
        <v>0</v>
      </c>
      <c r="S25" s="64">
        <v>0</v>
      </c>
      <c r="T25" s="70"/>
      <c r="U25" s="64"/>
      <c r="V25" s="64">
        <f t="shared" si="102"/>
        <v>0</v>
      </c>
      <c r="W25" s="64">
        <f t="shared" si="102"/>
        <v>0</v>
      </c>
      <c r="X25" s="70">
        <v>2880</v>
      </c>
      <c r="Y25" s="70">
        <f>X25</f>
        <v>2880</v>
      </c>
      <c r="Z25" s="70"/>
      <c r="AA25" s="70"/>
      <c r="AB25" s="64">
        <v>800</v>
      </c>
      <c r="AC25" s="64">
        <v>800</v>
      </c>
      <c r="AD25" s="64">
        <v>900</v>
      </c>
      <c r="AE25" s="70"/>
      <c r="AF25" s="70">
        <f>AC25</f>
        <v>800</v>
      </c>
      <c r="AG25" s="70">
        <v>700</v>
      </c>
      <c r="AH25" s="64">
        <f>AB25+AG25</f>
        <v>1500</v>
      </c>
      <c r="AI25" s="64">
        <f>AH25</f>
        <v>1500</v>
      </c>
      <c r="AJ25" s="64"/>
      <c r="AK25" s="64"/>
      <c r="AL25" s="64">
        <f>AM25</f>
        <v>0</v>
      </c>
      <c r="AM25" s="64"/>
      <c r="AN25" s="64">
        <f t="shared" si="103"/>
        <v>1500</v>
      </c>
      <c r="AO25" s="64">
        <f t="shared" si="103"/>
        <v>1500</v>
      </c>
      <c r="AP25" s="70">
        <v>500</v>
      </c>
      <c r="AQ25" s="70">
        <v>0</v>
      </c>
      <c r="AR25" s="70">
        <v>0</v>
      </c>
      <c r="AS25" s="64">
        <f>AN25+AP25</f>
        <v>2000</v>
      </c>
      <c r="AT25" s="64">
        <f>AO25+AP25</f>
        <v>2000</v>
      </c>
      <c r="AU25" s="70">
        <v>2700</v>
      </c>
      <c r="AV25" s="70">
        <f>AU25</f>
        <v>2700</v>
      </c>
      <c r="AW25" s="70">
        <f>AI25+AP25</f>
        <v>2000</v>
      </c>
      <c r="AX25" s="70">
        <f t="shared" si="104"/>
        <v>700</v>
      </c>
      <c r="AY25" s="70">
        <f t="shared" si="80"/>
        <v>300</v>
      </c>
      <c r="AZ25" s="70">
        <v>300</v>
      </c>
      <c r="BA25" s="70"/>
      <c r="BB25" s="70">
        <f t="shared" si="94"/>
        <v>400</v>
      </c>
      <c r="BC25" s="70"/>
      <c r="BD25" s="64">
        <f t="shared" si="95"/>
        <v>400</v>
      </c>
      <c r="BE25" s="70">
        <f>AU25-BI25</f>
        <v>0</v>
      </c>
      <c r="BF25" s="70">
        <f t="shared" si="96"/>
        <v>0</v>
      </c>
      <c r="BG25" s="64">
        <f>AW25+AY25</f>
        <v>2300</v>
      </c>
      <c r="BH25" s="64">
        <f t="shared" si="106"/>
        <v>2300</v>
      </c>
      <c r="BI25" s="64">
        <f t="shared" si="97"/>
        <v>2700</v>
      </c>
      <c r="BJ25" s="64">
        <f t="shared" si="97"/>
        <v>2700</v>
      </c>
      <c r="BK25" s="64">
        <f>BL25+BP25</f>
        <v>2700</v>
      </c>
      <c r="BL25" s="64">
        <f t="shared" si="98"/>
        <v>2300</v>
      </c>
      <c r="BM25" s="64">
        <f t="shared" si="99"/>
        <v>300</v>
      </c>
      <c r="BN25" s="64">
        <f t="shared" si="100"/>
        <v>400</v>
      </c>
      <c r="BO25" s="70"/>
      <c r="BP25" s="70">
        <f t="shared" si="101"/>
        <v>400</v>
      </c>
      <c r="BQ25" s="64"/>
      <c r="BR25" s="64"/>
      <c r="BS25" s="64"/>
      <c r="BT25" s="64"/>
      <c r="BU25" s="64">
        <f t="shared" si="81"/>
        <v>2700</v>
      </c>
      <c r="BV25" s="64">
        <f t="shared" si="107"/>
        <v>2300</v>
      </c>
      <c r="BW25" s="64">
        <f t="shared" si="40"/>
        <v>0</v>
      </c>
      <c r="BX25" s="64">
        <f t="shared" si="41"/>
        <v>0</v>
      </c>
      <c r="BY25" s="64">
        <f t="shared" si="105"/>
        <v>400</v>
      </c>
      <c r="BZ25" s="64">
        <f t="shared" ref="BZ25:BZ26" si="109">BY25</f>
        <v>400</v>
      </c>
      <c r="CA25" s="64"/>
      <c r="CB25" s="64">
        <f t="shared" si="42"/>
        <v>400</v>
      </c>
      <c r="CC25" s="64"/>
      <c r="CD25" s="138" t="s">
        <v>57</v>
      </c>
      <c r="CE25" s="302"/>
    </row>
    <row r="26" spans="1:87" s="5" customFormat="1" ht="30" x14ac:dyDescent="0.25">
      <c r="A26" s="135">
        <f t="shared" si="43"/>
        <v>14</v>
      </c>
      <c r="B26" s="65" t="s">
        <v>348</v>
      </c>
      <c r="C26" s="66"/>
      <c r="D26" s="66"/>
      <c r="E26" s="135">
        <v>2016</v>
      </c>
      <c r="F26" s="230" t="s">
        <v>349</v>
      </c>
      <c r="G26" s="64">
        <v>4926</v>
      </c>
      <c r="H26" s="64">
        <v>4435</v>
      </c>
      <c r="I26" s="70"/>
      <c r="J26" s="70"/>
      <c r="K26" s="70"/>
      <c r="L26" s="64"/>
      <c r="M26" s="64"/>
      <c r="N26" s="64"/>
      <c r="O26" s="64"/>
      <c r="P26" s="70"/>
      <c r="Q26" s="70"/>
      <c r="R26" s="64"/>
      <c r="S26" s="64"/>
      <c r="T26" s="70"/>
      <c r="U26" s="64"/>
      <c r="V26" s="64"/>
      <c r="W26" s="64"/>
      <c r="X26" s="64">
        <f>G26</f>
        <v>4926</v>
      </c>
      <c r="Y26" s="71">
        <f>H26</f>
        <v>4435</v>
      </c>
      <c r="Z26" s="70"/>
      <c r="AA26" s="70"/>
      <c r="AB26" s="64">
        <v>700</v>
      </c>
      <c r="AC26" s="64">
        <f>AB26</f>
        <v>700</v>
      </c>
      <c r="AD26" s="64"/>
      <c r="AE26" s="70"/>
      <c r="AF26" s="70">
        <f>V26+AC26</f>
        <v>700</v>
      </c>
      <c r="AG26" s="64"/>
      <c r="AH26" s="64">
        <f>AB26+AG26</f>
        <v>700</v>
      </c>
      <c r="AI26" s="64">
        <f>AH26</f>
        <v>700</v>
      </c>
      <c r="AJ26" s="64"/>
      <c r="AK26" s="64"/>
      <c r="AL26" s="64">
        <f>AM26</f>
        <v>500</v>
      </c>
      <c r="AM26" s="64">
        <v>500</v>
      </c>
      <c r="AN26" s="64">
        <f t="shared" si="103"/>
        <v>700</v>
      </c>
      <c r="AO26" s="64">
        <f t="shared" si="103"/>
        <v>700</v>
      </c>
      <c r="AP26" s="71">
        <v>2400</v>
      </c>
      <c r="AQ26" s="71">
        <v>2400</v>
      </c>
      <c r="AR26" s="70">
        <f>AQ26</f>
        <v>2400</v>
      </c>
      <c r="AS26" s="64">
        <f>AN26+AP26</f>
        <v>3100</v>
      </c>
      <c r="AT26" s="64">
        <f>AO26+AP26</f>
        <v>3100</v>
      </c>
      <c r="AU26" s="70">
        <v>4435</v>
      </c>
      <c r="AV26" s="70">
        <f>AU26</f>
        <v>4435</v>
      </c>
      <c r="AW26" s="70">
        <f>AI26+AP26</f>
        <v>3100</v>
      </c>
      <c r="AX26" s="70">
        <f t="shared" si="104"/>
        <v>1335</v>
      </c>
      <c r="AY26" s="70">
        <f t="shared" si="80"/>
        <v>1100</v>
      </c>
      <c r="AZ26" s="71">
        <v>1100</v>
      </c>
      <c r="BA26" s="70">
        <f>(H26*90%)-AS26</f>
        <v>891.5</v>
      </c>
      <c r="BB26" s="70">
        <f t="shared" si="94"/>
        <v>235</v>
      </c>
      <c r="BC26" s="70"/>
      <c r="BD26" s="64">
        <f t="shared" si="95"/>
        <v>235</v>
      </c>
      <c r="BE26" s="70">
        <v>1100</v>
      </c>
      <c r="BF26" s="70">
        <f t="shared" si="96"/>
        <v>1100</v>
      </c>
      <c r="BG26" s="64">
        <f>AW26+AY26</f>
        <v>4200</v>
      </c>
      <c r="BH26" s="64">
        <f t="shared" si="106"/>
        <v>4200</v>
      </c>
      <c r="BI26" s="64">
        <f t="shared" si="97"/>
        <v>4435</v>
      </c>
      <c r="BJ26" s="64">
        <f t="shared" si="97"/>
        <v>4435</v>
      </c>
      <c r="BK26" s="64">
        <f>BL26+BP26</f>
        <v>4435</v>
      </c>
      <c r="BL26" s="64">
        <f t="shared" si="98"/>
        <v>4200</v>
      </c>
      <c r="BM26" s="64">
        <f t="shared" si="99"/>
        <v>1100</v>
      </c>
      <c r="BN26" s="64">
        <f t="shared" si="100"/>
        <v>235</v>
      </c>
      <c r="BO26" s="70"/>
      <c r="BP26" s="70">
        <f t="shared" si="101"/>
        <v>235</v>
      </c>
      <c r="BQ26" s="64">
        <v>235</v>
      </c>
      <c r="BR26" s="64">
        <f>BN26</f>
        <v>235</v>
      </c>
      <c r="BS26" s="64"/>
      <c r="BT26" s="64">
        <v>-101</v>
      </c>
      <c r="BU26" s="64">
        <f t="shared" si="81"/>
        <v>4334</v>
      </c>
      <c r="BV26" s="64">
        <f t="shared" ref="BV26" si="110">BK26-BP26</f>
        <v>4200</v>
      </c>
      <c r="BW26" s="64">
        <f t="shared" si="40"/>
        <v>235</v>
      </c>
      <c r="BX26" s="64">
        <f t="shared" si="41"/>
        <v>235</v>
      </c>
      <c r="BY26" s="64">
        <f t="shared" si="105"/>
        <v>134</v>
      </c>
      <c r="BZ26" s="64">
        <f t="shared" si="109"/>
        <v>134</v>
      </c>
      <c r="CA26" s="64"/>
      <c r="CB26" s="64">
        <f t="shared" si="42"/>
        <v>134</v>
      </c>
      <c r="CC26" s="64"/>
      <c r="CD26" s="147" t="s">
        <v>350</v>
      </c>
      <c r="CE26" s="302"/>
      <c r="CG26" s="6"/>
      <c r="CH26" s="6"/>
      <c r="CI26" s="6"/>
    </row>
    <row r="27" spans="1:87" s="6" customFormat="1" ht="30" x14ac:dyDescent="0.25">
      <c r="A27" s="135">
        <f t="shared" si="43"/>
        <v>15</v>
      </c>
      <c r="B27" s="65" t="s">
        <v>87</v>
      </c>
      <c r="C27" s="137"/>
      <c r="D27" s="137"/>
      <c r="E27" s="138">
        <v>2018</v>
      </c>
      <c r="F27" s="230" t="s">
        <v>88</v>
      </c>
      <c r="G27" s="64">
        <v>6592</v>
      </c>
      <c r="H27" s="64">
        <v>5935</v>
      </c>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70"/>
      <c r="AQ27" s="70"/>
      <c r="AR27" s="70"/>
      <c r="AS27" s="64"/>
      <c r="AT27" s="64"/>
      <c r="AU27" s="249">
        <f t="shared" ref="AU27:AV29" si="111">G27</f>
        <v>6592</v>
      </c>
      <c r="AV27" s="249">
        <f t="shared" si="111"/>
        <v>5935</v>
      </c>
      <c r="AW27" s="249"/>
      <c r="AX27" s="70">
        <f t="shared" si="104"/>
        <v>5935</v>
      </c>
      <c r="AY27" s="70">
        <v>1500</v>
      </c>
      <c r="AZ27" s="70">
        <v>1600</v>
      </c>
      <c r="BA27" s="70">
        <f>AX27*26%</f>
        <v>1543.1000000000001</v>
      </c>
      <c r="BB27" s="70">
        <f t="shared" si="94"/>
        <v>4435</v>
      </c>
      <c r="BC27" s="70"/>
      <c r="BD27" s="64">
        <f t="shared" si="95"/>
        <v>4435</v>
      </c>
      <c r="BE27" s="70">
        <v>1500</v>
      </c>
      <c r="BF27" s="70">
        <f t="shared" si="96"/>
        <v>1500</v>
      </c>
      <c r="BG27" s="64">
        <v>1530</v>
      </c>
      <c r="BH27" s="64">
        <f t="shared" si="106"/>
        <v>1530</v>
      </c>
      <c r="BI27" s="64">
        <f t="shared" si="97"/>
        <v>6592</v>
      </c>
      <c r="BJ27" s="64">
        <f t="shared" si="97"/>
        <v>5935</v>
      </c>
      <c r="BK27" s="64">
        <f>BL27+BP27-900</f>
        <v>5035</v>
      </c>
      <c r="BL27" s="64">
        <f t="shared" si="98"/>
        <v>1530</v>
      </c>
      <c r="BM27" s="64">
        <f t="shared" si="99"/>
        <v>1500</v>
      </c>
      <c r="BN27" s="64">
        <f t="shared" si="100"/>
        <v>4405</v>
      </c>
      <c r="BO27" s="249"/>
      <c r="BP27" s="70">
        <f t="shared" si="101"/>
        <v>4405</v>
      </c>
      <c r="BQ27" s="64">
        <v>1500</v>
      </c>
      <c r="BR27" s="64">
        <v>3800</v>
      </c>
      <c r="BS27" s="64">
        <f>BP27-BR27</f>
        <v>605</v>
      </c>
      <c r="BT27" s="64"/>
      <c r="BU27" s="64">
        <f t="shared" si="81"/>
        <v>5035</v>
      </c>
      <c r="BV27" s="64">
        <v>4400</v>
      </c>
      <c r="BW27" s="64">
        <f t="shared" si="40"/>
        <v>3800</v>
      </c>
      <c r="BX27" s="64">
        <f t="shared" si="41"/>
        <v>3800</v>
      </c>
      <c r="BY27" s="64">
        <f t="shared" si="105"/>
        <v>635</v>
      </c>
      <c r="BZ27" s="64">
        <f t="shared" ref="BZ27:BZ29" si="112">BY27</f>
        <v>635</v>
      </c>
      <c r="CA27" s="64"/>
      <c r="CB27" s="64">
        <f t="shared" si="42"/>
        <v>635</v>
      </c>
      <c r="CC27" s="64"/>
      <c r="CD27" s="135" t="s">
        <v>58</v>
      </c>
      <c r="CE27" s="302"/>
    </row>
    <row r="28" spans="1:87" s="6" customFormat="1" ht="30" x14ac:dyDescent="0.25">
      <c r="A28" s="135">
        <f t="shared" si="43"/>
        <v>16</v>
      </c>
      <c r="B28" s="136" t="s">
        <v>91</v>
      </c>
      <c r="C28" s="137"/>
      <c r="D28" s="137"/>
      <c r="E28" s="138">
        <v>2018</v>
      </c>
      <c r="F28" s="230" t="s">
        <v>92</v>
      </c>
      <c r="G28" s="249">
        <v>4730</v>
      </c>
      <c r="H28" s="249">
        <v>4424</v>
      </c>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70">
        <v>30</v>
      </c>
      <c r="AQ28" s="70"/>
      <c r="AR28" s="70"/>
      <c r="AS28" s="64"/>
      <c r="AT28" s="64"/>
      <c r="AU28" s="249">
        <f t="shared" si="111"/>
        <v>4730</v>
      </c>
      <c r="AV28" s="249">
        <f t="shared" si="111"/>
        <v>4424</v>
      </c>
      <c r="AW28" s="249"/>
      <c r="AX28" s="70">
        <f t="shared" si="104"/>
        <v>4394</v>
      </c>
      <c r="AY28" s="70">
        <f>AZ28</f>
        <v>900</v>
      </c>
      <c r="AZ28" s="70">
        <v>900</v>
      </c>
      <c r="BA28" s="70">
        <f>AX28*26%</f>
        <v>1142.44</v>
      </c>
      <c r="BB28" s="70">
        <f t="shared" si="94"/>
        <v>3494</v>
      </c>
      <c r="BC28" s="70"/>
      <c r="BD28" s="64">
        <f t="shared" si="95"/>
        <v>3494</v>
      </c>
      <c r="BE28" s="70">
        <v>900</v>
      </c>
      <c r="BF28" s="70">
        <f t="shared" si="96"/>
        <v>900</v>
      </c>
      <c r="BG28" s="64">
        <v>930</v>
      </c>
      <c r="BH28" s="64">
        <f t="shared" si="106"/>
        <v>930</v>
      </c>
      <c r="BI28" s="64">
        <f t="shared" si="97"/>
        <v>4730</v>
      </c>
      <c r="BJ28" s="64">
        <f t="shared" si="97"/>
        <v>4424</v>
      </c>
      <c r="BK28" s="64">
        <f>BL28+BP28</f>
        <v>4424</v>
      </c>
      <c r="BL28" s="64">
        <f t="shared" si="98"/>
        <v>930</v>
      </c>
      <c r="BM28" s="64">
        <f t="shared" si="99"/>
        <v>900</v>
      </c>
      <c r="BN28" s="64">
        <f t="shared" si="100"/>
        <v>3494</v>
      </c>
      <c r="BO28" s="249"/>
      <c r="BP28" s="70">
        <f t="shared" si="101"/>
        <v>3494</v>
      </c>
      <c r="BQ28" s="64">
        <v>2494</v>
      </c>
      <c r="BR28" s="64">
        <v>2450</v>
      </c>
      <c r="BS28" s="64">
        <f>BP28-BR28</f>
        <v>1044</v>
      </c>
      <c r="BT28" s="64">
        <v>996</v>
      </c>
      <c r="BU28" s="64">
        <f>BK28+BT28-1000</f>
        <v>4420</v>
      </c>
      <c r="BV28" s="64">
        <f>BK28-BP28+BR28</f>
        <v>3380</v>
      </c>
      <c r="BW28" s="64">
        <f t="shared" si="40"/>
        <v>2450</v>
      </c>
      <c r="BX28" s="64">
        <f t="shared" si="41"/>
        <v>2450</v>
      </c>
      <c r="BY28" s="64">
        <f t="shared" si="105"/>
        <v>1040</v>
      </c>
      <c r="BZ28" s="64">
        <f t="shared" si="112"/>
        <v>1040</v>
      </c>
      <c r="CA28" s="64"/>
      <c r="CB28" s="64">
        <f t="shared" si="42"/>
        <v>1040</v>
      </c>
      <c r="CC28" s="64"/>
      <c r="CD28" s="135" t="s">
        <v>58</v>
      </c>
      <c r="CE28" s="302"/>
    </row>
    <row r="29" spans="1:87" s="6" customFormat="1" ht="30" x14ac:dyDescent="0.25">
      <c r="A29" s="135">
        <f t="shared" si="43"/>
        <v>17</v>
      </c>
      <c r="B29" s="136" t="s">
        <v>89</v>
      </c>
      <c r="C29" s="137"/>
      <c r="D29" s="137"/>
      <c r="E29" s="138">
        <v>2018</v>
      </c>
      <c r="F29" s="230" t="s">
        <v>90</v>
      </c>
      <c r="G29" s="249">
        <v>4967</v>
      </c>
      <c r="H29" s="249">
        <v>3500</v>
      </c>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70">
        <v>30</v>
      </c>
      <c r="AQ29" s="70"/>
      <c r="AR29" s="70"/>
      <c r="AS29" s="64"/>
      <c r="AT29" s="64"/>
      <c r="AU29" s="249">
        <f t="shared" si="111"/>
        <v>4967</v>
      </c>
      <c r="AV29" s="249">
        <f t="shared" si="111"/>
        <v>3500</v>
      </c>
      <c r="AW29" s="249"/>
      <c r="AX29" s="70">
        <f t="shared" si="104"/>
        <v>3470</v>
      </c>
      <c r="AY29" s="70">
        <f>AZ29</f>
        <v>900</v>
      </c>
      <c r="AZ29" s="70">
        <v>900</v>
      </c>
      <c r="BA29" s="70">
        <f>AX29*26%</f>
        <v>902.2</v>
      </c>
      <c r="BB29" s="70">
        <f t="shared" si="94"/>
        <v>2570</v>
      </c>
      <c r="BC29" s="70"/>
      <c r="BD29" s="64">
        <f t="shared" si="95"/>
        <v>2570</v>
      </c>
      <c r="BE29" s="70">
        <v>900</v>
      </c>
      <c r="BF29" s="70">
        <f t="shared" si="96"/>
        <v>900</v>
      </c>
      <c r="BG29" s="64">
        <v>930</v>
      </c>
      <c r="BH29" s="64">
        <f t="shared" si="106"/>
        <v>930</v>
      </c>
      <c r="BI29" s="64">
        <f t="shared" si="97"/>
        <v>4967</v>
      </c>
      <c r="BJ29" s="64">
        <f t="shared" si="97"/>
        <v>3500</v>
      </c>
      <c r="BK29" s="64">
        <f>BL29+BP29</f>
        <v>3500</v>
      </c>
      <c r="BL29" s="64">
        <f t="shared" si="98"/>
        <v>930</v>
      </c>
      <c r="BM29" s="64">
        <f t="shared" si="99"/>
        <v>900</v>
      </c>
      <c r="BN29" s="64">
        <f t="shared" si="100"/>
        <v>2570</v>
      </c>
      <c r="BO29" s="249"/>
      <c r="BP29" s="70">
        <f t="shared" si="101"/>
        <v>2570</v>
      </c>
      <c r="BQ29" s="64">
        <v>2570</v>
      </c>
      <c r="BR29" s="64">
        <v>2500</v>
      </c>
      <c r="BS29" s="64">
        <f>BP29-BR29</f>
        <v>70</v>
      </c>
      <c r="BT29" s="64">
        <v>-20</v>
      </c>
      <c r="BU29" s="64">
        <f t="shared" si="81"/>
        <v>3480</v>
      </c>
      <c r="BV29" s="64">
        <f>BK29-BP29+BR29</f>
        <v>3430</v>
      </c>
      <c r="BW29" s="64">
        <f t="shared" si="40"/>
        <v>2500</v>
      </c>
      <c r="BX29" s="64">
        <f t="shared" si="41"/>
        <v>2500</v>
      </c>
      <c r="BY29" s="64">
        <f t="shared" si="105"/>
        <v>50</v>
      </c>
      <c r="BZ29" s="64">
        <f t="shared" si="112"/>
        <v>50</v>
      </c>
      <c r="CA29" s="64"/>
      <c r="CB29" s="64">
        <f t="shared" si="42"/>
        <v>50</v>
      </c>
      <c r="CC29" s="64"/>
      <c r="CD29" s="135" t="s">
        <v>58</v>
      </c>
      <c r="CE29" s="302"/>
      <c r="CG29" s="7"/>
      <c r="CH29" s="7"/>
      <c r="CI29" s="7"/>
    </row>
    <row r="30" spans="1:87" s="7" customFormat="1" ht="30" x14ac:dyDescent="0.25">
      <c r="A30" s="135">
        <f t="shared" si="43"/>
        <v>18</v>
      </c>
      <c r="B30" s="65" t="s">
        <v>128</v>
      </c>
      <c r="C30" s="137"/>
      <c r="D30" s="137"/>
      <c r="E30" s="138">
        <v>2019</v>
      </c>
      <c r="F30" s="233" t="s">
        <v>226</v>
      </c>
      <c r="G30" s="64">
        <v>3301</v>
      </c>
      <c r="H30" s="64">
        <f>G30</f>
        <v>3301</v>
      </c>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70"/>
      <c r="AQ30" s="70"/>
      <c r="AR30" s="70"/>
      <c r="AS30" s="64"/>
      <c r="AT30" s="64"/>
      <c r="AU30" s="249"/>
      <c r="AV30" s="249"/>
      <c r="AW30" s="249"/>
      <c r="AX30" s="70"/>
      <c r="AY30" s="70">
        <v>70</v>
      </c>
      <c r="AZ30" s="70"/>
      <c r="BA30" s="70"/>
      <c r="BB30" s="70"/>
      <c r="BC30" s="70"/>
      <c r="BD30" s="64"/>
      <c r="BE30" s="70"/>
      <c r="BF30" s="70"/>
      <c r="BG30" s="70">
        <v>70</v>
      </c>
      <c r="BH30" s="64">
        <f t="shared" si="106"/>
        <v>70</v>
      </c>
      <c r="BI30" s="249">
        <f>G30</f>
        <v>3301</v>
      </c>
      <c r="BJ30" s="64">
        <v>4280</v>
      </c>
      <c r="BK30" s="64">
        <f>BL30+BP30-1000</f>
        <v>3280</v>
      </c>
      <c r="BL30" s="64">
        <f t="shared" si="98"/>
        <v>70</v>
      </c>
      <c r="BM30" s="64">
        <f t="shared" si="99"/>
        <v>70</v>
      </c>
      <c r="BN30" s="64">
        <f t="shared" si="100"/>
        <v>4210</v>
      </c>
      <c r="BO30" s="249"/>
      <c r="BP30" s="70">
        <f t="shared" si="101"/>
        <v>4210</v>
      </c>
      <c r="BQ30" s="64"/>
      <c r="BR30" s="64">
        <v>2100</v>
      </c>
      <c r="BS30" s="64"/>
      <c r="BT30" s="64"/>
      <c r="BU30" s="64">
        <f t="shared" si="81"/>
        <v>3280</v>
      </c>
      <c r="BV30" s="64">
        <f>BK30-BP30+BR30</f>
        <v>1170</v>
      </c>
      <c r="BW30" s="64">
        <f t="shared" si="40"/>
        <v>2100</v>
      </c>
      <c r="BX30" s="64">
        <f t="shared" si="41"/>
        <v>2100</v>
      </c>
      <c r="BY30" s="64">
        <f t="shared" si="105"/>
        <v>2110</v>
      </c>
      <c r="BZ30" s="64">
        <f t="shared" ref="BZ30:BZ58" si="113">BY30</f>
        <v>2110</v>
      </c>
      <c r="CA30" s="64"/>
      <c r="CB30" s="64">
        <v>1110</v>
      </c>
      <c r="CC30" s="64"/>
      <c r="CD30" s="135" t="s">
        <v>58</v>
      </c>
      <c r="CE30" s="302"/>
      <c r="CG30" s="63"/>
      <c r="CH30" s="63"/>
      <c r="CI30" s="63"/>
    </row>
    <row r="31" spans="1:87" s="63" customFormat="1" ht="30" x14ac:dyDescent="0.25">
      <c r="A31" s="135">
        <f t="shared" si="43"/>
        <v>19</v>
      </c>
      <c r="B31" s="136" t="s">
        <v>495</v>
      </c>
      <c r="C31" s="137"/>
      <c r="D31" s="137"/>
      <c r="E31" s="138">
        <v>2018</v>
      </c>
      <c r="F31" s="230" t="s">
        <v>496</v>
      </c>
      <c r="G31" s="249">
        <v>10947</v>
      </c>
      <c r="H31" s="249">
        <v>10270</v>
      </c>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70"/>
      <c r="AQ31" s="70"/>
      <c r="AR31" s="70"/>
      <c r="AS31" s="64"/>
      <c r="AT31" s="64"/>
      <c r="AU31" s="249">
        <f>G31</f>
        <v>10947</v>
      </c>
      <c r="AV31" s="249">
        <f>H31</f>
        <v>10270</v>
      </c>
      <c r="AW31" s="249"/>
      <c r="AX31" s="70">
        <f t="shared" ref="AX31" si="114">AV31-AI31-AP31</f>
        <v>10270</v>
      </c>
      <c r="AY31" s="70">
        <v>2150</v>
      </c>
      <c r="AZ31" s="70">
        <v>2200</v>
      </c>
      <c r="BA31" s="70">
        <f>AX31*26%</f>
        <v>2670.2000000000003</v>
      </c>
      <c r="BB31" s="70">
        <f t="shared" ref="BB31" si="115">AX31-AY31</f>
        <v>8120</v>
      </c>
      <c r="BC31" s="70"/>
      <c r="BD31" s="64">
        <f t="shared" ref="BD31" si="116">BB31-BC31</f>
        <v>8120</v>
      </c>
      <c r="BE31" s="70">
        <v>1200</v>
      </c>
      <c r="BF31" s="70">
        <f t="shared" ref="BF31" si="117">BE31</f>
        <v>1200</v>
      </c>
      <c r="BG31" s="64">
        <f>AW31+AY31</f>
        <v>2150</v>
      </c>
      <c r="BH31" s="64">
        <f t="shared" si="106"/>
        <v>2150</v>
      </c>
      <c r="BI31" s="64">
        <f t="shared" ref="BI31:BJ31" si="118">AU31</f>
        <v>10947</v>
      </c>
      <c r="BJ31" s="64">
        <f t="shared" si="118"/>
        <v>10270</v>
      </c>
      <c r="BK31" s="64">
        <f t="shared" ref="BK31" si="119">BL31+BP31</f>
        <v>10270</v>
      </c>
      <c r="BL31" s="64">
        <f t="shared" si="98"/>
        <v>2150</v>
      </c>
      <c r="BM31" s="64">
        <f t="shared" si="99"/>
        <v>2150</v>
      </c>
      <c r="BN31" s="64">
        <f t="shared" si="100"/>
        <v>8120</v>
      </c>
      <c r="BO31" s="249"/>
      <c r="BP31" s="70">
        <f t="shared" si="101"/>
        <v>8120</v>
      </c>
      <c r="BQ31" s="64">
        <v>3500</v>
      </c>
      <c r="BR31" s="64">
        <v>6000</v>
      </c>
      <c r="BS31" s="64"/>
      <c r="BT31" s="64"/>
      <c r="BU31" s="64">
        <v>8570</v>
      </c>
      <c r="BV31" s="64">
        <v>8570</v>
      </c>
      <c r="BW31" s="64">
        <f t="shared" si="40"/>
        <v>6000</v>
      </c>
      <c r="BX31" s="64">
        <f t="shared" si="41"/>
        <v>6000</v>
      </c>
      <c r="BY31" s="64">
        <v>0</v>
      </c>
      <c r="BZ31" s="64"/>
      <c r="CA31" s="64">
        <v>1700</v>
      </c>
      <c r="CB31" s="64">
        <f t="shared" si="42"/>
        <v>1700</v>
      </c>
      <c r="CC31" s="64">
        <v>1700</v>
      </c>
      <c r="CD31" s="135" t="s">
        <v>58</v>
      </c>
      <c r="CE31" s="302"/>
      <c r="CG31" s="7"/>
      <c r="CH31" s="7"/>
      <c r="CI31" s="7"/>
    </row>
    <row r="32" spans="1:87" s="7" customFormat="1" ht="45.6" customHeight="1" x14ac:dyDescent="0.25">
      <c r="A32" s="135">
        <f t="shared" si="43"/>
        <v>20</v>
      </c>
      <c r="B32" s="65" t="s">
        <v>381</v>
      </c>
      <c r="C32" s="137"/>
      <c r="D32" s="137"/>
      <c r="E32" s="138"/>
      <c r="F32" s="230" t="s">
        <v>382</v>
      </c>
      <c r="G32" s="64">
        <v>4629</v>
      </c>
      <c r="H32" s="64">
        <v>750</v>
      </c>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70"/>
      <c r="AQ32" s="70"/>
      <c r="AR32" s="70"/>
      <c r="AS32" s="64"/>
      <c r="AT32" s="64"/>
      <c r="AU32" s="249"/>
      <c r="AV32" s="249"/>
      <c r="AW32" s="249"/>
      <c r="AX32" s="70"/>
      <c r="AY32" s="70"/>
      <c r="AZ32" s="70"/>
      <c r="BA32" s="70"/>
      <c r="BB32" s="70"/>
      <c r="BC32" s="70"/>
      <c r="BD32" s="64"/>
      <c r="BE32" s="70"/>
      <c r="BF32" s="70"/>
      <c r="BG32" s="70"/>
      <c r="BH32" s="64"/>
      <c r="BI32" s="249">
        <f>G32</f>
        <v>4629</v>
      </c>
      <c r="BJ32" s="64"/>
      <c r="BK32" s="64"/>
      <c r="BL32" s="64"/>
      <c r="BM32" s="64"/>
      <c r="BN32" s="64"/>
      <c r="BO32" s="249"/>
      <c r="BP32" s="70"/>
      <c r="BQ32" s="64"/>
      <c r="BR32" s="64"/>
      <c r="BS32" s="64"/>
      <c r="BT32" s="64">
        <v>-27</v>
      </c>
      <c r="BU32" s="64">
        <f>H32--BT32</f>
        <v>723</v>
      </c>
      <c r="BV32" s="64">
        <v>650</v>
      </c>
      <c r="BW32" s="64">
        <f t="shared" si="40"/>
        <v>0</v>
      </c>
      <c r="BX32" s="64">
        <f t="shared" si="41"/>
        <v>0</v>
      </c>
      <c r="BY32" s="64">
        <f t="shared" ref="BY32:BY58" si="120">BU32-BV32</f>
        <v>73</v>
      </c>
      <c r="BZ32" s="64">
        <f t="shared" si="113"/>
        <v>73</v>
      </c>
      <c r="CA32" s="64"/>
      <c r="CB32" s="64">
        <f t="shared" si="42"/>
        <v>73</v>
      </c>
      <c r="CC32" s="64"/>
      <c r="CD32" s="138" t="s">
        <v>61</v>
      </c>
      <c r="CE32" s="302"/>
      <c r="CG32" s="5"/>
      <c r="CH32" s="5"/>
      <c r="CI32" s="5"/>
    </row>
    <row r="33" spans="1:87" s="5" customFormat="1" ht="45" x14ac:dyDescent="0.25">
      <c r="A33" s="135">
        <f t="shared" si="43"/>
        <v>21</v>
      </c>
      <c r="B33" s="65" t="s">
        <v>359</v>
      </c>
      <c r="C33" s="66"/>
      <c r="D33" s="66"/>
      <c r="E33" s="135">
        <v>2015</v>
      </c>
      <c r="F33" s="230" t="s">
        <v>360</v>
      </c>
      <c r="G33" s="64">
        <v>1241</v>
      </c>
      <c r="H33" s="64">
        <v>1178.95</v>
      </c>
      <c r="I33" s="70"/>
      <c r="J33" s="70"/>
      <c r="K33" s="70"/>
      <c r="L33" s="64">
        <v>0</v>
      </c>
      <c r="M33" s="64">
        <v>0</v>
      </c>
      <c r="N33" s="64">
        <v>0</v>
      </c>
      <c r="O33" s="64">
        <v>0</v>
      </c>
      <c r="P33" s="70"/>
      <c r="Q33" s="70"/>
      <c r="R33" s="64">
        <v>0</v>
      </c>
      <c r="S33" s="64">
        <v>0</v>
      </c>
      <c r="T33" s="70"/>
      <c r="U33" s="64"/>
      <c r="V33" s="64">
        <f t="shared" ref="V33:W36" si="121">L33+N33</f>
        <v>0</v>
      </c>
      <c r="W33" s="64">
        <f t="shared" si="121"/>
        <v>0</v>
      </c>
      <c r="X33" s="70">
        <v>850</v>
      </c>
      <c r="Y33" s="70">
        <f>X33</f>
        <v>850</v>
      </c>
      <c r="Z33" s="70"/>
      <c r="AA33" s="70"/>
      <c r="AB33" s="64">
        <v>300</v>
      </c>
      <c r="AC33" s="64">
        <v>300</v>
      </c>
      <c r="AD33" s="64">
        <v>300</v>
      </c>
      <c r="AE33" s="70"/>
      <c r="AF33" s="70">
        <f>AC33</f>
        <v>300</v>
      </c>
      <c r="AG33" s="70">
        <v>400</v>
      </c>
      <c r="AH33" s="64">
        <f>AB33+AG33</f>
        <v>700</v>
      </c>
      <c r="AI33" s="64">
        <f>AH33</f>
        <v>700</v>
      </c>
      <c r="AJ33" s="64"/>
      <c r="AK33" s="64"/>
      <c r="AL33" s="64">
        <f>AM33</f>
        <v>289</v>
      </c>
      <c r="AM33" s="64">
        <v>289</v>
      </c>
      <c r="AN33" s="64">
        <f t="shared" ref="AN33:AO37" si="122">V33+AH33</f>
        <v>700</v>
      </c>
      <c r="AO33" s="64">
        <f t="shared" si="122"/>
        <v>700</v>
      </c>
      <c r="AP33" s="70">
        <v>360</v>
      </c>
      <c r="AQ33" s="70">
        <v>300</v>
      </c>
      <c r="AR33" s="70">
        <v>300</v>
      </c>
      <c r="AS33" s="64">
        <f>AN33+AP33</f>
        <v>1060</v>
      </c>
      <c r="AT33" s="64">
        <f>AO33+AP33</f>
        <v>1060</v>
      </c>
      <c r="AU33" s="70">
        <v>1179</v>
      </c>
      <c r="AV33" s="70">
        <f>AU33</f>
        <v>1179</v>
      </c>
      <c r="AW33" s="70">
        <f>AI33+AP33</f>
        <v>1060</v>
      </c>
      <c r="AX33" s="70">
        <f t="shared" ref="AX33:AX39" si="123">AV33-AI33-AP33</f>
        <v>119</v>
      </c>
      <c r="AY33" s="70">
        <f>AZ33</f>
        <v>44</v>
      </c>
      <c r="AZ33" s="70">
        <v>44</v>
      </c>
      <c r="BA33" s="70"/>
      <c r="BB33" s="70">
        <f t="shared" ref="BB33:BB39" si="124">AX33-AY33</f>
        <v>75</v>
      </c>
      <c r="BC33" s="70"/>
      <c r="BD33" s="64">
        <f t="shared" ref="BD33:BD39" si="125">BB33-BC33</f>
        <v>75</v>
      </c>
      <c r="BE33" s="70">
        <f>AU33-BI33</f>
        <v>0</v>
      </c>
      <c r="BF33" s="70">
        <f t="shared" ref="BF33:BF39" si="126">BE33</f>
        <v>0</v>
      </c>
      <c r="BG33" s="64">
        <f>AW33+AY33</f>
        <v>1104</v>
      </c>
      <c r="BH33" s="64">
        <f t="shared" ref="BH33:BH47" si="127">BG33</f>
        <v>1104</v>
      </c>
      <c r="BI33" s="64">
        <f t="shared" ref="BI33:BJ39" si="128">AU33</f>
        <v>1179</v>
      </c>
      <c r="BJ33" s="64">
        <f t="shared" si="128"/>
        <v>1179</v>
      </c>
      <c r="BK33" s="64">
        <f>BL33+BP33</f>
        <v>1117</v>
      </c>
      <c r="BL33" s="64">
        <f t="shared" ref="BL33:BL45" si="129">BH33</f>
        <v>1104</v>
      </c>
      <c r="BM33" s="64">
        <f t="shared" ref="BM33:BM58" si="130">AY33</f>
        <v>44</v>
      </c>
      <c r="BN33" s="64">
        <f t="shared" ref="BN33:BN48" si="131">BJ33-BL33</f>
        <v>75</v>
      </c>
      <c r="BO33" s="70">
        <v>-62</v>
      </c>
      <c r="BP33" s="70">
        <f t="shared" ref="BP33:BP57" si="132">BN33+BO33</f>
        <v>13</v>
      </c>
      <c r="BQ33" s="64"/>
      <c r="BR33" s="64"/>
      <c r="BS33" s="64"/>
      <c r="BT33" s="64"/>
      <c r="BU33" s="64">
        <f t="shared" ref="BU33:BU58" si="133">BK33+BT33</f>
        <v>1117</v>
      </c>
      <c r="BV33" s="64">
        <f>BK33-BP33+BR33</f>
        <v>1104</v>
      </c>
      <c r="BW33" s="64">
        <f t="shared" si="40"/>
        <v>0</v>
      </c>
      <c r="BX33" s="64">
        <f t="shared" si="41"/>
        <v>0</v>
      </c>
      <c r="BY33" s="64">
        <f t="shared" si="120"/>
        <v>13</v>
      </c>
      <c r="BZ33" s="64">
        <f t="shared" si="113"/>
        <v>13</v>
      </c>
      <c r="CA33" s="64"/>
      <c r="CB33" s="64">
        <f t="shared" si="42"/>
        <v>13</v>
      </c>
      <c r="CC33" s="64"/>
      <c r="CD33" s="138" t="s">
        <v>61</v>
      </c>
      <c r="CE33" s="302"/>
    </row>
    <row r="34" spans="1:87" s="5" customFormat="1" ht="45" x14ac:dyDescent="0.25">
      <c r="A34" s="135">
        <f t="shared" si="43"/>
        <v>22</v>
      </c>
      <c r="B34" s="65" t="s">
        <v>361</v>
      </c>
      <c r="C34" s="66"/>
      <c r="D34" s="66"/>
      <c r="E34" s="135">
        <v>2015</v>
      </c>
      <c r="F34" s="230" t="s">
        <v>362</v>
      </c>
      <c r="G34" s="64">
        <v>4990</v>
      </c>
      <c r="H34" s="64">
        <v>4740.5</v>
      </c>
      <c r="I34" s="70"/>
      <c r="J34" s="70"/>
      <c r="K34" s="70"/>
      <c r="L34" s="64">
        <v>0</v>
      </c>
      <c r="M34" s="64">
        <v>0</v>
      </c>
      <c r="N34" s="64">
        <v>0</v>
      </c>
      <c r="O34" s="64">
        <v>0</v>
      </c>
      <c r="P34" s="70"/>
      <c r="Q34" s="70"/>
      <c r="R34" s="64">
        <v>0</v>
      </c>
      <c r="S34" s="64">
        <v>0</v>
      </c>
      <c r="T34" s="70"/>
      <c r="U34" s="64"/>
      <c r="V34" s="64">
        <f t="shared" si="121"/>
        <v>0</v>
      </c>
      <c r="W34" s="64">
        <f t="shared" si="121"/>
        <v>0</v>
      </c>
      <c r="X34" s="70">
        <v>4500</v>
      </c>
      <c r="Y34" s="70">
        <f>X34</f>
        <v>4500</v>
      </c>
      <c r="Z34" s="70"/>
      <c r="AA34" s="70"/>
      <c r="AB34" s="64">
        <v>1300</v>
      </c>
      <c r="AC34" s="64">
        <v>1300</v>
      </c>
      <c r="AD34" s="64">
        <v>1400</v>
      </c>
      <c r="AE34" s="70"/>
      <c r="AF34" s="70">
        <f>AC34</f>
        <v>1300</v>
      </c>
      <c r="AG34" s="70">
        <v>1400</v>
      </c>
      <c r="AH34" s="64">
        <f>AB34+AG34</f>
        <v>2700</v>
      </c>
      <c r="AI34" s="64">
        <f>AH34</f>
        <v>2700</v>
      </c>
      <c r="AJ34" s="64"/>
      <c r="AK34" s="64"/>
      <c r="AL34" s="64">
        <f>AM34</f>
        <v>1246</v>
      </c>
      <c r="AM34" s="64">
        <v>1246</v>
      </c>
      <c r="AN34" s="64">
        <f t="shared" si="122"/>
        <v>2700</v>
      </c>
      <c r="AO34" s="64">
        <f t="shared" si="122"/>
        <v>2700</v>
      </c>
      <c r="AP34" s="70">
        <v>1550</v>
      </c>
      <c r="AQ34" s="70">
        <v>1400</v>
      </c>
      <c r="AR34" s="70">
        <v>1400</v>
      </c>
      <c r="AS34" s="64">
        <f>AN34+AP34</f>
        <v>4250</v>
      </c>
      <c r="AT34" s="64">
        <f>AO34+AP34</f>
        <v>4250</v>
      </c>
      <c r="AU34" s="70">
        <v>4741</v>
      </c>
      <c r="AV34" s="70">
        <f>AU34</f>
        <v>4741</v>
      </c>
      <c r="AW34" s="70">
        <f>AI34+AP34</f>
        <v>4250</v>
      </c>
      <c r="AX34" s="70">
        <f t="shared" si="123"/>
        <v>491</v>
      </c>
      <c r="AY34" s="70">
        <f>AZ34</f>
        <v>353</v>
      </c>
      <c r="AZ34" s="70">
        <v>353</v>
      </c>
      <c r="BA34" s="70"/>
      <c r="BB34" s="70">
        <f t="shared" si="124"/>
        <v>138</v>
      </c>
      <c r="BC34" s="70"/>
      <c r="BD34" s="64">
        <f t="shared" si="125"/>
        <v>138</v>
      </c>
      <c r="BE34" s="70">
        <f>AU34-BI34</f>
        <v>0</v>
      </c>
      <c r="BF34" s="70">
        <f t="shared" si="126"/>
        <v>0</v>
      </c>
      <c r="BG34" s="64">
        <f>AW34+AY34</f>
        <v>4603</v>
      </c>
      <c r="BH34" s="64">
        <f t="shared" si="127"/>
        <v>4603</v>
      </c>
      <c r="BI34" s="64">
        <f t="shared" si="128"/>
        <v>4741</v>
      </c>
      <c r="BJ34" s="64">
        <f t="shared" si="128"/>
        <v>4741</v>
      </c>
      <c r="BK34" s="64">
        <f>BL34+BP34</f>
        <v>4670</v>
      </c>
      <c r="BL34" s="64">
        <f t="shared" si="129"/>
        <v>4603</v>
      </c>
      <c r="BM34" s="64">
        <f t="shared" si="130"/>
        <v>353</v>
      </c>
      <c r="BN34" s="64">
        <f t="shared" si="131"/>
        <v>138</v>
      </c>
      <c r="BO34" s="70">
        <v>-71</v>
      </c>
      <c r="BP34" s="70">
        <f t="shared" si="132"/>
        <v>67</v>
      </c>
      <c r="BQ34" s="64"/>
      <c r="BR34" s="64"/>
      <c r="BS34" s="64"/>
      <c r="BT34" s="64"/>
      <c r="BU34" s="64">
        <f t="shared" si="133"/>
        <v>4670</v>
      </c>
      <c r="BV34" s="64">
        <f>BK34-BP34+BR34</f>
        <v>4603</v>
      </c>
      <c r="BW34" s="64">
        <f t="shared" si="40"/>
        <v>0</v>
      </c>
      <c r="BX34" s="64">
        <f t="shared" si="41"/>
        <v>0</v>
      </c>
      <c r="BY34" s="64">
        <f t="shared" si="120"/>
        <v>67</v>
      </c>
      <c r="BZ34" s="64">
        <f t="shared" si="113"/>
        <v>67</v>
      </c>
      <c r="CA34" s="64"/>
      <c r="CB34" s="64">
        <f t="shared" si="42"/>
        <v>67</v>
      </c>
      <c r="CC34" s="64"/>
      <c r="CD34" s="138" t="s">
        <v>61</v>
      </c>
      <c r="CE34" s="302"/>
    </row>
    <row r="35" spans="1:87" s="5" customFormat="1" ht="45" x14ac:dyDescent="0.25">
      <c r="A35" s="135">
        <f t="shared" si="43"/>
        <v>23</v>
      </c>
      <c r="B35" s="65" t="s">
        <v>363</v>
      </c>
      <c r="C35" s="66"/>
      <c r="D35" s="66"/>
      <c r="E35" s="135">
        <v>2015</v>
      </c>
      <c r="F35" s="230" t="s">
        <v>364</v>
      </c>
      <c r="G35" s="64">
        <v>3438</v>
      </c>
      <c r="H35" s="64">
        <v>3266.1</v>
      </c>
      <c r="I35" s="70"/>
      <c r="J35" s="70"/>
      <c r="K35" s="70"/>
      <c r="L35" s="64">
        <v>0</v>
      </c>
      <c r="M35" s="64">
        <v>0</v>
      </c>
      <c r="N35" s="64">
        <v>0</v>
      </c>
      <c r="O35" s="64">
        <v>0</v>
      </c>
      <c r="P35" s="70"/>
      <c r="Q35" s="70"/>
      <c r="R35" s="64">
        <v>0</v>
      </c>
      <c r="S35" s="64">
        <v>0</v>
      </c>
      <c r="T35" s="70"/>
      <c r="U35" s="64"/>
      <c r="V35" s="64">
        <f t="shared" si="121"/>
        <v>0</v>
      </c>
      <c r="W35" s="64">
        <f t="shared" si="121"/>
        <v>0</v>
      </c>
      <c r="X35" s="70">
        <v>2500</v>
      </c>
      <c r="Y35" s="70">
        <f>X35</f>
        <v>2500</v>
      </c>
      <c r="Z35" s="70"/>
      <c r="AA35" s="70"/>
      <c r="AB35" s="64">
        <v>800</v>
      </c>
      <c r="AC35" s="64">
        <v>800</v>
      </c>
      <c r="AD35" s="64">
        <v>700</v>
      </c>
      <c r="AE35" s="70"/>
      <c r="AF35" s="70">
        <f>AC35</f>
        <v>800</v>
      </c>
      <c r="AG35" s="70">
        <v>1000</v>
      </c>
      <c r="AH35" s="64">
        <f>AB35+AG35</f>
        <v>1800</v>
      </c>
      <c r="AI35" s="64">
        <f>AH35</f>
        <v>1800</v>
      </c>
      <c r="AJ35" s="64"/>
      <c r="AK35" s="64"/>
      <c r="AL35" s="64">
        <f>AM35</f>
        <v>785</v>
      </c>
      <c r="AM35" s="64">
        <v>785</v>
      </c>
      <c r="AN35" s="64">
        <f t="shared" si="122"/>
        <v>1800</v>
      </c>
      <c r="AO35" s="64">
        <f t="shared" si="122"/>
        <v>1800</v>
      </c>
      <c r="AP35" s="70">
        <v>1100</v>
      </c>
      <c r="AQ35" s="70">
        <v>700</v>
      </c>
      <c r="AR35" s="70">
        <v>700</v>
      </c>
      <c r="AS35" s="64">
        <f>AN35+AP35</f>
        <v>2900</v>
      </c>
      <c r="AT35" s="64">
        <f>AO35+AP35</f>
        <v>2900</v>
      </c>
      <c r="AU35" s="70">
        <v>3266</v>
      </c>
      <c r="AV35" s="70">
        <f>AU35</f>
        <v>3266</v>
      </c>
      <c r="AW35" s="70">
        <f>AI35+AP35</f>
        <v>2900</v>
      </c>
      <c r="AX35" s="70">
        <f t="shared" si="123"/>
        <v>366</v>
      </c>
      <c r="AY35" s="70">
        <f>AZ35</f>
        <v>34</v>
      </c>
      <c r="AZ35" s="70">
        <v>34</v>
      </c>
      <c r="BA35" s="70"/>
      <c r="BB35" s="70">
        <f t="shared" si="124"/>
        <v>332</v>
      </c>
      <c r="BC35" s="70"/>
      <c r="BD35" s="64">
        <f t="shared" si="125"/>
        <v>332</v>
      </c>
      <c r="BE35" s="70">
        <f>AU35-BI35</f>
        <v>0</v>
      </c>
      <c r="BF35" s="70">
        <f t="shared" si="126"/>
        <v>0</v>
      </c>
      <c r="BG35" s="64">
        <f>AW35+AY35</f>
        <v>2934</v>
      </c>
      <c r="BH35" s="64">
        <f t="shared" si="127"/>
        <v>2934</v>
      </c>
      <c r="BI35" s="64">
        <f t="shared" si="128"/>
        <v>3266</v>
      </c>
      <c r="BJ35" s="64">
        <f t="shared" si="128"/>
        <v>3266</v>
      </c>
      <c r="BK35" s="64">
        <f>BL35+BP35</f>
        <v>2953</v>
      </c>
      <c r="BL35" s="64">
        <f t="shared" si="129"/>
        <v>2934</v>
      </c>
      <c r="BM35" s="64">
        <f t="shared" si="130"/>
        <v>34</v>
      </c>
      <c r="BN35" s="64">
        <f t="shared" si="131"/>
        <v>332</v>
      </c>
      <c r="BO35" s="70">
        <v>-313</v>
      </c>
      <c r="BP35" s="70">
        <f t="shared" si="132"/>
        <v>19</v>
      </c>
      <c r="BQ35" s="64"/>
      <c r="BR35" s="64"/>
      <c r="BS35" s="64"/>
      <c r="BT35" s="64"/>
      <c r="BU35" s="64">
        <f t="shared" si="133"/>
        <v>2953</v>
      </c>
      <c r="BV35" s="64">
        <f>BK35-BP35+BR35</f>
        <v>2934</v>
      </c>
      <c r="BW35" s="64">
        <f t="shared" si="40"/>
        <v>0</v>
      </c>
      <c r="BX35" s="64">
        <f t="shared" si="41"/>
        <v>0</v>
      </c>
      <c r="BY35" s="64">
        <f t="shared" si="120"/>
        <v>19</v>
      </c>
      <c r="BZ35" s="64">
        <f t="shared" si="113"/>
        <v>19</v>
      </c>
      <c r="CA35" s="64"/>
      <c r="CB35" s="64">
        <f t="shared" si="42"/>
        <v>19</v>
      </c>
      <c r="CC35" s="64"/>
      <c r="CD35" s="138" t="s">
        <v>353</v>
      </c>
      <c r="CE35" s="302"/>
    </row>
    <row r="36" spans="1:87" s="5" customFormat="1" ht="60" x14ac:dyDescent="0.25">
      <c r="A36" s="135">
        <f t="shared" si="43"/>
        <v>24</v>
      </c>
      <c r="B36" s="65" t="s">
        <v>366</v>
      </c>
      <c r="C36" s="66"/>
      <c r="D36" s="66"/>
      <c r="E36" s="135">
        <v>2015</v>
      </c>
      <c r="F36" s="230" t="s">
        <v>367</v>
      </c>
      <c r="G36" s="64">
        <v>2914</v>
      </c>
      <c r="H36" s="64">
        <v>2768.3</v>
      </c>
      <c r="I36" s="70"/>
      <c r="J36" s="70"/>
      <c r="K36" s="70"/>
      <c r="L36" s="64">
        <v>0</v>
      </c>
      <c r="M36" s="64">
        <v>0</v>
      </c>
      <c r="N36" s="64">
        <v>0</v>
      </c>
      <c r="O36" s="64">
        <v>0</v>
      </c>
      <c r="P36" s="70"/>
      <c r="Q36" s="70"/>
      <c r="R36" s="64">
        <v>0</v>
      </c>
      <c r="S36" s="64">
        <v>0</v>
      </c>
      <c r="T36" s="70"/>
      <c r="U36" s="64"/>
      <c r="V36" s="64">
        <f t="shared" si="121"/>
        <v>0</v>
      </c>
      <c r="W36" s="64">
        <f t="shared" si="121"/>
        <v>0</v>
      </c>
      <c r="X36" s="70">
        <v>3000</v>
      </c>
      <c r="Y36" s="70">
        <f>X36</f>
        <v>3000</v>
      </c>
      <c r="Z36" s="70"/>
      <c r="AA36" s="70"/>
      <c r="AB36" s="64">
        <v>1000</v>
      </c>
      <c r="AC36" s="64">
        <v>1000</v>
      </c>
      <c r="AD36" s="64">
        <v>900</v>
      </c>
      <c r="AE36" s="70"/>
      <c r="AF36" s="70">
        <f>AC36</f>
        <v>1000</v>
      </c>
      <c r="AG36" s="70">
        <v>600</v>
      </c>
      <c r="AH36" s="64">
        <f>AB36+AG36</f>
        <v>1600</v>
      </c>
      <c r="AI36" s="64">
        <f>AH36</f>
        <v>1600</v>
      </c>
      <c r="AJ36" s="64"/>
      <c r="AK36" s="64"/>
      <c r="AL36" s="64">
        <f>AM36</f>
        <v>960</v>
      </c>
      <c r="AM36" s="64">
        <v>960</v>
      </c>
      <c r="AN36" s="64">
        <f t="shared" si="122"/>
        <v>1600</v>
      </c>
      <c r="AO36" s="64">
        <f t="shared" si="122"/>
        <v>1600</v>
      </c>
      <c r="AP36" s="249">
        <v>900</v>
      </c>
      <c r="AQ36" s="249"/>
      <c r="AR36" s="249"/>
      <c r="AS36" s="64">
        <f>AN36+AP36</f>
        <v>2500</v>
      </c>
      <c r="AT36" s="64">
        <f>AO36+AP36</f>
        <v>2500</v>
      </c>
      <c r="AU36" s="70">
        <v>2768</v>
      </c>
      <c r="AV36" s="70">
        <f>AU36</f>
        <v>2768</v>
      </c>
      <c r="AW36" s="70">
        <f>AI36+AP36</f>
        <v>2500</v>
      </c>
      <c r="AX36" s="70">
        <f t="shared" si="123"/>
        <v>268</v>
      </c>
      <c r="AY36" s="70">
        <f>AZ36</f>
        <v>0</v>
      </c>
      <c r="AZ36" s="70">
        <v>0</v>
      </c>
      <c r="BA36" s="70"/>
      <c r="BB36" s="70">
        <f t="shared" si="124"/>
        <v>268</v>
      </c>
      <c r="BC36" s="70"/>
      <c r="BD36" s="64">
        <f t="shared" si="125"/>
        <v>268</v>
      </c>
      <c r="BE36" s="70">
        <f>AU36-BI36</f>
        <v>0</v>
      </c>
      <c r="BF36" s="70">
        <f t="shared" si="126"/>
        <v>0</v>
      </c>
      <c r="BG36" s="64">
        <f>AW36+AY36</f>
        <v>2500</v>
      </c>
      <c r="BH36" s="64">
        <f t="shared" si="127"/>
        <v>2500</v>
      </c>
      <c r="BI36" s="64">
        <f t="shared" si="128"/>
        <v>2768</v>
      </c>
      <c r="BJ36" s="64">
        <f t="shared" si="128"/>
        <v>2768</v>
      </c>
      <c r="BK36" s="64">
        <f>BL36+BP36</f>
        <v>2472</v>
      </c>
      <c r="BL36" s="64">
        <f t="shared" si="129"/>
        <v>2500</v>
      </c>
      <c r="BM36" s="64">
        <f t="shared" si="130"/>
        <v>0</v>
      </c>
      <c r="BN36" s="64">
        <f t="shared" si="131"/>
        <v>268</v>
      </c>
      <c r="BO36" s="70">
        <v>-296</v>
      </c>
      <c r="BP36" s="70">
        <f t="shared" si="132"/>
        <v>-28</v>
      </c>
      <c r="BQ36" s="64"/>
      <c r="BR36" s="64"/>
      <c r="BS36" s="64"/>
      <c r="BT36" s="64"/>
      <c r="BU36" s="64">
        <f t="shared" si="133"/>
        <v>2472</v>
      </c>
      <c r="BV36" s="64">
        <v>2447</v>
      </c>
      <c r="BW36" s="64">
        <f t="shared" si="40"/>
        <v>0</v>
      </c>
      <c r="BX36" s="64">
        <f t="shared" si="41"/>
        <v>0</v>
      </c>
      <c r="BY36" s="64">
        <f t="shared" si="120"/>
        <v>25</v>
      </c>
      <c r="BZ36" s="64">
        <f t="shared" si="113"/>
        <v>25</v>
      </c>
      <c r="CA36" s="64"/>
      <c r="CB36" s="64">
        <f t="shared" si="42"/>
        <v>25</v>
      </c>
      <c r="CC36" s="64"/>
      <c r="CD36" s="138" t="s">
        <v>66</v>
      </c>
      <c r="CE36" s="302"/>
    </row>
    <row r="37" spans="1:87" s="5" customFormat="1" ht="30" x14ac:dyDescent="0.25">
      <c r="A37" s="135">
        <f t="shared" si="43"/>
        <v>25</v>
      </c>
      <c r="B37" s="65" t="s">
        <v>351</v>
      </c>
      <c r="C37" s="66"/>
      <c r="D37" s="66"/>
      <c r="E37" s="135">
        <v>2016</v>
      </c>
      <c r="F37" s="230" t="s">
        <v>352</v>
      </c>
      <c r="G37" s="64">
        <v>5523</v>
      </c>
      <c r="H37" s="64">
        <v>5263</v>
      </c>
      <c r="I37" s="70"/>
      <c r="J37" s="70"/>
      <c r="K37" s="70"/>
      <c r="L37" s="64"/>
      <c r="M37" s="64"/>
      <c r="N37" s="64"/>
      <c r="O37" s="64"/>
      <c r="P37" s="70"/>
      <c r="Q37" s="70"/>
      <c r="R37" s="64"/>
      <c r="S37" s="64"/>
      <c r="T37" s="70"/>
      <c r="U37" s="64"/>
      <c r="V37" s="64"/>
      <c r="W37" s="64"/>
      <c r="X37" s="64">
        <f>G37</f>
        <v>5523</v>
      </c>
      <c r="Y37" s="71">
        <f>H37</f>
        <v>5263</v>
      </c>
      <c r="Z37" s="70"/>
      <c r="AA37" s="70"/>
      <c r="AB37" s="64">
        <v>600</v>
      </c>
      <c r="AC37" s="64">
        <f>AB37</f>
        <v>600</v>
      </c>
      <c r="AD37" s="64"/>
      <c r="AE37" s="70"/>
      <c r="AF37" s="70">
        <f>V37+AC37</f>
        <v>600</v>
      </c>
      <c r="AG37" s="64"/>
      <c r="AH37" s="64">
        <f>AB37+AG37</f>
        <v>600</v>
      </c>
      <c r="AI37" s="64">
        <f>AH37</f>
        <v>600</v>
      </c>
      <c r="AJ37" s="64"/>
      <c r="AK37" s="64"/>
      <c r="AL37" s="64">
        <f>AM37</f>
        <v>599</v>
      </c>
      <c r="AM37" s="64">
        <v>599</v>
      </c>
      <c r="AN37" s="64">
        <f t="shared" si="122"/>
        <v>600</v>
      </c>
      <c r="AO37" s="64">
        <f t="shared" si="122"/>
        <v>600</v>
      </c>
      <c r="AP37" s="71">
        <v>3000</v>
      </c>
      <c r="AQ37" s="71">
        <v>3000</v>
      </c>
      <c r="AR37" s="70">
        <f>AQ37</f>
        <v>3000</v>
      </c>
      <c r="AS37" s="64">
        <f>AN37+AP37</f>
        <v>3600</v>
      </c>
      <c r="AT37" s="64">
        <f>AO37+AP37</f>
        <v>3600</v>
      </c>
      <c r="AU37" s="70">
        <v>5000</v>
      </c>
      <c r="AV37" s="70">
        <f>AU37</f>
        <v>5000</v>
      </c>
      <c r="AW37" s="70">
        <f>AI37+AP37</f>
        <v>3600</v>
      </c>
      <c r="AX37" s="70">
        <f t="shared" si="123"/>
        <v>1400</v>
      </c>
      <c r="AY37" s="70">
        <v>700</v>
      </c>
      <c r="AZ37" s="71">
        <v>700</v>
      </c>
      <c r="BA37" s="70">
        <f>(H37*90%)-AS37</f>
        <v>1136.6999999999998</v>
      </c>
      <c r="BB37" s="70">
        <f t="shared" si="124"/>
        <v>700</v>
      </c>
      <c r="BC37" s="70">
        <v>686</v>
      </c>
      <c r="BD37" s="64">
        <f t="shared" si="125"/>
        <v>14</v>
      </c>
      <c r="BE37" s="70">
        <v>596</v>
      </c>
      <c r="BF37" s="70">
        <f t="shared" si="126"/>
        <v>596</v>
      </c>
      <c r="BG37" s="64">
        <f>AW37+AY37+686</f>
        <v>4986</v>
      </c>
      <c r="BH37" s="64">
        <f t="shared" si="127"/>
        <v>4986</v>
      </c>
      <c r="BI37" s="64">
        <f t="shared" si="128"/>
        <v>5000</v>
      </c>
      <c r="BJ37" s="64">
        <f t="shared" si="128"/>
        <v>5000</v>
      </c>
      <c r="BK37" s="64">
        <f>BL37+BP37</f>
        <v>5000</v>
      </c>
      <c r="BL37" s="64">
        <f t="shared" si="129"/>
        <v>4986</v>
      </c>
      <c r="BM37" s="64">
        <f t="shared" si="130"/>
        <v>700</v>
      </c>
      <c r="BN37" s="64">
        <f t="shared" si="131"/>
        <v>14</v>
      </c>
      <c r="BO37" s="70"/>
      <c r="BP37" s="70">
        <f t="shared" si="132"/>
        <v>14</v>
      </c>
      <c r="BQ37" s="64">
        <v>22</v>
      </c>
      <c r="BR37" s="64">
        <v>14</v>
      </c>
      <c r="BS37" s="64"/>
      <c r="BT37" s="64">
        <v>263</v>
      </c>
      <c r="BU37" s="64">
        <f t="shared" si="133"/>
        <v>5263</v>
      </c>
      <c r="BV37" s="64">
        <v>5000</v>
      </c>
      <c r="BW37" s="64">
        <f t="shared" si="40"/>
        <v>14</v>
      </c>
      <c r="BX37" s="64">
        <f t="shared" si="41"/>
        <v>14</v>
      </c>
      <c r="BY37" s="64">
        <f t="shared" si="120"/>
        <v>263</v>
      </c>
      <c r="BZ37" s="64">
        <f t="shared" si="113"/>
        <v>263</v>
      </c>
      <c r="CA37" s="64"/>
      <c r="CB37" s="64">
        <f t="shared" si="42"/>
        <v>263</v>
      </c>
      <c r="CC37" s="64"/>
      <c r="CD37" s="147" t="s">
        <v>61</v>
      </c>
      <c r="CE37" s="302"/>
      <c r="CG37" s="6"/>
      <c r="CH37" s="6"/>
      <c r="CI37" s="6"/>
    </row>
    <row r="38" spans="1:87" s="6" customFormat="1" ht="30" x14ac:dyDescent="0.25">
      <c r="A38" s="135">
        <f t="shared" si="43"/>
        <v>26</v>
      </c>
      <c r="B38" s="178" t="s">
        <v>96</v>
      </c>
      <c r="C38" s="137"/>
      <c r="D38" s="137"/>
      <c r="E38" s="138">
        <v>2018</v>
      </c>
      <c r="F38" s="230" t="s">
        <v>97</v>
      </c>
      <c r="G38" s="71">
        <v>5134</v>
      </c>
      <c r="H38" s="71">
        <v>4620</v>
      </c>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70">
        <v>40</v>
      </c>
      <c r="AQ38" s="70"/>
      <c r="AR38" s="70"/>
      <c r="AS38" s="64"/>
      <c r="AT38" s="64"/>
      <c r="AU38" s="249">
        <f>G38</f>
        <v>5134</v>
      </c>
      <c r="AV38" s="249">
        <f>H38</f>
        <v>4620</v>
      </c>
      <c r="AW38" s="249"/>
      <c r="AX38" s="70">
        <f t="shared" si="123"/>
        <v>4580</v>
      </c>
      <c r="AY38" s="70">
        <v>1200</v>
      </c>
      <c r="AZ38" s="70">
        <v>1200</v>
      </c>
      <c r="BA38" s="70">
        <f>AX38*26%</f>
        <v>1190.8</v>
      </c>
      <c r="BB38" s="70">
        <f t="shared" si="124"/>
        <v>3380</v>
      </c>
      <c r="BC38" s="70"/>
      <c r="BD38" s="64">
        <f t="shared" si="125"/>
        <v>3380</v>
      </c>
      <c r="BE38" s="70">
        <v>895</v>
      </c>
      <c r="BF38" s="70">
        <f t="shared" si="126"/>
        <v>895</v>
      </c>
      <c r="BG38" s="64">
        <f>AW38+AY38+40</f>
        <v>1240</v>
      </c>
      <c r="BH38" s="64">
        <f t="shared" si="127"/>
        <v>1240</v>
      </c>
      <c r="BI38" s="64">
        <f t="shared" si="128"/>
        <v>5134</v>
      </c>
      <c r="BJ38" s="64">
        <f t="shared" si="128"/>
        <v>4620</v>
      </c>
      <c r="BK38" s="64">
        <f>BL38+BP38-300</f>
        <v>4320</v>
      </c>
      <c r="BL38" s="64">
        <f t="shared" si="129"/>
        <v>1240</v>
      </c>
      <c r="BM38" s="64">
        <f t="shared" si="130"/>
        <v>1200</v>
      </c>
      <c r="BN38" s="64">
        <f t="shared" si="131"/>
        <v>3380</v>
      </c>
      <c r="BO38" s="249"/>
      <c r="BP38" s="70">
        <f t="shared" si="132"/>
        <v>3380</v>
      </c>
      <c r="BQ38" s="64">
        <v>1700</v>
      </c>
      <c r="BR38" s="64">
        <v>3000</v>
      </c>
      <c r="BS38" s="64">
        <f t="shared" ref="BS38:BS45" si="134">BP38-BR38</f>
        <v>380</v>
      </c>
      <c r="BT38" s="64"/>
      <c r="BU38" s="64">
        <v>4620</v>
      </c>
      <c r="BV38" s="64">
        <v>4240</v>
      </c>
      <c r="BW38" s="64">
        <f t="shared" si="40"/>
        <v>3000</v>
      </c>
      <c r="BX38" s="64">
        <f t="shared" si="41"/>
        <v>3000</v>
      </c>
      <c r="BY38" s="64">
        <f t="shared" si="120"/>
        <v>380</v>
      </c>
      <c r="BZ38" s="64">
        <f t="shared" si="113"/>
        <v>380</v>
      </c>
      <c r="CA38" s="64"/>
      <c r="CB38" s="64">
        <f t="shared" si="42"/>
        <v>380</v>
      </c>
      <c r="CC38" s="64"/>
      <c r="CD38" s="135" t="s">
        <v>66</v>
      </c>
      <c r="CE38" s="302"/>
    </row>
    <row r="39" spans="1:87" s="6" customFormat="1" ht="30" x14ac:dyDescent="0.25">
      <c r="A39" s="135">
        <f t="shared" si="43"/>
        <v>27</v>
      </c>
      <c r="B39" s="178" t="s">
        <v>98</v>
      </c>
      <c r="C39" s="137"/>
      <c r="D39" s="137"/>
      <c r="E39" s="138">
        <v>2018</v>
      </c>
      <c r="F39" s="230" t="s">
        <v>99</v>
      </c>
      <c r="G39" s="71">
        <v>6129</v>
      </c>
      <c r="H39" s="71">
        <v>5825</v>
      </c>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70">
        <v>55</v>
      </c>
      <c r="AQ39" s="70"/>
      <c r="AR39" s="70"/>
      <c r="AS39" s="64"/>
      <c r="AT39" s="64"/>
      <c r="AU39" s="249">
        <f>G39</f>
        <v>6129</v>
      </c>
      <c r="AV39" s="249">
        <f>H39</f>
        <v>5825</v>
      </c>
      <c r="AW39" s="249"/>
      <c r="AX39" s="70">
        <f t="shared" si="123"/>
        <v>5770</v>
      </c>
      <c r="AY39" s="70">
        <v>1500</v>
      </c>
      <c r="AZ39" s="70">
        <v>1500</v>
      </c>
      <c r="BA39" s="70">
        <f>AX39*26%</f>
        <v>1500.2</v>
      </c>
      <c r="BB39" s="70">
        <f t="shared" si="124"/>
        <v>4270</v>
      </c>
      <c r="BC39" s="70"/>
      <c r="BD39" s="64">
        <f t="shared" si="125"/>
        <v>4270</v>
      </c>
      <c r="BE39" s="70">
        <v>1318</v>
      </c>
      <c r="BF39" s="70">
        <f t="shared" si="126"/>
        <v>1318</v>
      </c>
      <c r="BG39" s="64">
        <f>AW39+AY39+55</f>
        <v>1555</v>
      </c>
      <c r="BH39" s="64">
        <f t="shared" si="127"/>
        <v>1555</v>
      </c>
      <c r="BI39" s="64">
        <f t="shared" si="128"/>
        <v>6129</v>
      </c>
      <c r="BJ39" s="64">
        <f t="shared" si="128"/>
        <v>5825</v>
      </c>
      <c r="BK39" s="64">
        <f t="shared" ref="BK39:BK52" si="135">BL39+BP39</f>
        <v>5825</v>
      </c>
      <c r="BL39" s="64">
        <f t="shared" si="129"/>
        <v>1555</v>
      </c>
      <c r="BM39" s="64">
        <f t="shared" si="130"/>
        <v>1500</v>
      </c>
      <c r="BN39" s="64">
        <f t="shared" si="131"/>
        <v>4270</v>
      </c>
      <c r="BO39" s="249"/>
      <c r="BP39" s="70">
        <f t="shared" si="132"/>
        <v>4270</v>
      </c>
      <c r="BQ39" s="64">
        <v>2500</v>
      </c>
      <c r="BR39" s="64">
        <v>4000</v>
      </c>
      <c r="BS39" s="64">
        <f t="shared" si="134"/>
        <v>270</v>
      </c>
      <c r="BT39" s="64"/>
      <c r="BU39" s="64">
        <f t="shared" si="133"/>
        <v>5825</v>
      </c>
      <c r="BV39" s="64">
        <v>5710</v>
      </c>
      <c r="BW39" s="64">
        <f t="shared" si="40"/>
        <v>4000</v>
      </c>
      <c r="BX39" s="64">
        <f t="shared" si="41"/>
        <v>4000</v>
      </c>
      <c r="BY39" s="64">
        <f t="shared" si="120"/>
        <v>115</v>
      </c>
      <c r="BZ39" s="64">
        <f t="shared" si="113"/>
        <v>115</v>
      </c>
      <c r="CA39" s="64"/>
      <c r="CB39" s="64">
        <f t="shared" si="42"/>
        <v>115</v>
      </c>
      <c r="CC39" s="64"/>
      <c r="CD39" s="135" t="s">
        <v>66</v>
      </c>
      <c r="CE39" s="302"/>
    </row>
    <row r="40" spans="1:87" s="6" customFormat="1" ht="45" x14ac:dyDescent="0.25">
      <c r="A40" s="135">
        <f t="shared" si="43"/>
        <v>28</v>
      </c>
      <c r="B40" s="178" t="s">
        <v>131</v>
      </c>
      <c r="C40" s="137"/>
      <c r="D40" s="137"/>
      <c r="E40" s="138">
        <v>2019</v>
      </c>
      <c r="F40" s="313" t="s">
        <v>455</v>
      </c>
      <c r="G40" s="71">
        <v>2233</v>
      </c>
      <c r="H40" s="71">
        <v>2010</v>
      </c>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70"/>
      <c r="AQ40" s="70"/>
      <c r="AR40" s="70"/>
      <c r="AS40" s="64"/>
      <c r="AT40" s="64"/>
      <c r="AU40" s="249"/>
      <c r="AV40" s="249"/>
      <c r="AW40" s="249"/>
      <c r="AX40" s="70"/>
      <c r="AY40" s="70">
        <v>30</v>
      </c>
      <c r="AZ40" s="70"/>
      <c r="BA40" s="70"/>
      <c r="BB40" s="70"/>
      <c r="BC40" s="70"/>
      <c r="BD40" s="64"/>
      <c r="BE40" s="70"/>
      <c r="BF40" s="70"/>
      <c r="BG40" s="70">
        <v>30</v>
      </c>
      <c r="BH40" s="64">
        <f t="shared" si="127"/>
        <v>30</v>
      </c>
      <c r="BI40" s="249">
        <f>G40</f>
        <v>2233</v>
      </c>
      <c r="BJ40" s="71">
        <v>2010</v>
      </c>
      <c r="BK40" s="64">
        <f t="shared" si="135"/>
        <v>2010</v>
      </c>
      <c r="BL40" s="64">
        <f t="shared" si="129"/>
        <v>30</v>
      </c>
      <c r="BM40" s="64">
        <f t="shared" si="130"/>
        <v>30</v>
      </c>
      <c r="BN40" s="64">
        <f t="shared" si="131"/>
        <v>1980</v>
      </c>
      <c r="BO40" s="249"/>
      <c r="BP40" s="70">
        <f t="shared" si="132"/>
        <v>1980</v>
      </c>
      <c r="BQ40" s="64"/>
      <c r="BR40" s="64">
        <v>1000</v>
      </c>
      <c r="BS40" s="64">
        <f t="shared" si="134"/>
        <v>980</v>
      </c>
      <c r="BT40" s="64"/>
      <c r="BU40" s="64">
        <f t="shared" si="133"/>
        <v>2010</v>
      </c>
      <c r="BV40" s="64">
        <f>BK40-BP40+BR40</f>
        <v>1030</v>
      </c>
      <c r="BW40" s="64">
        <f t="shared" si="40"/>
        <v>1000</v>
      </c>
      <c r="BX40" s="64">
        <f t="shared" si="41"/>
        <v>1000</v>
      </c>
      <c r="BY40" s="64">
        <f t="shared" si="120"/>
        <v>980</v>
      </c>
      <c r="BZ40" s="64">
        <f t="shared" si="113"/>
        <v>980</v>
      </c>
      <c r="CA40" s="64"/>
      <c r="CB40" s="64">
        <f t="shared" si="42"/>
        <v>980</v>
      </c>
      <c r="CC40" s="64"/>
      <c r="CD40" s="135" t="s">
        <v>66</v>
      </c>
      <c r="CE40" s="302"/>
    </row>
    <row r="41" spans="1:87" s="6" customFormat="1" ht="30" x14ac:dyDescent="0.25">
      <c r="A41" s="135">
        <f t="shared" si="43"/>
        <v>29</v>
      </c>
      <c r="B41" s="178" t="s">
        <v>100</v>
      </c>
      <c r="C41" s="137"/>
      <c r="D41" s="137"/>
      <c r="E41" s="138">
        <v>2018</v>
      </c>
      <c r="F41" s="230" t="s">
        <v>101</v>
      </c>
      <c r="G41" s="71">
        <v>7002</v>
      </c>
      <c r="H41" s="71">
        <v>6300</v>
      </c>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70">
        <v>60</v>
      </c>
      <c r="AQ41" s="70"/>
      <c r="AR41" s="70"/>
      <c r="AS41" s="64"/>
      <c r="AT41" s="64"/>
      <c r="AU41" s="249">
        <f>G41</f>
        <v>7002</v>
      </c>
      <c r="AV41" s="249">
        <f>H41</f>
        <v>6300</v>
      </c>
      <c r="AW41" s="249"/>
      <c r="AX41" s="70">
        <f>AV41-AI41-AP41</f>
        <v>6240</v>
      </c>
      <c r="AY41" s="70">
        <v>1600</v>
      </c>
      <c r="AZ41" s="70">
        <v>1650</v>
      </c>
      <c r="BA41" s="70">
        <f>AX41*26%</f>
        <v>1622.4</v>
      </c>
      <c r="BB41" s="70">
        <f t="shared" ref="BB41:BB46" si="136">AX41-AY41</f>
        <v>4640</v>
      </c>
      <c r="BC41" s="70"/>
      <c r="BD41" s="64">
        <f t="shared" ref="BD41:BD46" si="137">BB41-BC41</f>
        <v>4640</v>
      </c>
      <c r="BE41" s="70">
        <v>1326</v>
      </c>
      <c r="BF41" s="70">
        <f t="shared" ref="BF41:BF46" si="138">BE41</f>
        <v>1326</v>
      </c>
      <c r="BG41" s="64">
        <f>AW41+AY41+60</f>
        <v>1660</v>
      </c>
      <c r="BH41" s="64">
        <f t="shared" si="127"/>
        <v>1660</v>
      </c>
      <c r="BI41" s="64">
        <f t="shared" ref="BI41:BJ46" si="139">AU41</f>
        <v>7002</v>
      </c>
      <c r="BJ41" s="64">
        <f t="shared" si="139"/>
        <v>6300</v>
      </c>
      <c r="BK41" s="64">
        <f t="shared" si="135"/>
        <v>6300</v>
      </c>
      <c r="BL41" s="64">
        <f t="shared" si="129"/>
        <v>1660</v>
      </c>
      <c r="BM41" s="64">
        <f t="shared" si="130"/>
        <v>1600</v>
      </c>
      <c r="BN41" s="64">
        <f t="shared" si="131"/>
        <v>4640</v>
      </c>
      <c r="BO41" s="249"/>
      <c r="BP41" s="70">
        <f t="shared" si="132"/>
        <v>4640</v>
      </c>
      <c r="BQ41" s="64">
        <v>2300</v>
      </c>
      <c r="BR41" s="64">
        <v>4200</v>
      </c>
      <c r="BS41" s="64">
        <f t="shared" si="134"/>
        <v>440</v>
      </c>
      <c r="BT41" s="64"/>
      <c r="BU41" s="64">
        <f t="shared" si="133"/>
        <v>6300</v>
      </c>
      <c r="BV41" s="64">
        <f>BK41-BP41+BR41</f>
        <v>5860</v>
      </c>
      <c r="BW41" s="64">
        <f t="shared" si="40"/>
        <v>4200</v>
      </c>
      <c r="BX41" s="64">
        <f t="shared" si="41"/>
        <v>4200</v>
      </c>
      <c r="BY41" s="64">
        <f t="shared" si="120"/>
        <v>440</v>
      </c>
      <c r="BZ41" s="64">
        <f t="shared" si="113"/>
        <v>440</v>
      </c>
      <c r="CA41" s="64"/>
      <c r="CB41" s="64">
        <f t="shared" si="42"/>
        <v>440</v>
      </c>
      <c r="CC41" s="64"/>
      <c r="CD41" s="135" t="s">
        <v>66</v>
      </c>
      <c r="CE41" s="302"/>
    </row>
    <row r="42" spans="1:87" s="6" customFormat="1" ht="30" x14ac:dyDescent="0.25">
      <c r="A42" s="135">
        <f t="shared" si="43"/>
        <v>30</v>
      </c>
      <c r="B42" s="65" t="s">
        <v>102</v>
      </c>
      <c r="C42" s="137"/>
      <c r="D42" s="137"/>
      <c r="E42" s="138">
        <v>2018</v>
      </c>
      <c r="F42" s="230" t="s">
        <v>456</v>
      </c>
      <c r="G42" s="64">
        <v>4968</v>
      </c>
      <c r="H42" s="64">
        <v>4530</v>
      </c>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70"/>
      <c r="AQ42" s="70"/>
      <c r="AR42" s="70"/>
      <c r="AS42" s="64"/>
      <c r="AT42" s="64"/>
      <c r="AU42" s="249">
        <f>G42</f>
        <v>4968</v>
      </c>
      <c r="AV42" s="249">
        <f>H42</f>
        <v>4530</v>
      </c>
      <c r="AW42" s="249"/>
      <c r="AX42" s="70">
        <f>AV42-AI42-AP42</f>
        <v>4530</v>
      </c>
      <c r="AY42" s="70">
        <f>AZ42</f>
        <v>600</v>
      </c>
      <c r="AZ42" s="70">
        <v>600</v>
      </c>
      <c r="BA42" s="70">
        <f>AX42*26%</f>
        <v>1177.8</v>
      </c>
      <c r="BB42" s="70">
        <f t="shared" si="136"/>
        <v>3930</v>
      </c>
      <c r="BC42" s="70"/>
      <c r="BD42" s="64">
        <f t="shared" si="137"/>
        <v>3930</v>
      </c>
      <c r="BE42" s="70">
        <v>600</v>
      </c>
      <c r="BF42" s="70">
        <f t="shared" si="138"/>
        <v>600</v>
      </c>
      <c r="BG42" s="64">
        <f>AW42+AY42</f>
        <v>600</v>
      </c>
      <c r="BH42" s="64">
        <f t="shared" si="127"/>
        <v>600</v>
      </c>
      <c r="BI42" s="64">
        <f t="shared" si="139"/>
        <v>4968</v>
      </c>
      <c r="BJ42" s="64">
        <f t="shared" si="139"/>
        <v>4530</v>
      </c>
      <c r="BK42" s="64">
        <f t="shared" si="135"/>
        <v>5158</v>
      </c>
      <c r="BL42" s="64">
        <f t="shared" si="129"/>
        <v>600</v>
      </c>
      <c r="BM42" s="64">
        <f t="shared" si="130"/>
        <v>600</v>
      </c>
      <c r="BN42" s="64">
        <f t="shared" si="131"/>
        <v>3930</v>
      </c>
      <c r="BO42" s="249">
        <v>628</v>
      </c>
      <c r="BP42" s="70">
        <f t="shared" si="132"/>
        <v>4558</v>
      </c>
      <c r="BQ42" s="64">
        <v>1400</v>
      </c>
      <c r="BR42" s="64">
        <v>1800</v>
      </c>
      <c r="BS42" s="64">
        <f t="shared" si="134"/>
        <v>2758</v>
      </c>
      <c r="BT42" s="64"/>
      <c r="BU42" s="64">
        <v>2628</v>
      </c>
      <c r="BV42" s="64">
        <v>2528</v>
      </c>
      <c r="BW42" s="64">
        <f t="shared" si="40"/>
        <v>1800</v>
      </c>
      <c r="BX42" s="64">
        <f t="shared" si="41"/>
        <v>1800</v>
      </c>
      <c r="BY42" s="64">
        <f t="shared" si="120"/>
        <v>100</v>
      </c>
      <c r="BZ42" s="64">
        <f t="shared" si="113"/>
        <v>100</v>
      </c>
      <c r="CA42" s="64">
        <v>1500</v>
      </c>
      <c r="CB42" s="64">
        <f t="shared" si="42"/>
        <v>1600</v>
      </c>
      <c r="CC42" s="64">
        <v>1900</v>
      </c>
      <c r="CD42" s="135" t="s">
        <v>66</v>
      </c>
      <c r="CE42" s="302"/>
    </row>
    <row r="43" spans="1:87" s="6" customFormat="1" ht="30" x14ac:dyDescent="0.25">
      <c r="A43" s="135">
        <f t="shared" si="43"/>
        <v>31</v>
      </c>
      <c r="B43" s="65" t="s">
        <v>77</v>
      </c>
      <c r="C43" s="137"/>
      <c r="D43" s="137"/>
      <c r="E43" s="135">
        <v>2017</v>
      </c>
      <c r="F43" s="234" t="s">
        <v>78</v>
      </c>
      <c r="G43" s="64">
        <v>4462</v>
      </c>
      <c r="H43" s="64">
        <v>4015</v>
      </c>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70"/>
      <c r="AQ43" s="70">
        <v>2500</v>
      </c>
      <c r="AR43" s="70"/>
      <c r="AS43" s="64"/>
      <c r="AT43" s="64"/>
      <c r="AU43" s="64">
        <v>4462</v>
      </c>
      <c r="AV43" s="64">
        <v>4015</v>
      </c>
      <c r="AW43" s="70"/>
      <c r="AX43" s="70">
        <f>AV43</f>
        <v>4015</v>
      </c>
      <c r="AY43" s="70">
        <f>AZ43</f>
        <v>2500</v>
      </c>
      <c r="AZ43" s="70">
        <v>2500</v>
      </c>
      <c r="BA43" s="70">
        <f>(H43*70%)-AS43</f>
        <v>2810.5</v>
      </c>
      <c r="BB43" s="70">
        <f t="shared" si="136"/>
        <v>1515</v>
      </c>
      <c r="BC43" s="70"/>
      <c r="BD43" s="64">
        <f t="shared" si="137"/>
        <v>1515</v>
      </c>
      <c r="BE43" s="70">
        <v>2500</v>
      </c>
      <c r="BF43" s="70">
        <f t="shared" si="138"/>
        <v>2500</v>
      </c>
      <c r="BG43" s="64">
        <f>AW43+AY43</f>
        <v>2500</v>
      </c>
      <c r="BH43" s="64">
        <f t="shared" si="127"/>
        <v>2500</v>
      </c>
      <c r="BI43" s="64">
        <f t="shared" si="139"/>
        <v>4462</v>
      </c>
      <c r="BJ43" s="64">
        <f t="shared" si="139"/>
        <v>4015</v>
      </c>
      <c r="BK43" s="64">
        <f t="shared" si="135"/>
        <v>4015</v>
      </c>
      <c r="BL43" s="64">
        <f t="shared" si="129"/>
        <v>2500</v>
      </c>
      <c r="BM43" s="64">
        <f t="shared" si="130"/>
        <v>2500</v>
      </c>
      <c r="BN43" s="64">
        <f t="shared" si="131"/>
        <v>1515</v>
      </c>
      <c r="BO43" s="70"/>
      <c r="BP43" s="70">
        <f t="shared" si="132"/>
        <v>1515</v>
      </c>
      <c r="BQ43" s="64">
        <v>1515</v>
      </c>
      <c r="BR43" s="64">
        <v>1500</v>
      </c>
      <c r="BS43" s="64">
        <f t="shared" si="134"/>
        <v>15</v>
      </c>
      <c r="BT43" s="64"/>
      <c r="BU43" s="64">
        <f t="shared" si="133"/>
        <v>4015</v>
      </c>
      <c r="BV43" s="64">
        <f>BK43-BP43+BR43</f>
        <v>4000</v>
      </c>
      <c r="BW43" s="64">
        <f t="shared" si="40"/>
        <v>1500</v>
      </c>
      <c r="BX43" s="64">
        <f t="shared" si="41"/>
        <v>1500</v>
      </c>
      <c r="BY43" s="64">
        <f t="shared" si="120"/>
        <v>15</v>
      </c>
      <c r="BZ43" s="64">
        <f t="shared" si="113"/>
        <v>15</v>
      </c>
      <c r="CA43" s="64"/>
      <c r="CB43" s="64">
        <f t="shared" si="42"/>
        <v>15</v>
      </c>
      <c r="CC43" s="64"/>
      <c r="CD43" s="145" t="s">
        <v>62</v>
      </c>
      <c r="CE43" s="302"/>
    </row>
    <row r="44" spans="1:87" s="6" customFormat="1" ht="30" x14ac:dyDescent="0.25">
      <c r="A44" s="135">
        <f t="shared" si="43"/>
        <v>32</v>
      </c>
      <c r="B44" s="65" t="s">
        <v>67</v>
      </c>
      <c r="C44" s="137"/>
      <c r="D44" s="137"/>
      <c r="E44" s="138">
        <v>2018</v>
      </c>
      <c r="F44" s="230" t="s">
        <v>107</v>
      </c>
      <c r="G44" s="64">
        <v>5574</v>
      </c>
      <c r="H44" s="64">
        <v>5400</v>
      </c>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70">
        <v>50</v>
      </c>
      <c r="AQ44" s="70"/>
      <c r="AR44" s="70"/>
      <c r="AS44" s="64"/>
      <c r="AT44" s="64"/>
      <c r="AU44" s="249">
        <f t="shared" ref="AU44:AV46" si="140">G44</f>
        <v>5574</v>
      </c>
      <c r="AV44" s="249">
        <f t="shared" si="140"/>
        <v>5400</v>
      </c>
      <c r="AW44" s="249"/>
      <c r="AX44" s="70">
        <f>AV44-AI44-AP44</f>
        <v>5350</v>
      </c>
      <c r="AY44" s="70">
        <f>AZ44</f>
        <v>1400</v>
      </c>
      <c r="AZ44" s="70">
        <v>1400</v>
      </c>
      <c r="BA44" s="70">
        <f>AX44*26%</f>
        <v>1391</v>
      </c>
      <c r="BB44" s="70">
        <f t="shared" si="136"/>
        <v>3950</v>
      </c>
      <c r="BC44" s="70"/>
      <c r="BD44" s="64">
        <f t="shared" si="137"/>
        <v>3950</v>
      </c>
      <c r="BE44" s="70">
        <v>1400</v>
      </c>
      <c r="BF44" s="70">
        <f t="shared" si="138"/>
        <v>1400</v>
      </c>
      <c r="BG44" s="64">
        <f>AW44+AY44</f>
        <v>1400</v>
      </c>
      <c r="BH44" s="64">
        <f t="shared" si="127"/>
        <v>1400</v>
      </c>
      <c r="BI44" s="64">
        <f t="shared" si="139"/>
        <v>5574</v>
      </c>
      <c r="BJ44" s="64">
        <f t="shared" si="139"/>
        <v>5400</v>
      </c>
      <c r="BK44" s="64">
        <f t="shared" si="135"/>
        <v>5400</v>
      </c>
      <c r="BL44" s="64">
        <f t="shared" si="129"/>
        <v>1400</v>
      </c>
      <c r="BM44" s="64">
        <f t="shared" si="130"/>
        <v>1400</v>
      </c>
      <c r="BN44" s="64">
        <f t="shared" si="131"/>
        <v>4000</v>
      </c>
      <c r="BO44" s="249"/>
      <c r="BP44" s="70">
        <f t="shared" si="132"/>
        <v>4000</v>
      </c>
      <c r="BQ44" s="64">
        <v>3000</v>
      </c>
      <c r="BR44" s="64">
        <v>3000</v>
      </c>
      <c r="BS44" s="64">
        <f t="shared" si="134"/>
        <v>1000</v>
      </c>
      <c r="BT44" s="64"/>
      <c r="BU44" s="64">
        <f t="shared" si="133"/>
        <v>5400</v>
      </c>
      <c r="BV44" s="64">
        <v>4450</v>
      </c>
      <c r="BW44" s="64">
        <f t="shared" si="40"/>
        <v>3000</v>
      </c>
      <c r="BX44" s="64">
        <f t="shared" si="41"/>
        <v>3000</v>
      </c>
      <c r="BY44" s="64">
        <f t="shared" si="120"/>
        <v>950</v>
      </c>
      <c r="BZ44" s="64">
        <f t="shared" si="113"/>
        <v>950</v>
      </c>
      <c r="CA44" s="64"/>
      <c r="CB44" s="64">
        <f t="shared" si="42"/>
        <v>950</v>
      </c>
      <c r="CC44" s="64"/>
      <c r="CD44" s="135" t="s">
        <v>62</v>
      </c>
      <c r="CE44" s="302"/>
    </row>
    <row r="45" spans="1:87" s="6" customFormat="1" ht="30" x14ac:dyDescent="0.25">
      <c r="A45" s="135">
        <f t="shared" si="43"/>
        <v>33</v>
      </c>
      <c r="B45" s="65" t="s">
        <v>103</v>
      </c>
      <c r="C45" s="137"/>
      <c r="D45" s="137"/>
      <c r="E45" s="138">
        <v>2018</v>
      </c>
      <c r="F45" s="230" t="s">
        <v>104</v>
      </c>
      <c r="G45" s="64">
        <v>8048</v>
      </c>
      <c r="H45" s="64">
        <v>6000</v>
      </c>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70">
        <v>55</v>
      </c>
      <c r="AQ45" s="70"/>
      <c r="AR45" s="70"/>
      <c r="AS45" s="64"/>
      <c r="AT45" s="64"/>
      <c r="AU45" s="249">
        <f t="shared" si="140"/>
        <v>8048</v>
      </c>
      <c r="AV45" s="249">
        <f t="shared" si="140"/>
        <v>6000</v>
      </c>
      <c r="AW45" s="249"/>
      <c r="AX45" s="70">
        <f>AV45-AI45-AP45</f>
        <v>5945</v>
      </c>
      <c r="AY45" s="70">
        <v>1500</v>
      </c>
      <c r="AZ45" s="70">
        <v>1600</v>
      </c>
      <c r="BA45" s="70">
        <f>AX45*26%</f>
        <v>1545.7</v>
      </c>
      <c r="BB45" s="70">
        <f t="shared" si="136"/>
        <v>4445</v>
      </c>
      <c r="BC45" s="70"/>
      <c r="BD45" s="64">
        <f t="shared" si="137"/>
        <v>4445</v>
      </c>
      <c r="BE45" s="70">
        <v>1500</v>
      </c>
      <c r="BF45" s="70">
        <f t="shared" si="138"/>
        <v>1500</v>
      </c>
      <c r="BG45" s="64">
        <f>AW45+AY45</f>
        <v>1500</v>
      </c>
      <c r="BH45" s="64">
        <f t="shared" si="127"/>
        <v>1500</v>
      </c>
      <c r="BI45" s="64">
        <f t="shared" si="139"/>
        <v>8048</v>
      </c>
      <c r="BJ45" s="64">
        <f t="shared" si="139"/>
        <v>6000</v>
      </c>
      <c r="BK45" s="64">
        <f t="shared" si="135"/>
        <v>6000</v>
      </c>
      <c r="BL45" s="64">
        <f t="shared" si="129"/>
        <v>1500</v>
      </c>
      <c r="BM45" s="64">
        <f t="shared" si="130"/>
        <v>1500</v>
      </c>
      <c r="BN45" s="64">
        <f t="shared" si="131"/>
        <v>4500</v>
      </c>
      <c r="BO45" s="249"/>
      <c r="BP45" s="70">
        <f t="shared" si="132"/>
        <v>4500</v>
      </c>
      <c r="BQ45" s="64">
        <v>3500</v>
      </c>
      <c r="BR45" s="64">
        <v>3500</v>
      </c>
      <c r="BS45" s="64">
        <f t="shared" si="134"/>
        <v>1000</v>
      </c>
      <c r="BT45" s="64"/>
      <c r="BU45" s="64">
        <f t="shared" si="133"/>
        <v>6000</v>
      </c>
      <c r="BV45" s="64">
        <v>5055</v>
      </c>
      <c r="BW45" s="64">
        <f t="shared" si="40"/>
        <v>3500</v>
      </c>
      <c r="BX45" s="64">
        <f t="shared" si="41"/>
        <v>3500</v>
      </c>
      <c r="BY45" s="64">
        <f t="shared" si="120"/>
        <v>945</v>
      </c>
      <c r="BZ45" s="64">
        <f t="shared" si="113"/>
        <v>945</v>
      </c>
      <c r="CA45" s="64"/>
      <c r="CB45" s="64">
        <f t="shared" si="42"/>
        <v>945</v>
      </c>
      <c r="CC45" s="64"/>
      <c r="CD45" s="135" t="s">
        <v>62</v>
      </c>
      <c r="CE45" s="302"/>
    </row>
    <row r="46" spans="1:87" s="6" customFormat="1" ht="30" x14ac:dyDescent="0.25">
      <c r="A46" s="135">
        <f t="shared" si="43"/>
        <v>34</v>
      </c>
      <c r="B46" s="65" t="s">
        <v>108</v>
      </c>
      <c r="C46" s="137"/>
      <c r="D46" s="137"/>
      <c r="E46" s="138">
        <v>2018</v>
      </c>
      <c r="F46" s="230" t="s">
        <v>109</v>
      </c>
      <c r="G46" s="64">
        <v>6398</v>
      </c>
      <c r="H46" s="71">
        <v>6400</v>
      </c>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70"/>
      <c r="AQ46" s="70"/>
      <c r="AR46" s="70"/>
      <c r="AS46" s="64"/>
      <c r="AT46" s="64"/>
      <c r="AU46" s="249">
        <f t="shared" si="140"/>
        <v>6398</v>
      </c>
      <c r="AV46" s="249">
        <f t="shared" si="140"/>
        <v>6400</v>
      </c>
      <c r="AW46" s="249"/>
      <c r="AX46" s="70">
        <f>AV46-AI46-AP46</f>
        <v>6400</v>
      </c>
      <c r="AY46" s="70">
        <v>1600</v>
      </c>
      <c r="AZ46" s="70">
        <v>1700</v>
      </c>
      <c r="BA46" s="70">
        <f>AX46*26%</f>
        <v>1664</v>
      </c>
      <c r="BB46" s="70">
        <f t="shared" si="136"/>
        <v>4800</v>
      </c>
      <c r="BC46" s="70"/>
      <c r="BD46" s="64">
        <f t="shared" si="137"/>
        <v>4800</v>
      </c>
      <c r="BE46" s="70">
        <v>2468</v>
      </c>
      <c r="BF46" s="70">
        <f t="shared" si="138"/>
        <v>2468</v>
      </c>
      <c r="BG46" s="64">
        <f>AW46+AY46</f>
        <v>1600</v>
      </c>
      <c r="BH46" s="64">
        <f t="shared" si="127"/>
        <v>1600</v>
      </c>
      <c r="BI46" s="64">
        <f t="shared" si="139"/>
        <v>6398</v>
      </c>
      <c r="BJ46" s="64">
        <f t="shared" si="139"/>
        <v>6400</v>
      </c>
      <c r="BK46" s="64">
        <f t="shared" si="135"/>
        <v>6400</v>
      </c>
      <c r="BL46" s="64">
        <f>BF46</f>
        <v>2468</v>
      </c>
      <c r="BM46" s="64">
        <f t="shared" si="130"/>
        <v>1600</v>
      </c>
      <c r="BN46" s="64">
        <f t="shared" si="131"/>
        <v>3932</v>
      </c>
      <c r="BO46" s="249"/>
      <c r="BP46" s="70">
        <f t="shared" si="132"/>
        <v>3932</v>
      </c>
      <c r="BQ46" s="64">
        <v>3932</v>
      </c>
      <c r="BR46" s="64">
        <v>3800</v>
      </c>
      <c r="BS46" s="64"/>
      <c r="BT46" s="64"/>
      <c r="BU46" s="64">
        <f t="shared" si="133"/>
        <v>6400</v>
      </c>
      <c r="BV46" s="64">
        <v>6268</v>
      </c>
      <c r="BW46" s="64">
        <f t="shared" si="40"/>
        <v>3800</v>
      </c>
      <c r="BX46" s="64">
        <f t="shared" si="41"/>
        <v>3800</v>
      </c>
      <c r="BY46" s="64">
        <f t="shared" si="120"/>
        <v>132</v>
      </c>
      <c r="BZ46" s="64">
        <f t="shared" si="113"/>
        <v>132</v>
      </c>
      <c r="CA46" s="64"/>
      <c r="CB46" s="64">
        <f t="shared" si="42"/>
        <v>132</v>
      </c>
      <c r="CC46" s="64"/>
      <c r="CD46" s="135" t="s">
        <v>63</v>
      </c>
      <c r="CE46" s="302"/>
    </row>
    <row r="47" spans="1:87" s="6" customFormat="1" ht="30" x14ac:dyDescent="0.25">
      <c r="A47" s="135">
        <f t="shared" si="43"/>
        <v>35</v>
      </c>
      <c r="B47" s="65" t="s">
        <v>233</v>
      </c>
      <c r="C47" s="137"/>
      <c r="D47" s="137"/>
      <c r="E47" s="138">
        <v>2019</v>
      </c>
      <c r="F47" s="233" t="s">
        <v>234</v>
      </c>
      <c r="G47" s="64">
        <v>3479</v>
      </c>
      <c r="H47" s="64">
        <v>3320</v>
      </c>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70"/>
      <c r="AQ47" s="70"/>
      <c r="AR47" s="70"/>
      <c r="AS47" s="64"/>
      <c r="AT47" s="64"/>
      <c r="AU47" s="249"/>
      <c r="AV47" s="249"/>
      <c r="AW47" s="249"/>
      <c r="AX47" s="70"/>
      <c r="AY47" s="70"/>
      <c r="AZ47" s="70"/>
      <c r="BA47" s="70"/>
      <c r="BB47" s="70"/>
      <c r="BC47" s="70"/>
      <c r="BD47" s="64"/>
      <c r="BE47" s="70"/>
      <c r="BF47" s="70"/>
      <c r="BG47" s="64"/>
      <c r="BH47" s="64">
        <f t="shared" si="127"/>
        <v>0</v>
      </c>
      <c r="BI47" s="249">
        <f>G47</f>
        <v>3479</v>
      </c>
      <c r="BJ47" s="64">
        <v>2180</v>
      </c>
      <c r="BK47" s="64">
        <f t="shared" si="135"/>
        <v>2180</v>
      </c>
      <c r="BL47" s="64">
        <f t="shared" ref="BL47:BL58" si="141">BH47</f>
        <v>0</v>
      </c>
      <c r="BM47" s="64">
        <f t="shared" si="130"/>
        <v>0</v>
      </c>
      <c r="BN47" s="64">
        <f t="shared" si="131"/>
        <v>2180</v>
      </c>
      <c r="BO47" s="249"/>
      <c r="BP47" s="70">
        <f t="shared" si="132"/>
        <v>2180</v>
      </c>
      <c r="BQ47" s="64"/>
      <c r="BR47" s="64">
        <v>1100</v>
      </c>
      <c r="BS47" s="64">
        <f>BP47-BR47</f>
        <v>1080</v>
      </c>
      <c r="BT47" s="64">
        <v>1138</v>
      </c>
      <c r="BU47" s="64">
        <f t="shared" si="133"/>
        <v>3318</v>
      </c>
      <c r="BV47" s="64">
        <v>3223</v>
      </c>
      <c r="BW47" s="64">
        <f t="shared" si="40"/>
        <v>1100</v>
      </c>
      <c r="BX47" s="64">
        <f t="shared" si="41"/>
        <v>1100</v>
      </c>
      <c r="BY47" s="64">
        <f t="shared" si="120"/>
        <v>95</v>
      </c>
      <c r="BZ47" s="64">
        <f t="shared" si="113"/>
        <v>95</v>
      </c>
      <c r="CA47" s="64"/>
      <c r="CB47" s="64">
        <f t="shared" si="42"/>
        <v>95</v>
      </c>
      <c r="CC47" s="64"/>
      <c r="CD47" s="135" t="s">
        <v>64</v>
      </c>
      <c r="CE47" s="302"/>
      <c r="CG47" s="5"/>
      <c r="CH47" s="5"/>
      <c r="CI47" s="5"/>
    </row>
    <row r="48" spans="1:87" s="5" customFormat="1" ht="45" x14ac:dyDescent="0.25">
      <c r="A48" s="135">
        <f t="shared" si="43"/>
        <v>36</v>
      </c>
      <c r="B48" s="65" t="s">
        <v>143</v>
      </c>
      <c r="C48" s="66"/>
      <c r="D48" s="66"/>
      <c r="E48" s="67"/>
      <c r="F48" s="233" t="s">
        <v>235</v>
      </c>
      <c r="G48" s="64">
        <v>7809</v>
      </c>
      <c r="H48" s="64">
        <v>7500</v>
      </c>
      <c r="I48" s="70"/>
      <c r="J48" s="70"/>
      <c r="K48" s="70"/>
      <c r="L48" s="64"/>
      <c r="M48" s="64"/>
      <c r="N48" s="64"/>
      <c r="O48" s="64"/>
      <c r="P48" s="70"/>
      <c r="Q48" s="70"/>
      <c r="R48" s="64"/>
      <c r="S48" s="64"/>
      <c r="T48" s="70"/>
      <c r="U48" s="64"/>
      <c r="V48" s="64"/>
      <c r="W48" s="64"/>
      <c r="X48" s="64"/>
      <c r="Y48" s="71"/>
      <c r="Z48" s="70"/>
      <c r="AA48" s="70"/>
      <c r="AB48" s="64"/>
      <c r="AC48" s="64"/>
      <c r="AD48" s="64"/>
      <c r="AE48" s="70"/>
      <c r="AF48" s="70"/>
      <c r="AG48" s="64"/>
      <c r="AH48" s="64"/>
      <c r="AI48" s="64"/>
      <c r="AJ48" s="64"/>
      <c r="AK48" s="64"/>
      <c r="AL48" s="64"/>
      <c r="AM48" s="64"/>
      <c r="AN48" s="64"/>
      <c r="AO48" s="64"/>
      <c r="AP48" s="70"/>
      <c r="AQ48" s="70"/>
      <c r="AR48" s="70"/>
      <c r="AS48" s="64"/>
      <c r="AT48" s="64"/>
      <c r="AU48" s="64"/>
      <c r="AV48" s="71"/>
      <c r="AW48" s="70"/>
      <c r="AX48" s="70"/>
      <c r="AY48" s="70"/>
      <c r="AZ48" s="70"/>
      <c r="BA48" s="70"/>
      <c r="BB48" s="70"/>
      <c r="BC48" s="70"/>
      <c r="BD48" s="70"/>
      <c r="BE48" s="70"/>
      <c r="BF48" s="70"/>
      <c r="BG48" s="64"/>
      <c r="BH48" s="64"/>
      <c r="BI48" s="64">
        <v>8447</v>
      </c>
      <c r="BJ48" s="64">
        <v>3000</v>
      </c>
      <c r="BK48" s="64">
        <f t="shared" si="135"/>
        <v>3000</v>
      </c>
      <c r="BL48" s="64">
        <f t="shared" si="141"/>
        <v>0</v>
      </c>
      <c r="BM48" s="64">
        <f t="shared" si="130"/>
        <v>0</v>
      </c>
      <c r="BN48" s="64">
        <f t="shared" si="131"/>
        <v>3000</v>
      </c>
      <c r="BO48" s="70"/>
      <c r="BP48" s="70">
        <f t="shared" si="132"/>
        <v>3000</v>
      </c>
      <c r="BQ48" s="64"/>
      <c r="BR48" s="64">
        <v>2300</v>
      </c>
      <c r="BS48" s="64">
        <f>BP48-BR48</f>
        <v>700</v>
      </c>
      <c r="BT48" s="64">
        <v>1500</v>
      </c>
      <c r="BU48" s="64">
        <f t="shared" si="133"/>
        <v>4500</v>
      </c>
      <c r="BV48" s="64">
        <v>3800</v>
      </c>
      <c r="BW48" s="64">
        <f t="shared" si="40"/>
        <v>2300</v>
      </c>
      <c r="BX48" s="64">
        <f t="shared" si="41"/>
        <v>2300</v>
      </c>
      <c r="BY48" s="64">
        <f t="shared" si="120"/>
        <v>700</v>
      </c>
      <c r="BZ48" s="64">
        <f t="shared" si="113"/>
        <v>700</v>
      </c>
      <c r="CA48" s="64">
        <v>2300</v>
      </c>
      <c r="CB48" s="64">
        <f t="shared" si="42"/>
        <v>3000</v>
      </c>
      <c r="CC48" s="64">
        <f>CB48-BY48</f>
        <v>2300</v>
      </c>
      <c r="CD48" s="180" t="s">
        <v>64</v>
      </c>
      <c r="CE48" s="302"/>
      <c r="CG48" s="6"/>
      <c r="CH48" s="6"/>
      <c r="CI48" s="6"/>
    </row>
    <row r="49" spans="1:87" s="6" customFormat="1" ht="30" x14ac:dyDescent="0.25">
      <c r="A49" s="135">
        <f t="shared" si="43"/>
        <v>37</v>
      </c>
      <c r="B49" s="65" t="s">
        <v>140</v>
      </c>
      <c r="C49" s="137"/>
      <c r="D49" s="137"/>
      <c r="E49" s="138">
        <v>2019</v>
      </c>
      <c r="F49" s="230" t="s">
        <v>141</v>
      </c>
      <c r="G49" s="64">
        <v>9445</v>
      </c>
      <c r="H49" s="64">
        <v>8100</v>
      </c>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70"/>
      <c r="AQ49" s="70"/>
      <c r="AR49" s="70"/>
      <c r="AS49" s="64"/>
      <c r="AT49" s="64"/>
      <c r="AU49" s="249"/>
      <c r="AV49" s="249"/>
      <c r="AW49" s="249"/>
      <c r="AX49" s="70"/>
      <c r="AY49" s="70">
        <v>140</v>
      </c>
      <c r="AZ49" s="70"/>
      <c r="BA49" s="70"/>
      <c r="BB49" s="70"/>
      <c r="BC49" s="70"/>
      <c r="BD49" s="64"/>
      <c r="BE49" s="70"/>
      <c r="BF49" s="70"/>
      <c r="BG49" s="70">
        <v>140</v>
      </c>
      <c r="BH49" s="64">
        <f t="shared" ref="BH49:BH58" si="142">BG49</f>
        <v>140</v>
      </c>
      <c r="BI49" s="249">
        <f>G49</f>
        <v>9445</v>
      </c>
      <c r="BJ49" s="64">
        <v>3500</v>
      </c>
      <c r="BK49" s="64">
        <f t="shared" si="135"/>
        <v>3500</v>
      </c>
      <c r="BL49" s="64">
        <f t="shared" si="141"/>
        <v>140</v>
      </c>
      <c r="BM49" s="64">
        <f t="shared" si="130"/>
        <v>140</v>
      </c>
      <c r="BN49" s="64">
        <f t="shared" ref="BN49:BN50" si="143">BJ49-BL49</f>
        <v>3360</v>
      </c>
      <c r="BO49" s="249"/>
      <c r="BP49" s="70">
        <f t="shared" si="132"/>
        <v>3360</v>
      </c>
      <c r="BQ49" s="64"/>
      <c r="BR49" s="64">
        <v>2500</v>
      </c>
      <c r="BS49" s="64">
        <f>BP49-BR49</f>
        <v>860</v>
      </c>
      <c r="BT49" s="64">
        <v>2228</v>
      </c>
      <c r="BU49" s="64">
        <f t="shared" si="133"/>
        <v>5728</v>
      </c>
      <c r="BV49" s="64">
        <v>5228</v>
      </c>
      <c r="BW49" s="64">
        <f t="shared" si="40"/>
        <v>2500</v>
      </c>
      <c r="BX49" s="64">
        <f t="shared" si="41"/>
        <v>2500</v>
      </c>
      <c r="BY49" s="64">
        <f t="shared" si="120"/>
        <v>500</v>
      </c>
      <c r="BZ49" s="64">
        <f t="shared" si="113"/>
        <v>500</v>
      </c>
      <c r="CA49" s="64">
        <v>2000</v>
      </c>
      <c r="CB49" s="64">
        <f t="shared" si="42"/>
        <v>2500</v>
      </c>
      <c r="CC49" s="64">
        <f>CB49-BY49</f>
        <v>2000</v>
      </c>
      <c r="CD49" s="135" t="s">
        <v>64</v>
      </c>
      <c r="CE49" s="302"/>
    </row>
    <row r="50" spans="1:87" s="6" customFormat="1" ht="30" x14ac:dyDescent="0.25">
      <c r="A50" s="135">
        <f t="shared" si="43"/>
        <v>38</v>
      </c>
      <c r="B50" s="65" t="s">
        <v>142</v>
      </c>
      <c r="C50" s="137"/>
      <c r="D50" s="137"/>
      <c r="E50" s="138">
        <v>2019</v>
      </c>
      <c r="F50" s="233" t="s">
        <v>232</v>
      </c>
      <c r="G50" s="64">
        <v>3926</v>
      </c>
      <c r="H50" s="64">
        <v>3200</v>
      </c>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70"/>
      <c r="AQ50" s="70"/>
      <c r="AR50" s="70"/>
      <c r="AS50" s="64"/>
      <c r="AT50" s="64"/>
      <c r="AU50" s="249"/>
      <c r="AV50" s="249"/>
      <c r="AW50" s="249"/>
      <c r="AX50" s="70"/>
      <c r="AY50" s="70">
        <v>55</v>
      </c>
      <c r="AZ50" s="70"/>
      <c r="BA50" s="70"/>
      <c r="BB50" s="70"/>
      <c r="BC50" s="70"/>
      <c r="BD50" s="64"/>
      <c r="BE50" s="70"/>
      <c r="BF50" s="70"/>
      <c r="BG50" s="70">
        <v>55</v>
      </c>
      <c r="BH50" s="64">
        <f t="shared" si="142"/>
        <v>55</v>
      </c>
      <c r="BI50" s="249">
        <f>G50</f>
        <v>3926</v>
      </c>
      <c r="BJ50" s="64">
        <v>2100</v>
      </c>
      <c r="BK50" s="64">
        <f t="shared" si="135"/>
        <v>2100</v>
      </c>
      <c r="BL50" s="64">
        <f t="shared" si="141"/>
        <v>55</v>
      </c>
      <c r="BM50" s="64">
        <f t="shared" si="130"/>
        <v>55</v>
      </c>
      <c r="BN50" s="64">
        <f t="shared" si="143"/>
        <v>2045</v>
      </c>
      <c r="BO50" s="249"/>
      <c r="BP50" s="70">
        <f t="shared" si="132"/>
        <v>2045</v>
      </c>
      <c r="BQ50" s="64"/>
      <c r="BR50" s="64">
        <v>1000</v>
      </c>
      <c r="BS50" s="64">
        <f>BP50-BR50</f>
        <v>1045</v>
      </c>
      <c r="BT50" s="64">
        <v>1000</v>
      </c>
      <c r="BU50" s="64">
        <f t="shared" si="133"/>
        <v>3100</v>
      </c>
      <c r="BV50" s="64">
        <v>2800</v>
      </c>
      <c r="BW50" s="64">
        <f t="shared" si="40"/>
        <v>1000</v>
      </c>
      <c r="BX50" s="64">
        <f t="shared" si="41"/>
        <v>1000</v>
      </c>
      <c r="BY50" s="64">
        <f t="shared" si="120"/>
        <v>300</v>
      </c>
      <c r="BZ50" s="64">
        <f t="shared" si="113"/>
        <v>300</v>
      </c>
      <c r="CA50" s="64"/>
      <c r="CB50" s="64">
        <f t="shared" si="42"/>
        <v>300</v>
      </c>
      <c r="CC50" s="64"/>
      <c r="CD50" s="135" t="s">
        <v>64</v>
      </c>
      <c r="CE50" s="302"/>
      <c r="CG50" s="5"/>
      <c r="CH50" s="5"/>
      <c r="CI50" s="5"/>
    </row>
    <row r="51" spans="1:87" s="5" customFormat="1" ht="30" x14ac:dyDescent="0.25">
      <c r="A51" s="135">
        <f t="shared" si="43"/>
        <v>39</v>
      </c>
      <c r="B51" s="136" t="s">
        <v>354</v>
      </c>
      <c r="C51" s="66"/>
      <c r="D51" s="66"/>
      <c r="E51" s="135">
        <v>2016</v>
      </c>
      <c r="F51" s="230" t="s">
        <v>399</v>
      </c>
      <c r="G51" s="70">
        <v>9527</v>
      </c>
      <c r="H51" s="70">
        <v>9010</v>
      </c>
      <c r="I51" s="70"/>
      <c r="J51" s="70"/>
      <c r="K51" s="70"/>
      <c r="L51" s="64"/>
      <c r="M51" s="64"/>
      <c r="N51" s="64"/>
      <c r="O51" s="64"/>
      <c r="P51" s="70"/>
      <c r="Q51" s="70"/>
      <c r="R51" s="64"/>
      <c r="S51" s="64"/>
      <c r="T51" s="70"/>
      <c r="U51" s="64"/>
      <c r="V51" s="64"/>
      <c r="W51" s="64"/>
      <c r="X51" s="64">
        <f>G51</f>
        <v>9527</v>
      </c>
      <c r="Y51" s="71">
        <f>H51</f>
        <v>9010</v>
      </c>
      <c r="Z51" s="70"/>
      <c r="AA51" s="70"/>
      <c r="AB51" s="64">
        <v>900</v>
      </c>
      <c r="AC51" s="64">
        <f>AB51</f>
        <v>900</v>
      </c>
      <c r="AD51" s="64"/>
      <c r="AE51" s="70"/>
      <c r="AF51" s="70">
        <f>V51+AC51</f>
        <v>900</v>
      </c>
      <c r="AG51" s="64"/>
      <c r="AH51" s="64">
        <f>AB51+AG51</f>
        <v>900</v>
      </c>
      <c r="AI51" s="64">
        <f>AH51</f>
        <v>900</v>
      </c>
      <c r="AJ51" s="64"/>
      <c r="AK51" s="64"/>
      <c r="AL51" s="64">
        <f>AM51</f>
        <v>803</v>
      </c>
      <c r="AM51" s="64">
        <v>803</v>
      </c>
      <c r="AN51" s="64">
        <f>V51+AH51</f>
        <v>900</v>
      </c>
      <c r="AO51" s="64">
        <f>W51+AI51</f>
        <v>900</v>
      </c>
      <c r="AP51" s="71">
        <v>5500</v>
      </c>
      <c r="AQ51" s="71">
        <v>3860</v>
      </c>
      <c r="AR51" s="70">
        <f>AQ51</f>
        <v>3860</v>
      </c>
      <c r="AS51" s="64">
        <f>AN51+AP51</f>
        <v>6400</v>
      </c>
      <c r="AT51" s="64">
        <f>AO51+AP51</f>
        <v>6400</v>
      </c>
      <c r="AU51" s="70">
        <v>8700</v>
      </c>
      <c r="AV51" s="70">
        <f>AU51</f>
        <v>8700</v>
      </c>
      <c r="AW51" s="70">
        <f>AI51+AP51</f>
        <v>6400</v>
      </c>
      <c r="AX51" s="70">
        <f>AV51-AI51-AP51</f>
        <v>2300</v>
      </c>
      <c r="AY51" s="70">
        <v>1909</v>
      </c>
      <c r="AZ51" s="71">
        <v>2019</v>
      </c>
      <c r="BA51" s="70">
        <f>(H51*90%)-AS51</f>
        <v>1709</v>
      </c>
      <c r="BB51" s="70">
        <f t="shared" ref="BB51:BB58" si="144">AX51-AY51</f>
        <v>391</v>
      </c>
      <c r="BC51" s="70"/>
      <c r="BD51" s="64">
        <f t="shared" ref="BD51:BD58" si="145">BB51-BC51</f>
        <v>391</v>
      </c>
      <c r="BE51" s="70">
        <v>1261</v>
      </c>
      <c r="BF51" s="70">
        <f t="shared" ref="BF51:BF58" si="146">BE51</f>
        <v>1261</v>
      </c>
      <c r="BG51" s="64">
        <f>AW51+AY51</f>
        <v>8309</v>
      </c>
      <c r="BH51" s="64">
        <f t="shared" si="142"/>
        <v>8309</v>
      </c>
      <c r="BI51" s="64">
        <f t="shared" ref="BI51:BJ55" si="147">AU51</f>
        <v>8700</v>
      </c>
      <c r="BJ51" s="64">
        <f t="shared" si="147"/>
        <v>8700</v>
      </c>
      <c r="BK51" s="64">
        <f t="shared" si="135"/>
        <v>9003</v>
      </c>
      <c r="BL51" s="64">
        <f t="shared" si="141"/>
        <v>8309</v>
      </c>
      <c r="BM51" s="64">
        <f t="shared" si="130"/>
        <v>1909</v>
      </c>
      <c r="BN51" s="64">
        <f t="shared" ref="BN51:BN58" si="148">BJ51-BL51</f>
        <v>391</v>
      </c>
      <c r="BO51" s="70">
        <v>303</v>
      </c>
      <c r="BP51" s="70">
        <f t="shared" si="132"/>
        <v>694</v>
      </c>
      <c r="BQ51" s="64">
        <v>694</v>
      </c>
      <c r="BR51" s="64">
        <v>694</v>
      </c>
      <c r="BS51" s="64"/>
      <c r="BT51" s="64">
        <v>4</v>
      </c>
      <c r="BU51" s="64">
        <f t="shared" si="133"/>
        <v>9007</v>
      </c>
      <c r="BV51" s="64">
        <v>9003</v>
      </c>
      <c r="BW51" s="64">
        <f t="shared" si="40"/>
        <v>694</v>
      </c>
      <c r="BX51" s="64">
        <f t="shared" si="41"/>
        <v>694</v>
      </c>
      <c r="BY51" s="64">
        <f t="shared" si="120"/>
        <v>4</v>
      </c>
      <c r="BZ51" s="64">
        <f t="shared" si="113"/>
        <v>4</v>
      </c>
      <c r="CA51" s="64"/>
      <c r="CB51" s="64">
        <f t="shared" si="42"/>
        <v>4</v>
      </c>
      <c r="CC51" s="64"/>
      <c r="CD51" s="147" t="s">
        <v>65</v>
      </c>
      <c r="CE51" s="302"/>
      <c r="CG51" s="6"/>
      <c r="CH51" s="6"/>
      <c r="CI51" s="6"/>
    </row>
    <row r="52" spans="1:87" s="6" customFormat="1" ht="30" x14ac:dyDescent="0.25">
      <c r="A52" s="135">
        <f t="shared" si="43"/>
        <v>40</v>
      </c>
      <c r="B52" s="65" t="s">
        <v>81</v>
      </c>
      <c r="C52" s="137"/>
      <c r="D52" s="137"/>
      <c r="E52" s="135">
        <v>2017</v>
      </c>
      <c r="F52" s="230" t="s">
        <v>246</v>
      </c>
      <c r="G52" s="314">
        <v>16290</v>
      </c>
      <c r="H52" s="315">
        <v>15000</v>
      </c>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70">
        <v>4200</v>
      </c>
      <c r="AQ52" s="70">
        <v>3324</v>
      </c>
      <c r="AR52" s="70">
        <v>3027</v>
      </c>
      <c r="AS52" s="64">
        <f>AN52+AP52</f>
        <v>4200</v>
      </c>
      <c r="AT52" s="64">
        <f>AO52+AP52</f>
        <v>4200</v>
      </c>
      <c r="AU52" s="64">
        <f t="shared" ref="AU52:AV58" si="149">G52</f>
        <v>16290</v>
      </c>
      <c r="AV52" s="70">
        <f t="shared" si="149"/>
        <v>15000</v>
      </c>
      <c r="AW52" s="70">
        <f>AI52+AP52</f>
        <v>4200</v>
      </c>
      <c r="AX52" s="70">
        <f>AV52-AI52-AP52-122</f>
        <v>10678</v>
      </c>
      <c r="AY52" s="70">
        <f>AZ52</f>
        <v>6500</v>
      </c>
      <c r="AZ52" s="70">
        <v>6500</v>
      </c>
      <c r="BA52" s="70">
        <f>(H52*70%)-AS52</f>
        <v>6300</v>
      </c>
      <c r="BB52" s="70">
        <f t="shared" si="144"/>
        <v>4178</v>
      </c>
      <c r="BC52" s="70">
        <v>122</v>
      </c>
      <c r="BD52" s="64">
        <f t="shared" si="145"/>
        <v>4056</v>
      </c>
      <c r="BE52" s="70">
        <v>5937</v>
      </c>
      <c r="BF52" s="70">
        <f t="shared" si="146"/>
        <v>5937</v>
      </c>
      <c r="BG52" s="64">
        <v>10822</v>
      </c>
      <c r="BH52" s="64">
        <f t="shared" si="142"/>
        <v>10822</v>
      </c>
      <c r="BI52" s="64">
        <f t="shared" si="147"/>
        <v>16290</v>
      </c>
      <c r="BJ52" s="64">
        <f t="shared" si="147"/>
        <v>15000</v>
      </c>
      <c r="BK52" s="64">
        <f t="shared" si="135"/>
        <v>14500</v>
      </c>
      <c r="BL52" s="64">
        <f t="shared" si="141"/>
        <v>10822</v>
      </c>
      <c r="BM52" s="64">
        <f t="shared" si="130"/>
        <v>6500</v>
      </c>
      <c r="BN52" s="64">
        <f t="shared" si="148"/>
        <v>4178</v>
      </c>
      <c r="BO52" s="70">
        <v>-500</v>
      </c>
      <c r="BP52" s="70">
        <f t="shared" si="132"/>
        <v>3678</v>
      </c>
      <c r="BQ52" s="64">
        <v>3678</v>
      </c>
      <c r="BR52" s="64">
        <v>3678</v>
      </c>
      <c r="BS52" s="64">
        <f t="shared" ref="BS52:BS58" si="150">BP52-BR52</f>
        <v>0</v>
      </c>
      <c r="BT52" s="64">
        <v>195</v>
      </c>
      <c r="BU52" s="64">
        <f t="shared" si="133"/>
        <v>14695</v>
      </c>
      <c r="BV52" s="64">
        <f>BK52-BP52+BR52</f>
        <v>14500</v>
      </c>
      <c r="BW52" s="64">
        <f t="shared" si="40"/>
        <v>3678</v>
      </c>
      <c r="BX52" s="64">
        <f t="shared" si="41"/>
        <v>3678</v>
      </c>
      <c r="BY52" s="64">
        <f t="shared" si="120"/>
        <v>195</v>
      </c>
      <c r="BZ52" s="64">
        <f t="shared" si="113"/>
        <v>195</v>
      </c>
      <c r="CA52" s="64"/>
      <c r="CB52" s="64">
        <f t="shared" si="42"/>
        <v>195</v>
      </c>
      <c r="CC52" s="64"/>
      <c r="CD52" s="135" t="s">
        <v>65</v>
      </c>
      <c r="CE52" s="302"/>
    </row>
    <row r="53" spans="1:87" s="6" customFormat="1" ht="30" x14ac:dyDescent="0.25">
      <c r="A53" s="135">
        <f t="shared" si="43"/>
        <v>41</v>
      </c>
      <c r="B53" s="65" t="s">
        <v>114</v>
      </c>
      <c r="C53" s="137"/>
      <c r="D53" s="137"/>
      <c r="E53" s="138">
        <v>2018</v>
      </c>
      <c r="F53" s="230" t="s">
        <v>115</v>
      </c>
      <c r="G53" s="315">
        <v>8964</v>
      </c>
      <c r="H53" s="315">
        <v>8038</v>
      </c>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70">
        <v>80</v>
      </c>
      <c r="AQ53" s="70"/>
      <c r="AR53" s="70"/>
      <c r="AS53" s="64"/>
      <c r="AT53" s="64"/>
      <c r="AU53" s="249">
        <f t="shared" si="149"/>
        <v>8964</v>
      </c>
      <c r="AV53" s="249">
        <f t="shared" si="149"/>
        <v>8038</v>
      </c>
      <c r="AW53" s="249"/>
      <c r="AX53" s="70">
        <f t="shared" ref="AX53:AX58" si="151">AV53-AI53-AP53</f>
        <v>7958</v>
      </c>
      <c r="AY53" s="70">
        <v>2300</v>
      </c>
      <c r="AZ53" s="70">
        <v>2400</v>
      </c>
      <c r="BA53" s="70">
        <f t="shared" ref="BA53:BA58" si="152">AX53*26%</f>
        <v>2069.08</v>
      </c>
      <c r="BB53" s="70">
        <f t="shared" si="144"/>
        <v>5658</v>
      </c>
      <c r="BC53" s="70"/>
      <c r="BD53" s="64">
        <f t="shared" si="145"/>
        <v>5658</v>
      </c>
      <c r="BE53" s="70">
        <v>1742</v>
      </c>
      <c r="BF53" s="70">
        <f t="shared" si="146"/>
        <v>1742</v>
      </c>
      <c r="BG53" s="64">
        <v>2380</v>
      </c>
      <c r="BH53" s="64">
        <f t="shared" si="142"/>
        <v>2380</v>
      </c>
      <c r="BI53" s="64">
        <f t="shared" si="147"/>
        <v>8964</v>
      </c>
      <c r="BJ53" s="64">
        <f t="shared" si="147"/>
        <v>8038</v>
      </c>
      <c r="BK53" s="64">
        <f>BL53+BP53-300</f>
        <v>7738</v>
      </c>
      <c r="BL53" s="64">
        <f t="shared" si="141"/>
        <v>2380</v>
      </c>
      <c r="BM53" s="64">
        <f t="shared" si="130"/>
        <v>2300</v>
      </c>
      <c r="BN53" s="64">
        <f t="shared" si="148"/>
        <v>5658</v>
      </c>
      <c r="BO53" s="249"/>
      <c r="BP53" s="70">
        <f t="shared" si="132"/>
        <v>5658</v>
      </c>
      <c r="BQ53" s="64">
        <v>5450</v>
      </c>
      <c r="BR53" s="64">
        <v>5450</v>
      </c>
      <c r="BS53" s="64">
        <f t="shared" si="150"/>
        <v>208</v>
      </c>
      <c r="BT53" s="64">
        <v>208</v>
      </c>
      <c r="BU53" s="64">
        <v>8038</v>
      </c>
      <c r="BV53" s="64">
        <v>7830</v>
      </c>
      <c r="BW53" s="64">
        <f t="shared" si="40"/>
        <v>5450</v>
      </c>
      <c r="BX53" s="64">
        <f t="shared" si="41"/>
        <v>5450</v>
      </c>
      <c r="BY53" s="64">
        <f t="shared" si="120"/>
        <v>208</v>
      </c>
      <c r="BZ53" s="64">
        <f t="shared" si="113"/>
        <v>208</v>
      </c>
      <c r="CA53" s="64"/>
      <c r="CB53" s="64">
        <f t="shared" si="42"/>
        <v>208</v>
      </c>
      <c r="CC53" s="64"/>
      <c r="CD53" s="135" t="s">
        <v>65</v>
      </c>
      <c r="CE53" s="302"/>
    </row>
    <row r="54" spans="1:87" s="6" customFormat="1" ht="30" x14ac:dyDescent="0.25">
      <c r="A54" s="135">
        <f t="shared" si="43"/>
        <v>42</v>
      </c>
      <c r="B54" s="178" t="s">
        <v>116</v>
      </c>
      <c r="C54" s="137"/>
      <c r="D54" s="137"/>
      <c r="E54" s="138">
        <v>2018</v>
      </c>
      <c r="F54" s="230" t="s">
        <v>457</v>
      </c>
      <c r="G54" s="315">
        <v>4883</v>
      </c>
      <c r="H54" s="315">
        <v>4540</v>
      </c>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70">
        <v>30</v>
      </c>
      <c r="AQ54" s="70"/>
      <c r="AR54" s="70"/>
      <c r="AS54" s="64"/>
      <c r="AT54" s="64"/>
      <c r="AU54" s="249">
        <f t="shared" si="149"/>
        <v>4883</v>
      </c>
      <c r="AV54" s="249">
        <f t="shared" si="149"/>
        <v>4540</v>
      </c>
      <c r="AW54" s="249"/>
      <c r="AX54" s="70">
        <f t="shared" si="151"/>
        <v>4510</v>
      </c>
      <c r="AY54" s="70">
        <f>AZ54</f>
        <v>800</v>
      </c>
      <c r="AZ54" s="70">
        <v>800</v>
      </c>
      <c r="BA54" s="70">
        <f t="shared" si="152"/>
        <v>1172.6000000000001</v>
      </c>
      <c r="BB54" s="70">
        <f t="shared" si="144"/>
        <v>3710</v>
      </c>
      <c r="BC54" s="70"/>
      <c r="BD54" s="64">
        <f t="shared" si="145"/>
        <v>3710</v>
      </c>
      <c r="BE54" s="70">
        <v>685</v>
      </c>
      <c r="BF54" s="70">
        <f t="shared" si="146"/>
        <v>685</v>
      </c>
      <c r="BG54" s="64">
        <v>830</v>
      </c>
      <c r="BH54" s="64">
        <f t="shared" si="142"/>
        <v>830</v>
      </c>
      <c r="BI54" s="64">
        <f t="shared" si="147"/>
        <v>4883</v>
      </c>
      <c r="BJ54" s="64">
        <f t="shared" si="147"/>
        <v>4540</v>
      </c>
      <c r="BK54" s="64">
        <f>BL54+BP54</f>
        <v>5540</v>
      </c>
      <c r="BL54" s="64">
        <f t="shared" si="141"/>
        <v>830</v>
      </c>
      <c r="BM54" s="64">
        <f t="shared" si="130"/>
        <v>800</v>
      </c>
      <c r="BN54" s="64">
        <f t="shared" si="148"/>
        <v>3710</v>
      </c>
      <c r="BO54" s="249">
        <v>1000</v>
      </c>
      <c r="BP54" s="70">
        <f t="shared" si="132"/>
        <v>4710</v>
      </c>
      <c r="BQ54" s="64">
        <v>3170</v>
      </c>
      <c r="BR54" s="64">
        <v>3170</v>
      </c>
      <c r="BS54" s="64">
        <f t="shared" si="150"/>
        <v>1540</v>
      </c>
      <c r="BT54" s="64">
        <v>532</v>
      </c>
      <c r="BU54" s="64">
        <v>4532</v>
      </c>
      <c r="BV54" s="64">
        <f>BK54-BP54+BR54</f>
        <v>4000</v>
      </c>
      <c r="BW54" s="64">
        <f t="shared" si="40"/>
        <v>3170</v>
      </c>
      <c r="BX54" s="64">
        <f t="shared" si="41"/>
        <v>3170</v>
      </c>
      <c r="BY54" s="64">
        <f t="shared" si="120"/>
        <v>532</v>
      </c>
      <c r="BZ54" s="64">
        <f t="shared" si="113"/>
        <v>532</v>
      </c>
      <c r="CA54" s="64"/>
      <c r="CB54" s="64">
        <f t="shared" si="42"/>
        <v>532</v>
      </c>
      <c r="CC54" s="64"/>
      <c r="CD54" s="135" t="s">
        <v>65</v>
      </c>
      <c r="CE54" s="302"/>
    </row>
    <row r="55" spans="1:87" s="6" customFormat="1" ht="30" x14ac:dyDescent="0.25">
      <c r="A55" s="135">
        <f t="shared" si="43"/>
        <v>43</v>
      </c>
      <c r="B55" s="136" t="s">
        <v>110</v>
      </c>
      <c r="C55" s="137"/>
      <c r="D55" s="137"/>
      <c r="E55" s="138">
        <v>2018</v>
      </c>
      <c r="F55" s="230" t="s">
        <v>111</v>
      </c>
      <c r="G55" s="315">
        <v>10884</v>
      </c>
      <c r="H55" s="315">
        <v>10614</v>
      </c>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70">
        <v>110</v>
      </c>
      <c r="AQ55" s="70"/>
      <c r="AR55" s="70"/>
      <c r="AS55" s="64"/>
      <c r="AT55" s="64"/>
      <c r="AU55" s="249">
        <f t="shared" si="149"/>
        <v>10884</v>
      </c>
      <c r="AV55" s="249">
        <f t="shared" si="149"/>
        <v>10614</v>
      </c>
      <c r="AW55" s="249"/>
      <c r="AX55" s="70">
        <f t="shared" si="151"/>
        <v>10504</v>
      </c>
      <c r="AY55" s="70">
        <v>2900</v>
      </c>
      <c r="AZ55" s="70">
        <v>3000</v>
      </c>
      <c r="BA55" s="70">
        <f t="shared" si="152"/>
        <v>2731.04</v>
      </c>
      <c r="BB55" s="70">
        <f t="shared" si="144"/>
        <v>7604</v>
      </c>
      <c r="BC55" s="70"/>
      <c r="BD55" s="64">
        <f t="shared" si="145"/>
        <v>7604</v>
      </c>
      <c r="BE55" s="70">
        <v>1617</v>
      </c>
      <c r="BF55" s="70">
        <f t="shared" si="146"/>
        <v>1617</v>
      </c>
      <c r="BG55" s="64">
        <f>AW55+AY55</f>
        <v>2900</v>
      </c>
      <c r="BH55" s="64">
        <f t="shared" si="142"/>
        <v>2900</v>
      </c>
      <c r="BI55" s="64">
        <f t="shared" si="147"/>
        <v>10884</v>
      </c>
      <c r="BJ55" s="64">
        <f t="shared" si="147"/>
        <v>10614</v>
      </c>
      <c r="BK55" s="64">
        <f>BL55+BP55</f>
        <v>9914</v>
      </c>
      <c r="BL55" s="64">
        <f t="shared" si="141"/>
        <v>2900</v>
      </c>
      <c r="BM55" s="64">
        <f t="shared" si="130"/>
        <v>2900</v>
      </c>
      <c r="BN55" s="64">
        <f t="shared" si="148"/>
        <v>7714</v>
      </c>
      <c r="BO55" s="249">
        <v>-700</v>
      </c>
      <c r="BP55" s="70">
        <f t="shared" si="132"/>
        <v>7014</v>
      </c>
      <c r="BQ55" s="64">
        <v>6904</v>
      </c>
      <c r="BR55" s="64">
        <v>5000</v>
      </c>
      <c r="BS55" s="64">
        <f t="shared" si="150"/>
        <v>2014</v>
      </c>
      <c r="BT55" s="64"/>
      <c r="BU55" s="64">
        <f t="shared" si="133"/>
        <v>9914</v>
      </c>
      <c r="BV55" s="64">
        <v>9352</v>
      </c>
      <c r="BW55" s="64">
        <f t="shared" si="40"/>
        <v>5000</v>
      </c>
      <c r="BX55" s="64">
        <f t="shared" si="41"/>
        <v>5000</v>
      </c>
      <c r="BY55" s="64">
        <f t="shared" si="120"/>
        <v>562</v>
      </c>
      <c r="BZ55" s="64">
        <f t="shared" si="113"/>
        <v>562</v>
      </c>
      <c r="CA55" s="64"/>
      <c r="CB55" s="64">
        <v>75</v>
      </c>
      <c r="CC55" s="64"/>
      <c r="CD55" s="135" t="s">
        <v>65</v>
      </c>
      <c r="CE55" s="302"/>
    </row>
    <row r="56" spans="1:87" s="6" customFormat="1" ht="30" x14ac:dyDescent="0.25">
      <c r="A56" s="135">
        <f t="shared" si="43"/>
        <v>44</v>
      </c>
      <c r="B56" s="136" t="s">
        <v>112</v>
      </c>
      <c r="C56" s="137"/>
      <c r="D56" s="137"/>
      <c r="E56" s="138">
        <v>2018</v>
      </c>
      <c r="F56" s="230" t="s">
        <v>113</v>
      </c>
      <c r="G56" s="315">
        <v>11602</v>
      </c>
      <c r="H56" s="315">
        <v>10500</v>
      </c>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70">
        <v>60</v>
      </c>
      <c r="AQ56" s="70"/>
      <c r="AR56" s="70"/>
      <c r="AS56" s="64"/>
      <c r="AT56" s="64"/>
      <c r="AU56" s="249">
        <f t="shared" si="149"/>
        <v>11602</v>
      </c>
      <c r="AV56" s="249">
        <f t="shared" si="149"/>
        <v>10500</v>
      </c>
      <c r="AW56" s="249"/>
      <c r="AX56" s="70">
        <f t="shared" si="151"/>
        <v>10440</v>
      </c>
      <c r="AY56" s="70">
        <f>AZ56</f>
        <v>1700</v>
      </c>
      <c r="AZ56" s="70">
        <v>1700</v>
      </c>
      <c r="BA56" s="70">
        <f t="shared" si="152"/>
        <v>2714.4</v>
      </c>
      <c r="BB56" s="70">
        <f t="shared" si="144"/>
        <v>8740</v>
      </c>
      <c r="BC56" s="70"/>
      <c r="BD56" s="64">
        <f t="shared" si="145"/>
        <v>8740</v>
      </c>
      <c r="BE56" s="70">
        <v>1198</v>
      </c>
      <c r="BF56" s="70">
        <f t="shared" si="146"/>
        <v>1198</v>
      </c>
      <c r="BG56" s="64">
        <v>1760</v>
      </c>
      <c r="BH56" s="64">
        <f t="shared" si="142"/>
        <v>1760</v>
      </c>
      <c r="BI56" s="64">
        <f>AU56</f>
        <v>11602</v>
      </c>
      <c r="BJ56" s="64">
        <v>10450</v>
      </c>
      <c r="BK56" s="64">
        <f>BL56+BP56</f>
        <v>10450</v>
      </c>
      <c r="BL56" s="64">
        <f t="shared" si="141"/>
        <v>1760</v>
      </c>
      <c r="BM56" s="64">
        <f t="shared" si="130"/>
        <v>1700</v>
      </c>
      <c r="BN56" s="64">
        <f t="shared" si="148"/>
        <v>8690</v>
      </c>
      <c r="BO56" s="249"/>
      <c r="BP56" s="70">
        <f t="shared" si="132"/>
        <v>8690</v>
      </c>
      <c r="BQ56" s="64">
        <v>8690</v>
      </c>
      <c r="BR56" s="64">
        <v>6800</v>
      </c>
      <c r="BS56" s="64">
        <f t="shared" si="150"/>
        <v>1890</v>
      </c>
      <c r="BT56" s="64"/>
      <c r="BU56" s="64">
        <f t="shared" si="133"/>
        <v>10450</v>
      </c>
      <c r="BV56" s="64">
        <v>8628</v>
      </c>
      <c r="BW56" s="64">
        <f t="shared" si="40"/>
        <v>6800</v>
      </c>
      <c r="BX56" s="64">
        <f t="shared" si="41"/>
        <v>6800</v>
      </c>
      <c r="BY56" s="64">
        <f t="shared" si="120"/>
        <v>1822</v>
      </c>
      <c r="BZ56" s="64">
        <f t="shared" si="113"/>
        <v>1822</v>
      </c>
      <c r="CA56" s="64"/>
      <c r="CB56" s="64">
        <f t="shared" si="42"/>
        <v>1822</v>
      </c>
      <c r="CC56" s="64"/>
      <c r="CD56" s="135" t="s">
        <v>65</v>
      </c>
      <c r="CE56" s="302"/>
    </row>
    <row r="57" spans="1:87" s="6" customFormat="1" ht="30" x14ac:dyDescent="0.25">
      <c r="A57" s="135">
        <f t="shared" si="43"/>
        <v>45</v>
      </c>
      <c r="B57" s="178" t="s">
        <v>117</v>
      </c>
      <c r="C57" s="137"/>
      <c r="D57" s="137"/>
      <c r="E57" s="138">
        <v>2018</v>
      </c>
      <c r="F57" s="230" t="s">
        <v>400</v>
      </c>
      <c r="G57" s="315">
        <v>7990</v>
      </c>
      <c r="H57" s="315">
        <v>7500</v>
      </c>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70"/>
      <c r="AQ57" s="70"/>
      <c r="AR57" s="70"/>
      <c r="AS57" s="64"/>
      <c r="AT57" s="64"/>
      <c r="AU57" s="249">
        <f t="shared" si="149"/>
        <v>7990</v>
      </c>
      <c r="AV57" s="249">
        <f t="shared" si="149"/>
        <v>7500</v>
      </c>
      <c r="AW57" s="249"/>
      <c r="AX57" s="70">
        <f t="shared" si="151"/>
        <v>7500</v>
      </c>
      <c r="AY57" s="70">
        <f>AZ57</f>
        <v>1800</v>
      </c>
      <c r="AZ57" s="70">
        <v>1800</v>
      </c>
      <c r="BA57" s="70">
        <f t="shared" si="152"/>
        <v>1950</v>
      </c>
      <c r="BB57" s="70">
        <f t="shared" si="144"/>
        <v>5700</v>
      </c>
      <c r="BC57" s="70"/>
      <c r="BD57" s="64">
        <f t="shared" si="145"/>
        <v>5700</v>
      </c>
      <c r="BE57" s="70">
        <v>1131</v>
      </c>
      <c r="BF57" s="70">
        <f t="shared" si="146"/>
        <v>1131</v>
      </c>
      <c r="BG57" s="64">
        <f>AW57+AY57</f>
        <v>1800</v>
      </c>
      <c r="BH57" s="64">
        <f t="shared" si="142"/>
        <v>1800</v>
      </c>
      <c r="BI57" s="64">
        <f>AU57</f>
        <v>7990</v>
      </c>
      <c r="BJ57" s="64">
        <f>AV57</f>
        <v>7500</v>
      </c>
      <c r="BK57" s="64">
        <f>BL57+BP57-2000</f>
        <v>9000</v>
      </c>
      <c r="BL57" s="64">
        <f t="shared" si="141"/>
        <v>1800</v>
      </c>
      <c r="BM57" s="64">
        <f t="shared" si="130"/>
        <v>1800</v>
      </c>
      <c r="BN57" s="64">
        <f t="shared" si="148"/>
        <v>5700</v>
      </c>
      <c r="BO57" s="249">
        <v>3500</v>
      </c>
      <c r="BP57" s="70">
        <f t="shared" si="132"/>
        <v>9200</v>
      </c>
      <c r="BQ57" s="64">
        <v>6700</v>
      </c>
      <c r="BR57" s="64">
        <v>5000</v>
      </c>
      <c r="BS57" s="64">
        <f t="shared" si="150"/>
        <v>4200</v>
      </c>
      <c r="BT57" s="64"/>
      <c r="BU57" s="64">
        <v>8500</v>
      </c>
      <c r="BV57" s="64">
        <v>6800</v>
      </c>
      <c r="BW57" s="64">
        <f t="shared" si="40"/>
        <v>5000</v>
      </c>
      <c r="BX57" s="64">
        <f t="shared" si="41"/>
        <v>5000</v>
      </c>
      <c r="BY57" s="64">
        <f t="shared" si="120"/>
        <v>1700</v>
      </c>
      <c r="BZ57" s="64">
        <f t="shared" si="113"/>
        <v>1700</v>
      </c>
      <c r="CA57" s="64"/>
      <c r="CB57" s="64">
        <v>666</v>
      </c>
      <c r="CC57" s="64"/>
      <c r="CD57" s="135" t="s">
        <v>65</v>
      </c>
      <c r="CE57" s="302"/>
    </row>
    <row r="58" spans="1:87" s="6" customFormat="1" ht="30" x14ac:dyDescent="0.25">
      <c r="A58" s="135">
        <f t="shared" si="43"/>
        <v>46</v>
      </c>
      <c r="B58" s="65" t="s">
        <v>118</v>
      </c>
      <c r="C58" s="137"/>
      <c r="D58" s="137"/>
      <c r="E58" s="138">
        <v>2018</v>
      </c>
      <c r="F58" s="230" t="s">
        <v>119</v>
      </c>
      <c r="G58" s="64">
        <v>6044</v>
      </c>
      <c r="H58" s="71">
        <v>5720</v>
      </c>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70">
        <v>50</v>
      </c>
      <c r="AQ58" s="70"/>
      <c r="AR58" s="70"/>
      <c r="AS58" s="64"/>
      <c r="AT58" s="64"/>
      <c r="AU58" s="314">
        <f t="shared" si="149"/>
        <v>6044</v>
      </c>
      <c r="AV58" s="314">
        <f t="shared" si="149"/>
        <v>5720</v>
      </c>
      <c r="AW58" s="314"/>
      <c r="AX58" s="70">
        <f t="shared" si="151"/>
        <v>5670</v>
      </c>
      <c r="AY58" s="70">
        <f>AZ58</f>
        <v>1400</v>
      </c>
      <c r="AZ58" s="70">
        <v>1400</v>
      </c>
      <c r="BA58" s="70">
        <f t="shared" si="152"/>
        <v>1474.2</v>
      </c>
      <c r="BB58" s="70">
        <f t="shared" si="144"/>
        <v>4270</v>
      </c>
      <c r="BC58" s="70"/>
      <c r="BD58" s="64">
        <f t="shared" si="145"/>
        <v>4270</v>
      </c>
      <c r="BE58" s="70">
        <v>1000</v>
      </c>
      <c r="BF58" s="70">
        <f t="shared" si="146"/>
        <v>1000</v>
      </c>
      <c r="BG58" s="64">
        <v>1450</v>
      </c>
      <c r="BH58" s="64">
        <f t="shared" si="142"/>
        <v>1450</v>
      </c>
      <c r="BI58" s="64">
        <f>AU58</f>
        <v>6044</v>
      </c>
      <c r="BJ58" s="64">
        <f>AV58</f>
        <v>5720</v>
      </c>
      <c r="BK58" s="64">
        <f>BL58+BP58</f>
        <v>5543</v>
      </c>
      <c r="BL58" s="64">
        <f t="shared" si="141"/>
        <v>1450</v>
      </c>
      <c r="BM58" s="64">
        <f t="shared" si="130"/>
        <v>1400</v>
      </c>
      <c r="BN58" s="64">
        <f t="shared" si="148"/>
        <v>4270</v>
      </c>
      <c r="BO58" s="314"/>
      <c r="BP58" s="70">
        <v>4093</v>
      </c>
      <c r="BQ58" s="64">
        <v>4000</v>
      </c>
      <c r="BR58" s="64">
        <v>3599</v>
      </c>
      <c r="BS58" s="64">
        <f t="shared" si="150"/>
        <v>494</v>
      </c>
      <c r="BT58" s="64">
        <v>158</v>
      </c>
      <c r="BU58" s="64">
        <f t="shared" si="133"/>
        <v>5701</v>
      </c>
      <c r="BV58" s="64">
        <f>BK58-BP58+BR58+84</f>
        <v>5133</v>
      </c>
      <c r="BW58" s="64">
        <f t="shared" si="40"/>
        <v>3599</v>
      </c>
      <c r="BX58" s="64">
        <f t="shared" si="41"/>
        <v>3599</v>
      </c>
      <c r="BY58" s="64">
        <f t="shared" si="120"/>
        <v>568</v>
      </c>
      <c r="BZ58" s="64">
        <f t="shared" si="113"/>
        <v>568</v>
      </c>
      <c r="CA58" s="64"/>
      <c r="CB58" s="64">
        <v>564</v>
      </c>
      <c r="CC58" s="64"/>
      <c r="CD58" s="135" t="s">
        <v>69</v>
      </c>
      <c r="CE58" s="302"/>
      <c r="CG58" s="5"/>
      <c r="CH58" s="5"/>
      <c r="CI58" s="5"/>
    </row>
    <row r="59" spans="1:87" s="5" customFormat="1" ht="15.75" hidden="1" x14ac:dyDescent="0.25">
      <c r="A59" s="135"/>
      <c r="B59" s="65" t="s">
        <v>53</v>
      </c>
      <c r="C59" s="66"/>
      <c r="D59" s="66"/>
      <c r="E59" s="135"/>
      <c r="F59" s="230"/>
      <c r="G59" s="249"/>
      <c r="H59" s="249"/>
      <c r="I59" s="70"/>
      <c r="J59" s="70"/>
      <c r="K59" s="70"/>
      <c r="L59" s="64"/>
      <c r="M59" s="64"/>
      <c r="N59" s="64"/>
      <c r="O59" s="64"/>
      <c r="P59" s="70"/>
      <c r="Q59" s="70"/>
      <c r="R59" s="64"/>
      <c r="S59" s="64"/>
      <c r="T59" s="70"/>
      <c r="U59" s="64"/>
      <c r="V59" s="64"/>
      <c r="W59" s="64"/>
      <c r="X59" s="70"/>
      <c r="Y59" s="70"/>
      <c r="Z59" s="70"/>
      <c r="AA59" s="70"/>
      <c r="AB59" s="64"/>
      <c r="AC59" s="64"/>
      <c r="AD59" s="64"/>
      <c r="AE59" s="70"/>
      <c r="AF59" s="70"/>
      <c r="AG59" s="70"/>
      <c r="AH59" s="64"/>
      <c r="AI59" s="64"/>
      <c r="AJ59" s="64"/>
      <c r="AK59" s="64"/>
      <c r="AL59" s="64"/>
      <c r="AM59" s="64"/>
      <c r="AN59" s="64"/>
      <c r="AO59" s="64"/>
      <c r="AP59" s="64"/>
      <c r="AQ59" s="64"/>
      <c r="AR59" s="70"/>
      <c r="AS59" s="64"/>
      <c r="AT59" s="64"/>
      <c r="AU59" s="70"/>
      <c r="AV59" s="70"/>
      <c r="AW59" s="70"/>
      <c r="AX59" s="70"/>
      <c r="AY59" s="70"/>
      <c r="AZ59" s="70"/>
      <c r="BA59" s="70"/>
      <c r="BB59" s="70"/>
      <c r="BC59" s="70"/>
      <c r="BD59" s="64"/>
      <c r="BE59" s="70"/>
      <c r="BF59" s="70"/>
      <c r="BG59" s="64"/>
      <c r="BH59" s="64"/>
      <c r="BI59" s="64"/>
      <c r="BJ59" s="64"/>
      <c r="BK59" s="64"/>
      <c r="BL59" s="64"/>
      <c r="BM59" s="64"/>
      <c r="BN59" s="64"/>
      <c r="BO59" s="70"/>
      <c r="BP59" s="70"/>
      <c r="BQ59" s="64"/>
      <c r="BR59" s="64"/>
      <c r="BS59" s="64"/>
      <c r="BT59" s="64"/>
      <c r="BU59" s="64"/>
      <c r="BV59" s="64"/>
      <c r="BW59" s="64"/>
      <c r="BX59" s="64"/>
      <c r="BY59" s="64"/>
      <c r="BZ59" s="64"/>
      <c r="CA59" s="64"/>
      <c r="CB59" s="64"/>
      <c r="CC59" s="64"/>
      <c r="CD59" s="138"/>
      <c r="CE59" s="302"/>
      <c r="CG59" s="16"/>
      <c r="CH59" s="16"/>
      <c r="CI59" s="16"/>
    </row>
    <row r="60" spans="1:87" s="16" customFormat="1" ht="15.75" hidden="1" x14ac:dyDescent="0.25">
      <c r="A60" s="135"/>
      <c r="B60" s="65"/>
      <c r="C60" s="66"/>
      <c r="D60" s="66"/>
      <c r="E60" s="135"/>
      <c r="F60" s="230"/>
      <c r="G60" s="64"/>
      <c r="H60" s="64"/>
      <c r="I60" s="70"/>
      <c r="J60" s="70"/>
      <c r="K60" s="70"/>
      <c r="L60" s="64"/>
      <c r="M60" s="64"/>
      <c r="N60" s="64"/>
      <c r="O60" s="64"/>
      <c r="P60" s="70"/>
      <c r="Q60" s="70"/>
      <c r="R60" s="64"/>
      <c r="S60" s="64"/>
      <c r="T60" s="70"/>
      <c r="U60" s="64"/>
      <c r="V60" s="64"/>
      <c r="W60" s="64"/>
      <c r="X60" s="64"/>
      <c r="Y60" s="71"/>
      <c r="Z60" s="70"/>
      <c r="AA60" s="70"/>
      <c r="AB60" s="64"/>
      <c r="AC60" s="64"/>
      <c r="AD60" s="64"/>
      <c r="AE60" s="70"/>
      <c r="AF60" s="70"/>
      <c r="AG60" s="64"/>
      <c r="AH60" s="64"/>
      <c r="AI60" s="64"/>
      <c r="AJ60" s="64"/>
      <c r="AK60" s="64"/>
      <c r="AL60" s="64"/>
      <c r="AM60" s="64"/>
      <c r="AN60" s="64"/>
      <c r="AO60" s="64"/>
      <c r="AP60" s="71"/>
      <c r="AQ60" s="71"/>
      <c r="AR60" s="70"/>
      <c r="AS60" s="64"/>
      <c r="AT60" s="64"/>
      <c r="AU60" s="70"/>
      <c r="AV60" s="70"/>
      <c r="AW60" s="70"/>
      <c r="AX60" s="70"/>
      <c r="AY60" s="70"/>
      <c r="AZ60" s="71"/>
      <c r="BA60" s="70"/>
      <c r="BB60" s="70"/>
      <c r="BC60" s="70"/>
      <c r="BD60" s="64"/>
      <c r="BE60" s="70"/>
      <c r="BF60" s="70"/>
      <c r="BG60" s="64"/>
      <c r="BH60" s="64"/>
      <c r="BI60" s="64"/>
      <c r="BJ60" s="64"/>
      <c r="BK60" s="64"/>
      <c r="BL60" s="64"/>
      <c r="BM60" s="64"/>
      <c r="BN60" s="64"/>
      <c r="BO60" s="70"/>
      <c r="BP60" s="70"/>
      <c r="BQ60" s="64"/>
      <c r="BR60" s="64"/>
      <c r="BS60" s="64"/>
      <c r="BT60" s="64"/>
      <c r="BU60" s="64"/>
      <c r="BV60" s="64"/>
      <c r="BW60" s="64"/>
      <c r="BX60" s="64"/>
      <c r="BY60" s="64"/>
      <c r="BZ60" s="64"/>
      <c r="CA60" s="64"/>
      <c r="CB60" s="64"/>
      <c r="CC60" s="64"/>
      <c r="CD60" s="147"/>
      <c r="CE60" s="302"/>
      <c r="CG60" s="5"/>
      <c r="CH60" s="5"/>
      <c r="CI60" s="5"/>
    </row>
    <row r="61" spans="1:87" s="5" customFormat="1" ht="15.75" x14ac:dyDescent="0.25">
      <c r="A61" s="316" t="s">
        <v>70</v>
      </c>
      <c r="B61" s="317" t="s">
        <v>71</v>
      </c>
      <c r="C61" s="66"/>
      <c r="D61" s="66"/>
      <c r="E61" s="135"/>
      <c r="F61" s="230"/>
      <c r="G61" s="250">
        <f t="shared" ref="G61:BR61" si="153">SUM(G62:G112)</f>
        <v>556154.53789299994</v>
      </c>
      <c r="H61" s="250">
        <f t="shared" si="153"/>
        <v>451415.08410369995</v>
      </c>
      <c r="I61" s="250">
        <f t="shared" si="153"/>
        <v>0</v>
      </c>
      <c r="J61" s="250">
        <f t="shared" si="153"/>
        <v>0</v>
      </c>
      <c r="K61" s="250">
        <f t="shared" si="153"/>
        <v>0</v>
      </c>
      <c r="L61" s="250">
        <f t="shared" si="153"/>
        <v>0</v>
      </c>
      <c r="M61" s="250">
        <f t="shared" si="153"/>
        <v>0</v>
      </c>
      <c r="N61" s="250">
        <f t="shared" si="153"/>
        <v>3963</v>
      </c>
      <c r="O61" s="250">
        <f t="shared" si="153"/>
        <v>3963</v>
      </c>
      <c r="P61" s="250">
        <f t="shared" si="153"/>
        <v>0</v>
      </c>
      <c r="Q61" s="250">
        <f t="shared" si="153"/>
        <v>0</v>
      </c>
      <c r="R61" s="250">
        <f t="shared" si="153"/>
        <v>3963</v>
      </c>
      <c r="S61" s="250">
        <f t="shared" si="153"/>
        <v>3963</v>
      </c>
      <c r="T61" s="250">
        <f t="shared" si="153"/>
        <v>70585</v>
      </c>
      <c r="U61" s="250">
        <f t="shared" si="153"/>
        <v>42351</v>
      </c>
      <c r="V61" s="250">
        <f t="shared" si="153"/>
        <v>3963</v>
      </c>
      <c r="W61" s="250">
        <f t="shared" si="153"/>
        <v>3963</v>
      </c>
      <c r="X61" s="250">
        <f t="shared" si="153"/>
        <v>49920</v>
      </c>
      <c r="Y61" s="250">
        <f t="shared" si="153"/>
        <v>44344</v>
      </c>
      <c r="Z61" s="250">
        <f t="shared" si="153"/>
        <v>0</v>
      </c>
      <c r="AA61" s="250">
        <f t="shared" si="153"/>
        <v>8980</v>
      </c>
      <c r="AB61" s="250">
        <f t="shared" si="153"/>
        <v>4400</v>
      </c>
      <c r="AC61" s="250">
        <f t="shared" si="153"/>
        <v>4400</v>
      </c>
      <c r="AD61" s="250">
        <f t="shared" si="153"/>
        <v>0</v>
      </c>
      <c r="AE61" s="250">
        <f t="shared" si="153"/>
        <v>0</v>
      </c>
      <c r="AF61" s="250">
        <f t="shared" si="153"/>
        <v>8363</v>
      </c>
      <c r="AG61" s="250">
        <f t="shared" si="153"/>
        <v>2000</v>
      </c>
      <c r="AH61" s="250">
        <f t="shared" si="153"/>
        <v>6400</v>
      </c>
      <c r="AI61" s="250">
        <f t="shared" si="153"/>
        <v>6400</v>
      </c>
      <c r="AJ61" s="250">
        <f t="shared" si="153"/>
        <v>0</v>
      </c>
      <c r="AK61" s="250">
        <f t="shared" si="153"/>
        <v>0</v>
      </c>
      <c r="AL61" s="250">
        <f t="shared" si="153"/>
        <v>1426</v>
      </c>
      <c r="AM61" s="250">
        <f t="shared" si="153"/>
        <v>1426</v>
      </c>
      <c r="AN61" s="250">
        <f t="shared" si="153"/>
        <v>93740</v>
      </c>
      <c r="AO61" s="250">
        <f t="shared" si="153"/>
        <v>55534</v>
      </c>
      <c r="AP61" s="250">
        <f t="shared" si="153"/>
        <v>12430</v>
      </c>
      <c r="AQ61" s="250">
        <f t="shared" si="153"/>
        <v>10367</v>
      </c>
      <c r="AR61" s="250">
        <f t="shared" si="153"/>
        <v>10367</v>
      </c>
      <c r="AS61" s="250">
        <f t="shared" si="153"/>
        <v>105890</v>
      </c>
      <c r="AT61" s="250">
        <f t="shared" si="153"/>
        <v>67684</v>
      </c>
      <c r="AU61" s="250">
        <f t="shared" si="153"/>
        <v>99240</v>
      </c>
      <c r="AV61" s="250">
        <f t="shared" si="153"/>
        <v>96111</v>
      </c>
      <c r="AW61" s="250">
        <f t="shared" si="153"/>
        <v>18550</v>
      </c>
      <c r="AX61" s="250">
        <f t="shared" si="153"/>
        <v>77281</v>
      </c>
      <c r="AY61" s="250">
        <f t="shared" si="153"/>
        <v>26175</v>
      </c>
      <c r="AZ61" s="250">
        <f t="shared" si="153"/>
        <v>27500</v>
      </c>
      <c r="BA61" s="250">
        <f t="shared" si="153"/>
        <v>39290.5</v>
      </c>
      <c r="BB61" s="250">
        <f t="shared" si="153"/>
        <v>52231</v>
      </c>
      <c r="BC61" s="250">
        <f t="shared" si="153"/>
        <v>0</v>
      </c>
      <c r="BD61" s="250">
        <f t="shared" si="153"/>
        <v>52231</v>
      </c>
      <c r="BE61" s="250">
        <f t="shared" si="153"/>
        <v>9811</v>
      </c>
      <c r="BF61" s="250">
        <f t="shared" si="153"/>
        <v>9811</v>
      </c>
      <c r="BG61" s="250">
        <f t="shared" si="153"/>
        <v>42075</v>
      </c>
      <c r="BH61" s="250">
        <f t="shared" si="153"/>
        <v>42075</v>
      </c>
      <c r="BI61" s="250">
        <f t="shared" si="153"/>
        <v>213672</v>
      </c>
      <c r="BJ61" s="250">
        <f t="shared" si="153"/>
        <v>170761</v>
      </c>
      <c r="BK61" s="250">
        <f t="shared" si="153"/>
        <v>177519</v>
      </c>
      <c r="BL61" s="250">
        <f t="shared" si="153"/>
        <v>42115</v>
      </c>
      <c r="BM61" s="250">
        <f t="shared" si="153"/>
        <v>26175</v>
      </c>
      <c r="BN61" s="250">
        <f t="shared" si="153"/>
        <v>122361</v>
      </c>
      <c r="BO61" s="250">
        <f t="shared" si="153"/>
        <v>12842</v>
      </c>
      <c r="BP61" s="250">
        <f t="shared" si="153"/>
        <v>225219</v>
      </c>
      <c r="BQ61" s="250">
        <f t="shared" si="153"/>
        <v>41531</v>
      </c>
      <c r="BR61" s="250">
        <f t="shared" si="153"/>
        <v>127621</v>
      </c>
      <c r="BS61" s="250">
        <f t="shared" ref="BS61:CA61" si="154">SUM(BS62:BS112)</f>
        <v>59283</v>
      </c>
      <c r="BT61" s="250">
        <f t="shared" si="154"/>
        <v>2582</v>
      </c>
      <c r="BU61" s="250">
        <f t="shared" si="154"/>
        <v>268417</v>
      </c>
      <c r="BV61" s="250">
        <f t="shared" si="154"/>
        <v>172874</v>
      </c>
      <c r="BW61" s="250">
        <f t="shared" si="154"/>
        <v>128787</v>
      </c>
      <c r="BX61" s="250">
        <f t="shared" si="154"/>
        <v>128787</v>
      </c>
      <c r="BY61" s="250">
        <f t="shared" si="154"/>
        <v>95543</v>
      </c>
      <c r="BZ61" s="250">
        <f t="shared" si="154"/>
        <v>94071</v>
      </c>
      <c r="CA61" s="250">
        <f t="shared" si="154"/>
        <v>65960</v>
      </c>
      <c r="CB61" s="250">
        <f t="shared" ref="CB61:CC61" si="155">SUM(CB62:CB112)</f>
        <v>161501</v>
      </c>
      <c r="CC61" s="250">
        <f t="shared" si="155"/>
        <v>67142</v>
      </c>
      <c r="CD61" s="138"/>
      <c r="CE61" s="302"/>
      <c r="CG61" s="6"/>
      <c r="CH61" s="6"/>
      <c r="CI61" s="6"/>
    </row>
    <row r="62" spans="1:87" s="6" customFormat="1" ht="30" x14ac:dyDescent="0.25">
      <c r="A62" s="135">
        <v>1</v>
      </c>
      <c r="B62" s="136" t="s">
        <v>93</v>
      </c>
      <c r="C62" s="137"/>
      <c r="D62" s="137"/>
      <c r="E62" s="138">
        <v>2018</v>
      </c>
      <c r="F62" s="230" t="s">
        <v>94</v>
      </c>
      <c r="G62" s="249">
        <v>25949</v>
      </c>
      <c r="H62" s="249">
        <v>23350</v>
      </c>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70">
        <v>200</v>
      </c>
      <c r="AQ62" s="70"/>
      <c r="AR62" s="70"/>
      <c r="AS62" s="64"/>
      <c r="AT62" s="64"/>
      <c r="AU62" s="249">
        <f>G62</f>
        <v>25949</v>
      </c>
      <c r="AV62" s="249">
        <f>H62</f>
        <v>23350</v>
      </c>
      <c r="AW62" s="249"/>
      <c r="AX62" s="70">
        <f>AV62-AI62-AP62</f>
        <v>23150</v>
      </c>
      <c r="AY62" s="70">
        <v>5800</v>
      </c>
      <c r="AZ62" s="70">
        <v>6000</v>
      </c>
      <c r="BA62" s="70">
        <f>AX62*26%</f>
        <v>6019</v>
      </c>
      <c r="BB62" s="70">
        <f>AX62-AY62</f>
        <v>17350</v>
      </c>
      <c r="BC62" s="70"/>
      <c r="BD62" s="64">
        <f>BB62-BC62</f>
        <v>17350</v>
      </c>
      <c r="BE62" s="70">
        <f>AU62-BI62</f>
        <v>0</v>
      </c>
      <c r="BF62" s="70">
        <f>BE62</f>
        <v>0</v>
      </c>
      <c r="BG62" s="64">
        <f>AW62+AY62+250</f>
        <v>6050</v>
      </c>
      <c r="BH62" s="64">
        <f>BG62</f>
        <v>6050</v>
      </c>
      <c r="BI62" s="64">
        <f>AU62</f>
        <v>25949</v>
      </c>
      <c r="BJ62" s="64">
        <f>AV62</f>
        <v>23350</v>
      </c>
      <c r="BK62" s="64">
        <f>BL62+BP62</f>
        <v>23350</v>
      </c>
      <c r="BL62" s="64">
        <f>BH62</f>
        <v>6050</v>
      </c>
      <c r="BM62" s="64">
        <f>AY62</f>
        <v>5800</v>
      </c>
      <c r="BN62" s="64">
        <f>BJ62-BL62</f>
        <v>17300</v>
      </c>
      <c r="BO62" s="249"/>
      <c r="BP62" s="70">
        <f>BN62+BO62</f>
        <v>17300</v>
      </c>
      <c r="BQ62" s="64">
        <v>10000</v>
      </c>
      <c r="BR62" s="64">
        <v>10000</v>
      </c>
      <c r="BS62" s="64">
        <f>BP62-BR62</f>
        <v>7300</v>
      </c>
      <c r="BT62" s="64"/>
      <c r="BU62" s="64">
        <f>BK62+BT62</f>
        <v>23350</v>
      </c>
      <c r="BV62" s="64">
        <f>BK62-BP62+BR62</f>
        <v>16050</v>
      </c>
      <c r="BW62" s="64">
        <f t="shared" ref="BW62:BW90" si="156">BR62</f>
        <v>10000</v>
      </c>
      <c r="BX62" s="64">
        <f t="shared" ref="BX62:BX90" si="157">BW62</f>
        <v>10000</v>
      </c>
      <c r="BY62" s="64">
        <f t="shared" ref="BY62:BY90" si="158">BU62-BV62</f>
        <v>7300</v>
      </c>
      <c r="BZ62" s="64">
        <f>BY62</f>
        <v>7300</v>
      </c>
      <c r="CA62" s="64"/>
      <c r="CB62" s="64">
        <f t="shared" ref="CB62:CB89" si="159">BY62+CA62</f>
        <v>7300</v>
      </c>
      <c r="CC62" s="64"/>
      <c r="CD62" s="135" t="s">
        <v>95</v>
      </c>
      <c r="CE62" s="302"/>
      <c r="CG62" s="63"/>
      <c r="CH62" s="63"/>
      <c r="CI62" s="63"/>
    </row>
    <row r="63" spans="1:87" s="63" customFormat="1" ht="30" x14ac:dyDescent="0.25">
      <c r="A63" s="135">
        <f>A62+1</f>
        <v>2</v>
      </c>
      <c r="B63" s="65" t="s">
        <v>130</v>
      </c>
      <c r="C63" s="137"/>
      <c r="D63" s="137"/>
      <c r="E63" s="138">
        <v>2019</v>
      </c>
      <c r="F63" s="233" t="s">
        <v>248</v>
      </c>
      <c r="G63" s="64">
        <v>26008</v>
      </c>
      <c r="H63" s="64">
        <f>G63*0.9</f>
        <v>23407.200000000001</v>
      </c>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70"/>
      <c r="AQ63" s="70"/>
      <c r="AR63" s="70"/>
      <c r="AS63" s="64"/>
      <c r="AT63" s="64"/>
      <c r="AU63" s="249"/>
      <c r="AV63" s="249"/>
      <c r="AW63" s="249"/>
      <c r="AX63" s="70"/>
      <c r="AY63" s="70"/>
      <c r="AZ63" s="70"/>
      <c r="BA63" s="70"/>
      <c r="BB63" s="70"/>
      <c r="BC63" s="70"/>
      <c r="BD63" s="64"/>
      <c r="BE63" s="70"/>
      <c r="BF63" s="70"/>
      <c r="BG63" s="70"/>
      <c r="BH63" s="64">
        <f t="shared" ref="BH63" si="160">BG63</f>
        <v>0</v>
      </c>
      <c r="BI63" s="249">
        <f t="shared" ref="BI63" si="161">G63</f>
        <v>26008</v>
      </c>
      <c r="BJ63" s="64">
        <f>BP63</f>
        <v>10285</v>
      </c>
      <c r="BK63" s="64">
        <f>BL63+BP63</f>
        <v>10285</v>
      </c>
      <c r="BL63" s="64">
        <f t="shared" ref="BL63" si="162">BH63</f>
        <v>0</v>
      </c>
      <c r="BM63" s="64">
        <f>AY63</f>
        <v>0</v>
      </c>
      <c r="BN63" s="64">
        <v>4000</v>
      </c>
      <c r="BO63" s="249">
        <v>6285</v>
      </c>
      <c r="BP63" s="70">
        <f t="shared" ref="BP63" si="163">BN63+BO63</f>
        <v>10285</v>
      </c>
      <c r="BQ63" s="64"/>
      <c r="BR63" s="64">
        <v>6000</v>
      </c>
      <c r="BS63" s="64">
        <f>BP63-BR63</f>
        <v>4285</v>
      </c>
      <c r="BT63" s="64">
        <v>2000</v>
      </c>
      <c r="BU63" s="64">
        <f>BK63+BT63</f>
        <v>12285</v>
      </c>
      <c r="BV63" s="64">
        <f>BK63-BP63+BR63</f>
        <v>6000</v>
      </c>
      <c r="BW63" s="64">
        <f t="shared" si="156"/>
        <v>6000</v>
      </c>
      <c r="BX63" s="64">
        <f t="shared" si="157"/>
        <v>6000</v>
      </c>
      <c r="BY63" s="64">
        <f t="shared" si="158"/>
        <v>6285</v>
      </c>
      <c r="BZ63" s="64">
        <f>BY63</f>
        <v>6285</v>
      </c>
      <c r="CA63" s="64"/>
      <c r="CB63" s="64">
        <f t="shared" si="159"/>
        <v>6285</v>
      </c>
      <c r="CC63" s="64"/>
      <c r="CD63" s="135" t="s">
        <v>54</v>
      </c>
      <c r="CE63" s="302"/>
      <c r="CG63" s="75"/>
      <c r="CH63" s="75"/>
      <c r="CI63" s="75"/>
    </row>
    <row r="64" spans="1:87" s="75" customFormat="1" ht="30" x14ac:dyDescent="0.25">
      <c r="A64" s="135">
        <f t="shared" ref="A64:A68" si="164">A63+1</f>
        <v>3</v>
      </c>
      <c r="B64" s="65" t="s">
        <v>273</v>
      </c>
      <c r="C64" s="66"/>
      <c r="D64" s="66"/>
      <c r="E64" s="67"/>
      <c r="F64" s="234" t="s">
        <v>283</v>
      </c>
      <c r="G64" s="69">
        <v>5875</v>
      </c>
      <c r="H64" s="64">
        <f>G64*0.9</f>
        <v>5287.5</v>
      </c>
      <c r="I64" s="70"/>
      <c r="J64" s="70"/>
      <c r="K64" s="70"/>
      <c r="L64" s="64"/>
      <c r="M64" s="64"/>
      <c r="N64" s="64"/>
      <c r="O64" s="64"/>
      <c r="P64" s="70"/>
      <c r="Q64" s="70"/>
      <c r="R64" s="64"/>
      <c r="S64" s="64"/>
      <c r="T64" s="70"/>
      <c r="U64" s="64"/>
      <c r="V64" s="64"/>
      <c r="W64" s="64"/>
      <c r="X64" s="64"/>
      <c r="Y64" s="71"/>
      <c r="Z64" s="70"/>
      <c r="AA64" s="70"/>
      <c r="AB64" s="64"/>
      <c r="AC64" s="64"/>
      <c r="AD64" s="64"/>
      <c r="AE64" s="70"/>
      <c r="AF64" s="70"/>
      <c r="AG64" s="64"/>
      <c r="AH64" s="64"/>
      <c r="AI64" s="64"/>
      <c r="AJ64" s="64"/>
      <c r="AK64" s="64"/>
      <c r="AL64" s="64"/>
      <c r="AM64" s="64"/>
      <c r="AN64" s="64"/>
      <c r="AO64" s="64"/>
      <c r="AP64" s="70"/>
      <c r="AQ64" s="70"/>
      <c r="AR64" s="70"/>
      <c r="AS64" s="64"/>
      <c r="AT64" s="64"/>
      <c r="AU64" s="64"/>
      <c r="AV64" s="71"/>
      <c r="AW64" s="70"/>
      <c r="AX64" s="70"/>
      <c r="AY64" s="70"/>
      <c r="AZ64" s="70"/>
      <c r="BA64" s="70"/>
      <c r="BB64" s="70"/>
      <c r="BC64" s="70"/>
      <c r="BD64" s="70"/>
      <c r="BE64" s="70"/>
      <c r="BF64" s="70"/>
      <c r="BG64" s="64"/>
      <c r="BH64" s="64"/>
      <c r="BI64" s="64"/>
      <c r="BJ64" s="64"/>
      <c r="BK64" s="69"/>
      <c r="BL64" s="64"/>
      <c r="BM64" s="64"/>
      <c r="BN64" s="64"/>
      <c r="BO64" s="70"/>
      <c r="BP64" s="69">
        <v>5000</v>
      </c>
      <c r="BQ64" s="64"/>
      <c r="BR64" s="69">
        <v>2000</v>
      </c>
      <c r="BS64" s="72"/>
      <c r="BT64" s="64"/>
      <c r="BU64" s="64">
        <f>BP64+BT64</f>
        <v>5000</v>
      </c>
      <c r="BV64" s="64">
        <f>BR64</f>
        <v>2000</v>
      </c>
      <c r="BW64" s="64">
        <f t="shared" si="156"/>
        <v>2000</v>
      </c>
      <c r="BX64" s="64">
        <f t="shared" si="157"/>
        <v>2000</v>
      </c>
      <c r="BY64" s="64">
        <f t="shared" si="158"/>
        <v>3000</v>
      </c>
      <c r="BZ64" s="64">
        <f>BY64</f>
        <v>3000</v>
      </c>
      <c r="CA64" s="64"/>
      <c r="CB64" s="64">
        <f t="shared" si="159"/>
        <v>3000</v>
      </c>
      <c r="CC64" s="64"/>
      <c r="CD64" s="73" t="s">
        <v>54</v>
      </c>
      <c r="CE64" s="302"/>
    </row>
    <row r="65" spans="1:87" s="75" customFormat="1" ht="30" x14ac:dyDescent="0.25">
      <c r="A65" s="135">
        <f t="shared" si="164"/>
        <v>4</v>
      </c>
      <c r="B65" s="65" t="s">
        <v>274</v>
      </c>
      <c r="C65" s="66"/>
      <c r="D65" s="66"/>
      <c r="E65" s="67"/>
      <c r="F65" s="234" t="s">
        <v>284</v>
      </c>
      <c r="G65" s="69">
        <v>27407</v>
      </c>
      <c r="H65" s="64">
        <f>G65*0.9</f>
        <v>24666.3</v>
      </c>
      <c r="I65" s="70"/>
      <c r="J65" s="70"/>
      <c r="K65" s="70"/>
      <c r="L65" s="64"/>
      <c r="M65" s="64"/>
      <c r="N65" s="64"/>
      <c r="O65" s="64"/>
      <c r="P65" s="70"/>
      <c r="Q65" s="70"/>
      <c r="R65" s="64"/>
      <c r="S65" s="64"/>
      <c r="T65" s="70"/>
      <c r="U65" s="64"/>
      <c r="V65" s="64"/>
      <c r="W65" s="64"/>
      <c r="X65" s="64"/>
      <c r="Y65" s="71"/>
      <c r="Z65" s="70"/>
      <c r="AA65" s="70"/>
      <c r="AB65" s="64"/>
      <c r="AC65" s="64"/>
      <c r="AD65" s="64"/>
      <c r="AE65" s="70"/>
      <c r="AF65" s="70"/>
      <c r="AG65" s="64"/>
      <c r="AH65" s="64"/>
      <c r="AI65" s="64"/>
      <c r="AJ65" s="64"/>
      <c r="AK65" s="64"/>
      <c r="AL65" s="64"/>
      <c r="AM65" s="64"/>
      <c r="AN65" s="64"/>
      <c r="AO65" s="64"/>
      <c r="AP65" s="70"/>
      <c r="AQ65" s="70"/>
      <c r="AR65" s="70"/>
      <c r="AS65" s="64"/>
      <c r="AT65" s="64"/>
      <c r="AU65" s="64"/>
      <c r="AV65" s="71"/>
      <c r="AW65" s="70"/>
      <c r="AX65" s="70"/>
      <c r="AY65" s="70"/>
      <c r="AZ65" s="70"/>
      <c r="BA65" s="70"/>
      <c r="BB65" s="70"/>
      <c r="BC65" s="70"/>
      <c r="BD65" s="70"/>
      <c r="BE65" s="70"/>
      <c r="BF65" s="70"/>
      <c r="BG65" s="64"/>
      <c r="BH65" s="64"/>
      <c r="BI65" s="64"/>
      <c r="BJ65" s="64"/>
      <c r="BK65" s="69"/>
      <c r="BL65" s="64"/>
      <c r="BM65" s="64"/>
      <c r="BN65" s="64"/>
      <c r="BO65" s="70"/>
      <c r="BP65" s="69">
        <v>12000</v>
      </c>
      <c r="BQ65" s="64"/>
      <c r="BR65" s="69">
        <v>4800</v>
      </c>
      <c r="BS65" s="72"/>
      <c r="BT65" s="64">
        <v>1590</v>
      </c>
      <c r="BU65" s="64">
        <f>BP65+BT65</f>
        <v>13590</v>
      </c>
      <c r="BV65" s="64">
        <f>BR65</f>
        <v>4800</v>
      </c>
      <c r="BW65" s="64">
        <f t="shared" si="156"/>
        <v>4800</v>
      </c>
      <c r="BX65" s="64">
        <f t="shared" si="157"/>
        <v>4800</v>
      </c>
      <c r="BY65" s="64">
        <f t="shared" si="158"/>
        <v>8790</v>
      </c>
      <c r="BZ65" s="64">
        <f>BY65</f>
        <v>8790</v>
      </c>
      <c r="CA65" s="64"/>
      <c r="CB65" s="64">
        <f t="shared" si="159"/>
        <v>8790</v>
      </c>
      <c r="CC65" s="64"/>
      <c r="CD65" s="73" t="s">
        <v>54</v>
      </c>
      <c r="CE65" s="302"/>
      <c r="CG65" s="17"/>
      <c r="CH65" s="17"/>
      <c r="CI65" s="17"/>
    </row>
    <row r="66" spans="1:87" s="17" customFormat="1" ht="30" x14ac:dyDescent="0.25">
      <c r="A66" s="135">
        <f t="shared" si="164"/>
        <v>5</v>
      </c>
      <c r="B66" s="65" t="s">
        <v>275</v>
      </c>
      <c r="C66" s="66"/>
      <c r="D66" s="66"/>
      <c r="E66" s="67"/>
      <c r="F66" s="234" t="s">
        <v>458</v>
      </c>
      <c r="G66" s="318">
        <v>5621</v>
      </c>
      <c r="H66" s="64">
        <f>G66*0.9</f>
        <v>5058.9000000000005</v>
      </c>
      <c r="I66" s="70"/>
      <c r="J66" s="70"/>
      <c r="K66" s="70"/>
      <c r="L66" s="64"/>
      <c r="M66" s="64"/>
      <c r="N66" s="64"/>
      <c r="O66" s="64"/>
      <c r="P66" s="70"/>
      <c r="Q66" s="70"/>
      <c r="R66" s="64"/>
      <c r="S66" s="64"/>
      <c r="T66" s="70"/>
      <c r="U66" s="64"/>
      <c r="V66" s="64"/>
      <c r="W66" s="64"/>
      <c r="X66" s="64"/>
      <c r="Y66" s="71"/>
      <c r="Z66" s="70"/>
      <c r="AA66" s="70"/>
      <c r="AB66" s="64"/>
      <c r="AC66" s="64"/>
      <c r="AD66" s="64"/>
      <c r="AE66" s="70"/>
      <c r="AF66" s="70"/>
      <c r="AG66" s="64"/>
      <c r="AH66" s="64"/>
      <c r="AI66" s="64"/>
      <c r="AJ66" s="64"/>
      <c r="AK66" s="64"/>
      <c r="AL66" s="64"/>
      <c r="AM66" s="64"/>
      <c r="AN66" s="64"/>
      <c r="AO66" s="64"/>
      <c r="AP66" s="70"/>
      <c r="AQ66" s="70"/>
      <c r="AR66" s="70"/>
      <c r="AS66" s="64"/>
      <c r="AT66" s="64"/>
      <c r="AU66" s="64"/>
      <c r="AV66" s="71"/>
      <c r="AW66" s="70"/>
      <c r="AX66" s="70"/>
      <c r="AY66" s="70"/>
      <c r="AZ66" s="70"/>
      <c r="BA66" s="70"/>
      <c r="BB66" s="70"/>
      <c r="BC66" s="70"/>
      <c r="BD66" s="70"/>
      <c r="BE66" s="70"/>
      <c r="BF66" s="70"/>
      <c r="BG66" s="64"/>
      <c r="BH66" s="64"/>
      <c r="BI66" s="64"/>
      <c r="BJ66" s="64"/>
      <c r="BK66" s="318"/>
      <c r="BL66" s="64"/>
      <c r="BM66" s="64"/>
      <c r="BN66" s="64"/>
      <c r="BO66" s="70"/>
      <c r="BP66" s="318">
        <v>5000</v>
      </c>
      <c r="BQ66" s="64"/>
      <c r="BR66" s="69">
        <v>2000</v>
      </c>
      <c r="BS66" s="72"/>
      <c r="BT66" s="64">
        <v>-1600</v>
      </c>
      <c r="BU66" s="64">
        <f>BP66+BT66</f>
        <v>3400</v>
      </c>
      <c r="BV66" s="64">
        <f>BR66</f>
        <v>2000</v>
      </c>
      <c r="BW66" s="64">
        <f t="shared" si="156"/>
        <v>2000</v>
      </c>
      <c r="BX66" s="64">
        <f t="shared" si="157"/>
        <v>2000</v>
      </c>
      <c r="BY66" s="64">
        <f t="shared" si="158"/>
        <v>1400</v>
      </c>
      <c r="BZ66" s="64">
        <f>BY66</f>
        <v>1400</v>
      </c>
      <c r="CA66" s="64"/>
      <c r="CB66" s="64">
        <f t="shared" si="159"/>
        <v>1400</v>
      </c>
      <c r="CC66" s="64"/>
      <c r="CD66" s="73" t="s">
        <v>54</v>
      </c>
      <c r="CE66" s="302"/>
    </row>
    <row r="67" spans="1:87" s="17" customFormat="1" ht="30" x14ac:dyDescent="0.25">
      <c r="A67" s="135">
        <f t="shared" si="164"/>
        <v>6</v>
      </c>
      <c r="B67" s="65" t="s">
        <v>276</v>
      </c>
      <c r="C67" s="66"/>
      <c r="D67" s="66"/>
      <c r="E67" s="67"/>
      <c r="F67" s="234" t="s">
        <v>459</v>
      </c>
      <c r="G67" s="72">
        <v>6701</v>
      </c>
      <c r="H67" s="64">
        <v>6700</v>
      </c>
      <c r="I67" s="70"/>
      <c r="J67" s="70"/>
      <c r="K67" s="70"/>
      <c r="L67" s="64"/>
      <c r="M67" s="64"/>
      <c r="N67" s="64"/>
      <c r="O67" s="64"/>
      <c r="P67" s="70"/>
      <c r="Q67" s="70"/>
      <c r="R67" s="64"/>
      <c r="S67" s="64"/>
      <c r="T67" s="70"/>
      <c r="U67" s="64"/>
      <c r="V67" s="64"/>
      <c r="W67" s="64"/>
      <c r="X67" s="64"/>
      <c r="Y67" s="71"/>
      <c r="Z67" s="70"/>
      <c r="AA67" s="70"/>
      <c r="AB67" s="64"/>
      <c r="AC67" s="64"/>
      <c r="AD67" s="64"/>
      <c r="AE67" s="70"/>
      <c r="AF67" s="70"/>
      <c r="AG67" s="64"/>
      <c r="AH67" s="64"/>
      <c r="AI67" s="64"/>
      <c r="AJ67" s="64"/>
      <c r="AK67" s="64"/>
      <c r="AL67" s="64"/>
      <c r="AM67" s="64"/>
      <c r="AN67" s="64"/>
      <c r="AO67" s="64"/>
      <c r="AP67" s="70"/>
      <c r="AQ67" s="70"/>
      <c r="AR67" s="70"/>
      <c r="AS67" s="64"/>
      <c r="AT67" s="64"/>
      <c r="AU67" s="64"/>
      <c r="AV67" s="71"/>
      <c r="AW67" s="70"/>
      <c r="AX67" s="70"/>
      <c r="AY67" s="70"/>
      <c r="AZ67" s="70"/>
      <c r="BA67" s="70"/>
      <c r="BB67" s="70"/>
      <c r="BC67" s="70"/>
      <c r="BD67" s="70"/>
      <c r="BE67" s="70"/>
      <c r="BF67" s="70"/>
      <c r="BG67" s="64"/>
      <c r="BH67" s="64"/>
      <c r="BI67" s="64"/>
      <c r="BJ67" s="64"/>
      <c r="BK67" s="72"/>
      <c r="BL67" s="64"/>
      <c r="BM67" s="64"/>
      <c r="BN67" s="64"/>
      <c r="BO67" s="70"/>
      <c r="BP67" s="72">
        <v>7100</v>
      </c>
      <c r="BQ67" s="64"/>
      <c r="BR67" s="69">
        <v>2840</v>
      </c>
      <c r="BS67" s="72"/>
      <c r="BT67" s="64">
        <v>-400</v>
      </c>
      <c r="BU67" s="64">
        <f>BP67+BT67</f>
        <v>6700</v>
      </c>
      <c r="BV67" s="64">
        <v>2860</v>
      </c>
      <c r="BW67" s="64">
        <f t="shared" si="156"/>
        <v>2840</v>
      </c>
      <c r="BX67" s="64">
        <f t="shared" si="157"/>
        <v>2840</v>
      </c>
      <c r="BY67" s="64">
        <f t="shared" si="158"/>
        <v>3840</v>
      </c>
      <c r="BZ67" s="64">
        <v>3840</v>
      </c>
      <c r="CA67" s="64"/>
      <c r="CB67" s="64">
        <f t="shared" si="159"/>
        <v>3840</v>
      </c>
      <c r="CC67" s="64"/>
      <c r="CD67" s="73" t="s">
        <v>55</v>
      </c>
      <c r="CE67" s="302"/>
      <c r="CG67" s="5"/>
      <c r="CH67" s="5"/>
      <c r="CI67" s="5"/>
    </row>
    <row r="68" spans="1:87" s="5" customFormat="1" ht="30" x14ac:dyDescent="0.25">
      <c r="A68" s="135">
        <f t="shared" si="164"/>
        <v>7</v>
      </c>
      <c r="B68" s="65" t="s">
        <v>72</v>
      </c>
      <c r="C68" s="66"/>
      <c r="D68" s="66"/>
      <c r="E68" s="135">
        <v>2016</v>
      </c>
      <c r="F68" s="230" t="s">
        <v>460</v>
      </c>
      <c r="G68" s="64">
        <v>18502</v>
      </c>
      <c r="H68" s="64">
        <v>18500</v>
      </c>
      <c r="I68" s="70"/>
      <c r="J68" s="70"/>
      <c r="K68" s="70"/>
      <c r="L68" s="64"/>
      <c r="M68" s="64"/>
      <c r="N68" s="64"/>
      <c r="O68" s="64"/>
      <c r="P68" s="70"/>
      <c r="Q68" s="70"/>
      <c r="R68" s="64"/>
      <c r="S68" s="64"/>
      <c r="T68" s="70"/>
      <c r="U68" s="64"/>
      <c r="V68" s="64"/>
      <c r="W68" s="64"/>
      <c r="X68" s="64">
        <f>G68</f>
        <v>18502</v>
      </c>
      <c r="Y68" s="71">
        <f>H68</f>
        <v>18500</v>
      </c>
      <c r="Z68" s="70"/>
      <c r="AA68" s="70"/>
      <c r="AB68" s="64">
        <v>2500</v>
      </c>
      <c r="AC68" s="64">
        <f>AB68</f>
        <v>2500</v>
      </c>
      <c r="AD68" s="64"/>
      <c r="AE68" s="70"/>
      <c r="AF68" s="70">
        <f>V68+AC68</f>
        <v>2500</v>
      </c>
      <c r="AG68" s="64"/>
      <c r="AH68" s="64">
        <f>AB68+AG68</f>
        <v>2500</v>
      </c>
      <c r="AI68" s="64">
        <f>AH68</f>
        <v>2500</v>
      </c>
      <c r="AJ68" s="64"/>
      <c r="AK68" s="64"/>
      <c r="AL68" s="64">
        <f>AM68</f>
        <v>0</v>
      </c>
      <c r="AM68" s="64"/>
      <c r="AN68" s="64">
        <f>V68+AH68</f>
        <v>2500</v>
      </c>
      <c r="AO68" s="64">
        <f>W68+AI68</f>
        <v>2500</v>
      </c>
      <c r="AP68" s="71"/>
      <c r="AQ68" s="71"/>
      <c r="AR68" s="70">
        <f>AQ68</f>
        <v>0</v>
      </c>
      <c r="AS68" s="64">
        <f t="shared" ref="AS68" si="165">AN68+AP68</f>
        <v>2500</v>
      </c>
      <c r="AT68" s="64">
        <f t="shared" ref="AT68" si="166">AO68+AP68</f>
        <v>2500</v>
      </c>
      <c r="AU68" s="70">
        <f>X68</f>
        <v>18502</v>
      </c>
      <c r="AV68" s="70">
        <f>AU68</f>
        <v>18502</v>
      </c>
      <c r="AW68" s="70">
        <f t="shared" ref="AW68" si="167">AI68+AP68</f>
        <v>2500</v>
      </c>
      <c r="AX68" s="70">
        <f t="shared" ref="AX68" si="168">AV68-AI68-AP68</f>
        <v>16002</v>
      </c>
      <c r="AY68" s="70">
        <v>5000</v>
      </c>
      <c r="AZ68" s="71">
        <v>6500</v>
      </c>
      <c r="BA68" s="70">
        <f>(H68*90%)-AS68</f>
        <v>14150</v>
      </c>
      <c r="BB68" s="70">
        <f>AX68-AY68</f>
        <v>11002</v>
      </c>
      <c r="BC68" s="70"/>
      <c r="BD68" s="64">
        <f>BB68-BC68</f>
        <v>11002</v>
      </c>
      <c r="BE68" s="70">
        <f>AU68-BI68</f>
        <v>0</v>
      </c>
      <c r="BF68" s="70">
        <f>BE68</f>
        <v>0</v>
      </c>
      <c r="BG68" s="64">
        <f>AW68+AY68</f>
        <v>7500</v>
      </c>
      <c r="BH68" s="64">
        <f>BG68</f>
        <v>7500</v>
      </c>
      <c r="BI68" s="64">
        <f t="shared" ref="BI68" si="169">AU68</f>
        <v>18502</v>
      </c>
      <c r="BJ68" s="64">
        <v>18508</v>
      </c>
      <c r="BK68" s="64">
        <f t="shared" ref="BK68" si="170">BL68+BP68</f>
        <v>18498</v>
      </c>
      <c r="BL68" s="64">
        <f t="shared" ref="BL68:BL86" si="171">BH68</f>
        <v>7500</v>
      </c>
      <c r="BM68" s="64">
        <f t="shared" ref="BM68" si="172">AY68</f>
        <v>5000</v>
      </c>
      <c r="BN68" s="64">
        <f t="shared" ref="BN68:BN88" si="173">BJ68-BL68</f>
        <v>11008</v>
      </c>
      <c r="BO68" s="70">
        <v>-10</v>
      </c>
      <c r="BP68" s="70">
        <f t="shared" ref="BP68:BP83" si="174">BN68+BO68</f>
        <v>10998</v>
      </c>
      <c r="BQ68" s="64">
        <v>6000</v>
      </c>
      <c r="BR68" s="64">
        <v>7000</v>
      </c>
      <c r="BS68" s="64">
        <f t="shared" ref="BS68" si="175">BP68-BR68</f>
        <v>3998</v>
      </c>
      <c r="BT68" s="64">
        <v>1448</v>
      </c>
      <c r="BU68" s="64">
        <v>18498</v>
      </c>
      <c r="BV68" s="64">
        <v>13052</v>
      </c>
      <c r="BW68" s="64">
        <f t="shared" si="156"/>
        <v>7000</v>
      </c>
      <c r="BX68" s="64">
        <f t="shared" si="157"/>
        <v>7000</v>
      </c>
      <c r="BY68" s="64">
        <f t="shared" si="158"/>
        <v>5446</v>
      </c>
      <c r="BZ68" s="64">
        <f t="shared" ref="BZ68" si="176">BY68</f>
        <v>5446</v>
      </c>
      <c r="CA68" s="64"/>
      <c r="CB68" s="64">
        <f t="shared" si="159"/>
        <v>5446</v>
      </c>
      <c r="CC68" s="64"/>
      <c r="CD68" s="147" t="s">
        <v>55</v>
      </c>
      <c r="CE68" s="302"/>
      <c r="CG68" s="6"/>
      <c r="CH68" s="6"/>
      <c r="CI68" s="6"/>
    </row>
    <row r="69" spans="1:87" s="6" customFormat="1" ht="30" x14ac:dyDescent="0.25">
      <c r="A69" s="135">
        <f t="shared" ref="A69:A111" si="177">A68+1</f>
        <v>8</v>
      </c>
      <c r="B69" s="319" t="s">
        <v>85</v>
      </c>
      <c r="C69" s="138"/>
      <c r="D69" s="138"/>
      <c r="E69" s="138">
        <v>2018</v>
      </c>
      <c r="F69" s="230" t="s">
        <v>86</v>
      </c>
      <c r="G69" s="249">
        <v>20858</v>
      </c>
      <c r="H69" s="249">
        <v>14900</v>
      </c>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v>14900</v>
      </c>
      <c r="AV69" s="249">
        <v>14900</v>
      </c>
      <c r="AW69" s="249"/>
      <c r="AX69" s="70">
        <f>AV69-AI69-AP69</f>
        <v>14900</v>
      </c>
      <c r="AY69" s="70">
        <v>3800</v>
      </c>
      <c r="AZ69" s="70">
        <v>4000</v>
      </c>
      <c r="BA69" s="70">
        <f>AX69*26%</f>
        <v>3874</v>
      </c>
      <c r="BB69" s="70">
        <f>AX69-AY69</f>
        <v>11100</v>
      </c>
      <c r="BC69" s="70"/>
      <c r="BD69" s="64">
        <f>BB69-BC69</f>
        <v>11100</v>
      </c>
      <c r="BE69" s="70">
        <v>3461</v>
      </c>
      <c r="BF69" s="70">
        <f>BE69</f>
        <v>3461</v>
      </c>
      <c r="BG69" s="64">
        <f>AW69+AY69</f>
        <v>3800</v>
      </c>
      <c r="BH69" s="64">
        <f>BG69</f>
        <v>3800</v>
      </c>
      <c r="BI69" s="64">
        <f>AU69</f>
        <v>14900</v>
      </c>
      <c r="BJ69" s="64">
        <f>AV69</f>
        <v>14900</v>
      </c>
      <c r="BK69" s="64">
        <f t="shared" ref="BK69:BK88" si="178">BL69+BP69</f>
        <v>14900</v>
      </c>
      <c r="BL69" s="64">
        <f t="shared" si="171"/>
        <v>3800</v>
      </c>
      <c r="BM69" s="64">
        <f t="shared" ref="BM69:BM88" si="179">AY69</f>
        <v>3800</v>
      </c>
      <c r="BN69" s="64">
        <f t="shared" si="173"/>
        <v>11100</v>
      </c>
      <c r="BO69" s="249"/>
      <c r="BP69" s="70">
        <f t="shared" si="174"/>
        <v>11100</v>
      </c>
      <c r="BQ69" s="64">
        <v>6000</v>
      </c>
      <c r="BR69" s="64">
        <v>6000</v>
      </c>
      <c r="BS69" s="64">
        <f t="shared" ref="BS69:BS88" si="180">BP69-BR69</f>
        <v>5100</v>
      </c>
      <c r="BT69" s="64">
        <v>-2043</v>
      </c>
      <c r="BU69" s="64">
        <v>14900</v>
      </c>
      <c r="BV69" s="64">
        <v>11843</v>
      </c>
      <c r="BW69" s="64">
        <f t="shared" si="156"/>
        <v>6000</v>
      </c>
      <c r="BX69" s="64">
        <f t="shared" si="157"/>
        <v>6000</v>
      </c>
      <c r="BY69" s="64">
        <f t="shared" si="158"/>
        <v>3057</v>
      </c>
      <c r="BZ69" s="64">
        <f t="shared" ref="BZ69:BZ72" si="181">BY69</f>
        <v>3057</v>
      </c>
      <c r="CA69" s="64"/>
      <c r="CB69" s="64">
        <f t="shared" si="159"/>
        <v>3057</v>
      </c>
      <c r="CC69" s="64"/>
      <c r="CD69" s="135" t="s">
        <v>84</v>
      </c>
      <c r="CE69" s="302"/>
    </row>
    <row r="70" spans="1:87" s="6" customFormat="1" ht="30" x14ac:dyDescent="0.25">
      <c r="A70" s="135">
        <f t="shared" si="177"/>
        <v>9</v>
      </c>
      <c r="B70" s="65" t="s">
        <v>122</v>
      </c>
      <c r="C70" s="138"/>
      <c r="D70" s="138"/>
      <c r="E70" s="138">
        <v>2019</v>
      </c>
      <c r="F70" s="233" t="s">
        <v>222</v>
      </c>
      <c r="G70" s="249">
        <v>3675</v>
      </c>
      <c r="H70" s="64">
        <f>G70</f>
        <v>3675</v>
      </c>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70"/>
      <c r="AY70" s="70">
        <v>55</v>
      </c>
      <c r="AZ70" s="70"/>
      <c r="BA70" s="70"/>
      <c r="BB70" s="70"/>
      <c r="BC70" s="70"/>
      <c r="BD70" s="64"/>
      <c r="BE70" s="70"/>
      <c r="BF70" s="70"/>
      <c r="BG70" s="70">
        <v>55</v>
      </c>
      <c r="BH70" s="64">
        <f>BG70</f>
        <v>55</v>
      </c>
      <c r="BI70" s="249">
        <f>G70</f>
        <v>3675</v>
      </c>
      <c r="BJ70" s="64">
        <f>BI70</f>
        <v>3675</v>
      </c>
      <c r="BK70" s="64">
        <f t="shared" si="178"/>
        <v>3675</v>
      </c>
      <c r="BL70" s="64">
        <f t="shared" si="171"/>
        <v>55</v>
      </c>
      <c r="BM70" s="64">
        <f t="shared" si="179"/>
        <v>55</v>
      </c>
      <c r="BN70" s="64">
        <f t="shared" si="173"/>
        <v>3620</v>
      </c>
      <c r="BO70" s="249"/>
      <c r="BP70" s="70">
        <f t="shared" si="174"/>
        <v>3620</v>
      </c>
      <c r="BQ70" s="64"/>
      <c r="BR70" s="64">
        <v>1800</v>
      </c>
      <c r="BS70" s="64">
        <f t="shared" si="180"/>
        <v>1820</v>
      </c>
      <c r="BT70" s="64"/>
      <c r="BU70" s="64">
        <f t="shared" ref="BU70:BU84" si="182">BK70+BT70</f>
        <v>3675</v>
      </c>
      <c r="BV70" s="64">
        <f t="shared" ref="BV70:BV75" si="183">BK70-BP70+BR70</f>
        <v>1855</v>
      </c>
      <c r="BW70" s="64">
        <f t="shared" si="156"/>
        <v>1800</v>
      </c>
      <c r="BX70" s="64">
        <f t="shared" si="157"/>
        <v>1800</v>
      </c>
      <c r="BY70" s="64">
        <f t="shared" si="158"/>
        <v>1820</v>
      </c>
      <c r="BZ70" s="64">
        <f t="shared" si="181"/>
        <v>1820</v>
      </c>
      <c r="CA70" s="64"/>
      <c r="CB70" s="64">
        <f t="shared" si="159"/>
        <v>1820</v>
      </c>
      <c r="CC70" s="64"/>
      <c r="CD70" s="135" t="s">
        <v>55</v>
      </c>
      <c r="CE70" s="302"/>
      <c r="CG70" s="7"/>
      <c r="CH70" s="7"/>
      <c r="CI70" s="7"/>
    </row>
    <row r="71" spans="1:87" s="7" customFormat="1" ht="30" x14ac:dyDescent="0.25">
      <c r="A71" s="135">
        <f t="shared" si="177"/>
        <v>10</v>
      </c>
      <c r="B71" s="65" t="s">
        <v>123</v>
      </c>
      <c r="C71" s="137"/>
      <c r="D71" s="137"/>
      <c r="E71" s="138">
        <v>2019</v>
      </c>
      <c r="F71" s="233" t="s">
        <v>223</v>
      </c>
      <c r="G71" s="64">
        <v>1000</v>
      </c>
      <c r="H71" s="64">
        <v>987</v>
      </c>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70"/>
      <c r="AQ71" s="70"/>
      <c r="AR71" s="70"/>
      <c r="AS71" s="64"/>
      <c r="AT71" s="64"/>
      <c r="AU71" s="249"/>
      <c r="AV71" s="249"/>
      <c r="AW71" s="249"/>
      <c r="AX71" s="70"/>
      <c r="AY71" s="70">
        <v>20</v>
      </c>
      <c r="AZ71" s="70"/>
      <c r="BA71" s="70"/>
      <c r="BB71" s="70"/>
      <c r="BC71" s="70"/>
      <c r="BD71" s="64"/>
      <c r="BE71" s="70"/>
      <c r="BF71" s="70"/>
      <c r="BG71" s="70">
        <v>20</v>
      </c>
      <c r="BH71" s="64">
        <f>BG71</f>
        <v>20</v>
      </c>
      <c r="BI71" s="249">
        <f>G71</f>
        <v>1000</v>
      </c>
      <c r="BJ71" s="64">
        <v>987</v>
      </c>
      <c r="BK71" s="64">
        <f t="shared" si="178"/>
        <v>987</v>
      </c>
      <c r="BL71" s="64">
        <f t="shared" si="171"/>
        <v>20</v>
      </c>
      <c r="BM71" s="64">
        <f t="shared" si="179"/>
        <v>20</v>
      </c>
      <c r="BN71" s="64">
        <f t="shared" si="173"/>
        <v>967</v>
      </c>
      <c r="BO71" s="249"/>
      <c r="BP71" s="70">
        <f t="shared" si="174"/>
        <v>967</v>
      </c>
      <c r="BQ71" s="64"/>
      <c r="BR71" s="64">
        <v>500</v>
      </c>
      <c r="BS71" s="64">
        <f t="shared" si="180"/>
        <v>467</v>
      </c>
      <c r="BT71" s="64"/>
      <c r="BU71" s="64">
        <f t="shared" si="182"/>
        <v>987</v>
      </c>
      <c r="BV71" s="64">
        <f t="shared" si="183"/>
        <v>520</v>
      </c>
      <c r="BW71" s="64">
        <f t="shared" si="156"/>
        <v>500</v>
      </c>
      <c r="BX71" s="64">
        <f t="shared" si="157"/>
        <v>500</v>
      </c>
      <c r="BY71" s="64">
        <f t="shared" si="158"/>
        <v>467</v>
      </c>
      <c r="BZ71" s="64">
        <f t="shared" si="181"/>
        <v>467</v>
      </c>
      <c r="CA71" s="64"/>
      <c r="CB71" s="64">
        <f t="shared" si="159"/>
        <v>467</v>
      </c>
      <c r="CC71" s="64"/>
      <c r="CD71" s="135" t="s">
        <v>55</v>
      </c>
      <c r="CE71" s="302"/>
      <c r="CG71" s="6"/>
      <c r="CH71" s="6"/>
      <c r="CI71" s="6"/>
    </row>
    <row r="72" spans="1:87" s="6" customFormat="1" ht="30" x14ac:dyDescent="0.25">
      <c r="A72" s="135">
        <f t="shared" si="177"/>
        <v>11</v>
      </c>
      <c r="B72" s="65" t="s">
        <v>121</v>
      </c>
      <c r="C72" s="138"/>
      <c r="D72" s="138"/>
      <c r="E72" s="138">
        <v>2019</v>
      </c>
      <c r="F72" s="233" t="s">
        <v>221</v>
      </c>
      <c r="G72" s="64">
        <v>9982</v>
      </c>
      <c r="H72" s="64">
        <f>G72</f>
        <v>9982</v>
      </c>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70"/>
      <c r="AY72" s="70">
        <v>140</v>
      </c>
      <c r="AZ72" s="70"/>
      <c r="BA72" s="70"/>
      <c r="BB72" s="70"/>
      <c r="BC72" s="70"/>
      <c r="BD72" s="64"/>
      <c r="BE72" s="70"/>
      <c r="BF72" s="70"/>
      <c r="BG72" s="70">
        <v>140</v>
      </c>
      <c r="BH72" s="64">
        <f>BG72</f>
        <v>140</v>
      </c>
      <c r="BI72" s="249">
        <f>G72</f>
        <v>9982</v>
      </c>
      <c r="BJ72" s="64">
        <f>BI72</f>
        <v>9982</v>
      </c>
      <c r="BK72" s="64">
        <f t="shared" si="178"/>
        <v>9982</v>
      </c>
      <c r="BL72" s="64">
        <f t="shared" si="171"/>
        <v>140</v>
      </c>
      <c r="BM72" s="64">
        <f t="shared" si="179"/>
        <v>140</v>
      </c>
      <c r="BN72" s="64">
        <f t="shared" si="173"/>
        <v>9842</v>
      </c>
      <c r="BO72" s="249"/>
      <c r="BP72" s="70">
        <f t="shared" si="174"/>
        <v>9842</v>
      </c>
      <c r="BQ72" s="64"/>
      <c r="BR72" s="64">
        <v>4500</v>
      </c>
      <c r="BS72" s="64">
        <f t="shared" si="180"/>
        <v>5342</v>
      </c>
      <c r="BT72" s="64"/>
      <c r="BU72" s="64">
        <f t="shared" si="182"/>
        <v>9982</v>
      </c>
      <c r="BV72" s="64">
        <f t="shared" si="183"/>
        <v>4640</v>
      </c>
      <c r="BW72" s="64">
        <f t="shared" si="156"/>
        <v>4500</v>
      </c>
      <c r="BX72" s="64">
        <f t="shared" si="157"/>
        <v>4500</v>
      </c>
      <c r="BY72" s="64">
        <f t="shared" si="158"/>
        <v>5342</v>
      </c>
      <c r="BZ72" s="64">
        <f t="shared" si="181"/>
        <v>5342</v>
      </c>
      <c r="CA72" s="64"/>
      <c r="CB72" s="64">
        <f t="shared" si="159"/>
        <v>5342</v>
      </c>
      <c r="CC72" s="64"/>
      <c r="CD72" s="135" t="s">
        <v>55</v>
      </c>
      <c r="CE72" s="302"/>
      <c r="CG72" s="5"/>
      <c r="CH72" s="5"/>
      <c r="CI72" s="5"/>
    </row>
    <row r="73" spans="1:87" s="5" customFormat="1" ht="30" x14ac:dyDescent="0.25">
      <c r="A73" s="135">
        <f t="shared" si="177"/>
        <v>12</v>
      </c>
      <c r="B73" s="65" t="s">
        <v>124</v>
      </c>
      <c r="C73" s="66"/>
      <c r="D73" s="66"/>
      <c r="E73" s="67"/>
      <c r="F73" s="233" t="s">
        <v>125</v>
      </c>
      <c r="G73" s="64">
        <v>4391</v>
      </c>
      <c r="H73" s="249">
        <v>3950</v>
      </c>
      <c r="I73" s="70"/>
      <c r="J73" s="70"/>
      <c r="K73" s="70"/>
      <c r="L73" s="64"/>
      <c r="M73" s="64"/>
      <c r="N73" s="64"/>
      <c r="O73" s="64"/>
      <c r="P73" s="70"/>
      <c r="Q73" s="70"/>
      <c r="R73" s="64"/>
      <c r="S73" s="64"/>
      <c r="T73" s="70"/>
      <c r="U73" s="64"/>
      <c r="V73" s="64"/>
      <c r="W73" s="64"/>
      <c r="X73" s="64"/>
      <c r="Y73" s="71"/>
      <c r="Z73" s="70"/>
      <c r="AA73" s="70"/>
      <c r="AB73" s="64"/>
      <c r="AC73" s="64"/>
      <c r="AD73" s="64"/>
      <c r="AE73" s="70"/>
      <c r="AF73" s="70"/>
      <c r="AG73" s="64"/>
      <c r="AH73" s="64"/>
      <c r="AI73" s="64"/>
      <c r="AJ73" s="64"/>
      <c r="AK73" s="64"/>
      <c r="AL73" s="64"/>
      <c r="AM73" s="64"/>
      <c r="AN73" s="64"/>
      <c r="AO73" s="64"/>
      <c r="AP73" s="70"/>
      <c r="AQ73" s="70"/>
      <c r="AR73" s="70"/>
      <c r="AS73" s="64"/>
      <c r="AT73" s="64"/>
      <c r="AU73" s="64"/>
      <c r="AV73" s="71"/>
      <c r="AW73" s="70"/>
      <c r="AX73" s="70"/>
      <c r="AY73" s="70"/>
      <c r="AZ73" s="70"/>
      <c r="BA73" s="70"/>
      <c r="BB73" s="70"/>
      <c r="BC73" s="70"/>
      <c r="BD73" s="70"/>
      <c r="BE73" s="70"/>
      <c r="BF73" s="70"/>
      <c r="BG73" s="64"/>
      <c r="BH73" s="64"/>
      <c r="BI73" s="64">
        <v>5000</v>
      </c>
      <c r="BJ73" s="249">
        <v>3000</v>
      </c>
      <c r="BK73" s="64">
        <f t="shared" si="178"/>
        <v>3000</v>
      </c>
      <c r="BL73" s="64">
        <f t="shared" si="171"/>
        <v>0</v>
      </c>
      <c r="BM73" s="64">
        <f t="shared" si="179"/>
        <v>0</v>
      </c>
      <c r="BN73" s="64">
        <f t="shared" si="173"/>
        <v>3000</v>
      </c>
      <c r="BO73" s="70"/>
      <c r="BP73" s="70">
        <f t="shared" si="174"/>
        <v>3000</v>
      </c>
      <c r="BQ73" s="64"/>
      <c r="BR73" s="64">
        <v>1500</v>
      </c>
      <c r="BS73" s="64">
        <f t="shared" si="180"/>
        <v>1500</v>
      </c>
      <c r="BT73" s="64">
        <v>400</v>
      </c>
      <c r="BU73" s="64">
        <f t="shared" si="182"/>
        <v>3400</v>
      </c>
      <c r="BV73" s="64">
        <f t="shared" si="183"/>
        <v>1500</v>
      </c>
      <c r="BW73" s="64">
        <f t="shared" si="156"/>
        <v>1500</v>
      </c>
      <c r="BX73" s="64">
        <f t="shared" si="157"/>
        <v>1500</v>
      </c>
      <c r="BY73" s="64">
        <f t="shared" si="158"/>
        <v>1900</v>
      </c>
      <c r="BZ73" s="64">
        <f>BY73</f>
        <v>1900</v>
      </c>
      <c r="CA73" s="64">
        <v>500</v>
      </c>
      <c r="CB73" s="64">
        <f t="shared" si="159"/>
        <v>2400</v>
      </c>
      <c r="CC73" s="64">
        <v>500</v>
      </c>
      <c r="CD73" s="147" t="s">
        <v>56</v>
      </c>
      <c r="CE73" s="302"/>
      <c r="CG73" s="6"/>
      <c r="CH73" s="6"/>
      <c r="CI73" s="6"/>
    </row>
    <row r="74" spans="1:87" s="6" customFormat="1" ht="30" x14ac:dyDescent="0.25">
      <c r="A74" s="135">
        <f t="shared" si="177"/>
        <v>13</v>
      </c>
      <c r="B74" s="65" t="s">
        <v>126</v>
      </c>
      <c r="C74" s="137"/>
      <c r="D74" s="137"/>
      <c r="E74" s="138">
        <v>2019</v>
      </c>
      <c r="F74" s="233" t="s">
        <v>224</v>
      </c>
      <c r="G74" s="64">
        <v>2026</v>
      </c>
      <c r="H74" s="64">
        <v>1830</v>
      </c>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70"/>
      <c r="AQ74" s="70"/>
      <c r="AR74" s="70"/>
      <c r="AS74" s="64"/>
      <c r="AT74" s="64"/>
      <c r="AU74" s="249"/>
      <c r="AV74" s="249"/>
      <c r="AW74" s="249"/>
      <c r="AX74" s="70"/>
      <c r="AY74" s="70">
        <v>30</v>
      </c>
      <c r="AZ74" s="70"/>
      <c r="BA74" s="70"/>
      <c r="BB74" s="70"/>
      <c r="BC74" s="70"/>
      <c r="BD74" s="64"/>
      <c r="BE74" s="70"/>
      <c r="BF74" s="70"/>
      <c r="BG74" s="70">
        <v>30</v>
      </c>
      <c r="BH74" s="64">
        <f t="shared" ref="BH74:BH80" si="184">BG74</f>
        <v>30</v>
      </c>
      <c r="BI74" s="249">
        <f t="shared" ref="BI74:BI80" si="185">G74</f>
        <v>2026</v>
      </c>
      <c r="BJ74" s="64">
        <v>1830</v>
      </c>
      <c r="BK74" s="64">
        <f t="shared" si="178"/>
        <v>1830</v>
      </c>
      <c r="BL74" s="64">
        <f t="shared" si="171"/>
        <v>30</v>
      </c>
      <c r="BM74" s="64">
        <f t="shared" si="179"/>
        <v>30</v>
      </c>
      <c r="BN74" s="64">
        <f t="shared" si="173"/>
        <v>1800</v>
      </c>
      <c r="BO74" s="249"/>
      <c r="BP74" s="70">
        <f t="shared" si="174"/>
        <v>1800</v>
      </c>
      <c r="BQ74" s="64"/>
      <c r="BR74" s="64">
        <v>900</v>
      </c>
      <c r="BS74" s="64">
        <f t="shared" si="180"/>
        <v>900</v>
      </c>
      <c r="BT74" s="64"/>
      <c r="BU74" s="64">
        <f t="shared" si="182"/>
        <v>1830</v>
      </c>
      <c r="BV74" s="64">
        <v>1479</v>
      </c>
      <c r="BW74" s="64">
        <f t="shared" si="156"/>
        <v>900</v>
      </c>
      <c r="BX74" s="64">
        <f t="shared" si="157"/>
        <v>900</v>
      </c>
      <c r="BY74" s="64">
        <f t="shared" si="158"/>
        <v>351</v>
      </c>
      <c r="BZ74" s="64">
        <f t="shared" ref="BZ74:BZ88" si="186">BY74</f>
        <v>351</v>
      </c>
      <c r="CA74" s="64"/>
      <c r="CB74" s="64">
        <f t="shared" si="159"/>
        <v>351</v>
      </c>
      <c r="CC74" s="64"/>
      <c r="CD74" s="135" t="s">
        <v>58</v>
      </c>
      <c r="CE74" s="302"/>
    </row>
    <row r="75" spans="1:87" s="6" customFormat="1" ht="30" x14ac:dyDescent="0.25">
      <c r="A75" s="135">
        <f t="shared" si="177"/>
        <v>14</v>
      </c>
      <c r="B75" s="65" t="s">
        <v>127</v>
      </c>
      <c r="C75" s="137"/>
      <c r="D75" s="137"/>
      <c r="E75" s="138">
        <v>2019</v>
      </c>
      <c r="F75" s="233" t="s">
        <v>225</v>
      </c>
      <c r="G75" s="64">
        <v>4030</v>
      </c>
      <c r="H75" s="64">
        <v>3630</v>
      </c>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70"/>
      <c r="AQ75" s="70"/>
      <c r="AR75" s="70"/>
      <c r="AS75" s="64"/>
      <c r="AT75" s="64"/>
      <c r="AU75" s="249"/>
      <c r="AV75" s="249"/>
      <c r="AW75" s="249"/>
      <c r="AX75" s="70"/>
      <c r="AY75" s="70">
        <v>60</v>
      </c>
      <c r="AZ75" s="70"/>
      <c r="BA75" s="70"/>
      <c r="BB75" s="70"/>
      <c r="BC75" s="70"/>
      <c r="BD75" s="64"/>
      <c r="BE75" s="70"/>
      <c r="BF75" s="70"/>
      <c r="BG75" s="70">
        <v>60</v>
      </c>
      <c r="BH75" s="64">
        <f t="shared" si="184"/>
        <v>60</v>
      </c>
      <c r="BI75" s="249">
        <f t="shared" si="185"/>
        <v>4030</v>
      </c>
      <c r="BJ75" s="64">
        <v>3630</v>
      </c>
      <c r="BK75" s="64">
        <f t="shared" si="178"/>
        <v>3630</v>
      </c>
      <c r="BL75" s="64">
        <f t="shared" si="171"/>
        <v>60</v>
      </c>
      <c r="BM75" s="64">
        <f t="shared" si="179"/>
        <v>60</v>
      </c>
      <c r="BN75" s="64">
        <f t="shared" si="173"/>
        <v>3570</v>
      </c>
      <c r="BO75" s="249"/>
      <c r="BP75" s="70">
        <f t="shared" si="174"/>
        <v>3570</v>
      </c>
      <c r="BQ75" s="64"/>
      <c r="BR75" s="64">
        <v>1800</v>
      </c>
      <c r="BS75" s="64">
        <f t="shared" si="180"/>
        <v>1770</v>
      </c>
      <c r="BT75" s="64"/>
      <c r="BU75" s="64">
        <f t="shared" si="182"/>
        <v>3630</v>
      </c>
      <c r="BV75" s="64">
        <f t="shared" si="183"/>
        <v>1860</v>
      </c>
      <c r="BW75" s="64">
        <f t="shared" si="156"/>
        <v>1800</v>
      </c>
      <c r="BX75" s="64">
        <f t="shared" si="157"/>
        <v>1800</v>
      </c>
      <c r="BY75" s="64">
        <f t="shared" si="158"/>
        <v>1770</v>
      </c>
      <c r="BZ75" s="64">
        <f t="shared" si="186"/>
        <v>1770</v>
      </c>
      <c r="CA75" s="64"/>
      <c r="CB75" s="64">
        <f t="shared" si="159"/>
        <v>1770</v>
      </c>
      <c r="CC75" s="64"/>
      <c r="CD75" s="135" t="s">
        <v>58</v>
      </c>
      <c r="CE75" s="302"/>
      <c r="CG75" s="7"/>
      <c r="CH75" s="7"/>
      <c r="CI75" s="7"/>
    </row>
    <row r="76" spans="1:87" s="7" customFormat="1" ht="30" x14ac:dyDescent="0.25">
      <c r="A76" s="135">
        <f t="shared" si="177"/>
        <v>15</v>
      </c>
      <c r="B76" s="65" t="s">
        <v>129</v>
      </c>
      <c r="C76" s="137"/>
      <c r="D76" s="137"/>
      <c r="E76" s="138">
        <v>2019</v>
      </c>
      <c r="F76" s="233" t="s">
        <v>227</v>
      </c>
      <c r="G76" s="64">
        <v>6102</v>
      </c>
      <c r="H76" s="64">
        <v>5000</v>
      </c>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70"/>
      <c r="AQ76" s="70"/>
      <c r="AR76" s="70"/>
      <c r="AS76" s="64"/>
      <c r="AT76" s="64"/>
      <c r="AU76" s="249"/>
      <c r="AV76" s="249"/>
      <c r="AW76" s="249"/>
      <c r="AX76" s="70"/>
      <c r="AY76" s="70"/>
      <c r="AZ76" s="70"/>
      <c r="BA76" s="70"/>
      <c r="BB76" s="70"/>
      <c r="BC76" s="70"/>
      <c r="BD76" s="64"/>
      <c r="BE76" s="70"/>
      <c r="BF76" s="70"/>
      <c r="BG76" s="70"/>
      <c r="BH76" s="64">
        <f t="shared" si="184"/>
        <v>0</v>
      </c>
      <c r="BI76" s="249">
        <f t="shared" si="185"/>
        <v>6102</v>
      </c>
      <c r="BJ76" s="64">
        <v>4000</v>
      </c>
      <c r="BK76" s="64">
        <f t="shared" si="178"/>
        <v>4000</v>
      </c>
      <c r="BL76" s="64">
        <f t="shared" si="171"/>
        <v>0</v>
      </c>
      <c r="BM76" s="64">
        <f t="shared" si="179"/>
        <v>0</v>
      </c>
      <c r="BN76" s="64">
        <f t="shared" si="173"/>
        <v>4000</v>
      </c>
      <c r="BO76" s="249"/>
      <c r="BP76" s="70">
        <f t="shared" si="174"/>
        <v>4000</v>
      </c>
      <c r="BQ76" s="64"/>
      <c r="BR76" s="64">
        <v>2000</v>
      </c>
      <c r="BS76" s="64">
        <f t="shared" si="180"/>
        <v>2000</v>
      </c>
      <c r="BT76" s="64"/>
      <c r="BU76" s="64">
        <f t="shared" si="182"/>
        <v>4000</v>
      </c>
      <c r="BV76" s="64">
        <f>BK76-BP76+BR76+50</f>
        <v>2050</v>
      </c>
      <c r="BW76" s="64">
        <f t="shared" si="156"/>
        <v>2000</v>
      </c>
      <c r="BX76" s="64">
        <f t="shared" si="157"/>
        <v>2000</v>
      </c>
      <c r="BY76" s="64">
        <f t="shared" si="158"/>
        <v>1950</v>
      </c>
      <c r="BZ76" s="64">
        <f t="shared" si="186"/>
        <v>1950</v>
      </c>
      <c r="CA76" s="64">
        <v>1000</v>
      </c>
      <c r="CB76" s="64">
        <f t="shared" si="159"/>
        <v>2950</v>
      </c>
      <c r="CC76" s="64">
        <v>1000</v>
      </c>
      <c r="CD76" s="135" t="s">
        <v>58</v>
      </c>
      <c r="CE76" s="302"/>
      <c r="CG76" s="6"/>
      <c r="CH76" s="6"/>
      <c r="CI76" s="6"/>
    </row>
    <row r="77" spans="1:87" s="6" customFormat="1" ht="30" x14ac:dyDescent="0.25">
      <c r="A77" s="135">
        <f t="shared" si="177"/>
        <v>16</v>
      </c>
      <c r="B77" s="178" t="s">
        <v>132</v>
      </c>
      <c r="C77" s="137"/>
      <c r="D77" s="137"/>
      <c r="E77" s="138">
        <v>2019</v>
      </c>
      <c r="F77" s="230" t="s">
        <v>461</v>
      </c>
      <c r="G77" s="71">
        <v>9641</v>
      </c>
      <c r="H77" s="71">
        <v>8500</v>
      </c>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70"/>
      <c r="AQ77" s="70"/>
      <c r="AR77" s="70"/>
      <c r="AS77" s="64"/>
      <c r="AT77" s="64"/>
      <c r="AU77" s="249"/>
      <c r="AV77" s="249"/>
      <c r="AW77" s="249"/>
      <c r="AX77" s="70"/>
      <c r="AY77" s="70">
        <v>140</v>
      </c>
      <c r="AZ77" s="70"/>
      <c r="BA77" s="70"/>
      <c r="BB77" s="70"/>
      <c r="BC77" s="70"/>
      <c r="BD77" s="64"/>
      <c r="BE77" s="70"/>
      <c r="BF77" s="70"/>
      <c r="BG77" s="70">
        <v>140</v>
      </c>
      <c r="BH77" s="64">
        <f t="shared" si="184"/>
        <v>140</v>
      </c>
      <c r="BI77" s="249">
        <f t="shared" si="185"/>
        <v>9641</v>
      </c>
      <c r="BJ77" s="71">
        <v>6000</v>
      </c>
      <c r="BK77" s="64">
        <f t="shared" si="178"/>
        <v>6000</v>
      </c>
      <c r="BL77" s="64">
        <f t="shared" si="171"/>
        <v>140</v>
      </c>
      <c r="BM77" s="64">
        <f t="shared" si="179"/>
        <v>140</v>
      </c>
      <c r="BN77" s="64">
        <f t="shared" si="173"/>
        <v>5860</v>
      </c>
      <c r="BO77" s="249"/>
      <c r="BP77" s="70">
        <f t="shared" si="174"/>
        <v>5860</v>
      </c>
      <c r="BQ77" s="64"/>
      <c r="BR77" s="64">
        <v>2900</v>
      </c>
      <c r="BS77" s="64">
        <f t="shared" si="180"/>
        <v>2960</v>
      </c>
      <c r="BT77" s="64"/>
      <c r="BU77" s="64">
        <f t="shared" si="182"/>
        <v>6000</v>
      </c>
      <c r="BV77" s="64">
        <f>BK77-BP77+BR77</f>
        <v>3040</v>
      </c>
      <c r="BW77" s="64">
        <f t="shared" si="156"/>
        <v>2900</v>
      </c>
      <c r="BX77" s="64">
        <f t="shared" si="157"/>
        <v>2900</v>
      </c>
      <c r="BY77" s="64">
        <f t="shared" si="158"/>
        <v>2960</v>
      </c>
      <c r="BZ77" s="64">
        <f t="shared" si="186"/>
        <v>2960</v>
      </c>
      <c r="CA77" s="64">
        <v>1500</v>
      </c>
      <c r="CB77" s="64">
        <f t="shared" si="159"/>
        <v>4460</v>
      </c>
      <c r="CC77" s="64">
        <v>1700</v>
      </c>
      <c r="CD77" s="135" t="s">
        <v>66</v>
      </c>
      <c r="CE77" s="302"/>
    </row>
    <row r="78" spans="1:87" s="6" customFormat="1" ht="30" x14ac:dyDescent="0.25">
      <c r="A78" s="135">
        <f t="shared" si="177"/>
        <v>17</v>
      </c>
      <c r="B78" s="178" t="s">
        <v>133</v>
      </c>
      <c r="C78" s="137"/>
      <c r="D78" s="137"/>
      <c r="E78" s="138">
        <v>2019</v>
      </c>
      <c r="F78" s="230" t="s">
        <v>462</v>
      </c>
      <c r="G78" s="71">
        <v>5481</v>
      </c>
      <c r="H78" s="71">
        <v>4945</v>
      </c>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70"/>
      <c r="AQ78" s="70"/>
      <c r="AR78" s="70"/>
      <c r="AS78" s="64"/>
      <c r="AT78" s="64"/>
      <c r="AU78" s="249"/>
      <c r="AV78" s="249"/>
      <c r="AW78" s="249"/>
      <c r="AX78" s="70"/>
      <c r="AY78" s="70">
        <v>80</v>
      </c>
      <c r="AZ78" s="70"/>
      <c r="BA78" s="70"/>
      <c r="BB78" s="70"/>
      <c r="BC78" s="70"/>
      <c r="BD78" s="64"/>
      <c r="BE78" s="70"/>
      <c r="BF78" s="70"/>
      <c r="BG78" s="70">
        <v>80</v>
      </c>
      <c r="BH78" s="64">
        <f t="shared" si="184"/>
        <v>80</v>
      </c>
      <c r="BI78" s="249">
        <f t="shared" si="185"/>
        <v>5481</v>
      </c>
      <c r="BJ78" s="71">
        <v>3945</v>
      </c>
      <c r="BK78" s="64">
        <f t="shared" si="178"/>
        <v>3945</v>
      </c>
      <c r="BL78" s="64">
        <f t="shared" si="171"/>
        <v>80</v>
      </c>
      <c r="BM78" s="64">
        <f t="shared" si="179"/>
        <v>80</v>
      </c>
      <c r="BN78" s="64">
        <f t="shared" si="173"/>
        <v>3865</v>
      </c>
      <c r="BO78" s="249"/>
      <c r="BP78" s="70">
        <f t="shared" si="174"/>
        <v>3865</v>
      </c>
      <c r="BQ78" s="64"/>
      <c r="BR78" s="64">
        <v>1900</v>
      </c>
      <c r="BS78" s="64">
        <f t="shared" si="180"/>
        <v>1965</v>
      </c>
      <c r="BT78" s="64"/>
      <c r="BU78" s="64">
        <f t="shared" si="182"/>
        <v>3945</v>
      </c>
      <c r="BV78" s="64">
        <f>BK78-BP78+BR78</f>
        <v>1980</v>
      </c>
      <c r="BW78" s="64">
        <f t="shared" si="156"/>
        <v>1900</v>
      </c>
      <c r="BX78" s="64">
        <f t="shared" si="157"/>
        <v>1900</v>
      </c>
      <c r="BY78" s="64">
        <f t="shared" si="158"/>
        <v>1965</v>
      </c>
      <c r="BZ78" s="64">
        <f t="shared" si="186"/>
        <v>1965</v>
      </c>
      <c r="CA78" s="64">
        <v>800</v>
      </c>
      <c r="CB78" s="64">
        <f t="shared" si="159"/>
        <v>2765</v>
      </c>
      <c r="CC78" s="64">
        <v>800</v>
      </c>
      <c r="CD78" s="135" t="s">
        <v>66</v>
      </c>
      <c r="CE78" s="302"/>
    </row>
    <row r="79" spans="1:87" s="6" customFormat="1" ht="30" x14ac:dyDescent="0.25">
      <c r="A79" s="135">
        <f t="shared" si="177"/>
        <v>18</v>
      </c>
      <c r="B79" s="178" t="s">
        <v>134</v>
      </c>
      <c r="C79" s="137"/>
      <c r="D79" s="137"/>
      <c r="E79" s="138">
        <v>2019</v>
      </c>
      <c r="F79" s="230" t="s">
        <v>463</v>
      </c>
      <c r="G79" s="71">
        <v>8279</v>
      </c>
      <c r="H79" s="71">
        <v>7245</v>
      </c>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70"/>
      <c r="AQ79" s="70"/>
      <c r="AR79" s="70"/>
      <c r="AS79" s="64"/>
      <c r="AT79" s="64"/>
      <c r="AU79" s="249"/>
      <c r="AV79" s="249"/>
      <c r="AW79" s="249"/>
      <c r="AX79" s="70"/>
      <c r="AY79" s="70">
        <v>120</v>
      </c>
      <c r="AZ79" s="70"/>
      <c r="BA79" s="70"/>
      <c r="BB79" s="70"/>
      <c r="BC79" s="70"/>
      <c r="BD79" s="64"/>
      <c r="BE79" s="70"/>
      <c r="BF79" s="70"/>
      <c r="BG79" s="70">
        <v>120</v>
      </c>
      <c r="BH79" s="64">
        <f t="shared" si="184"/>
        <v>120</v>
      </c>
      <c r="BI79" s="249">
        <f t="shared" si="185"/>
        <v>8279</v>
      </c>
      <c r="BJ79" s="71">
        <v>6045</v>
      </c>
      <c r="BK79" s="64">
        <f t="shared" si="178"/>
        <v>6045</v>
      </c>
      <c r="BL79" s="64">
        <f t="shared" si="171"/>
        <v>120</v>
      </c>
      <c r="BM79" s="64">
        <f t="shared" si="179"/>
        <v>120</v>
      </c>
      <c r="BN79" s="64">
        <f t="shared" si="173"/>
        <v>5925</v>
      </c>
      <c r="BO79" s="249"/>
      <c r="BP79" s="70">
        <f t="shared" si="174"/>
        <v>5925</v>
      </c>
      <c r="BQ79" s="64"/>
      <c r="BR79" s="64">
        <v>3000</v>
      </c>
      <c r="BS79" s="64">
        <f t="shared" si="180"/>
        <v>2925</v>
      </c>
      <c r="BT79" s="64"/>
      <c r="BU79" s="64">
        <f t="shared" si="182"/>
        <v>6045</v>
      </c>
      <c r="BV79" s="64">
        <f>BK79-BP79+BR79</f>
        <v>3120</v>
      </c>
      <c r="BW79" s="64">
        <f t="shared" si="156"/>
        <v>3000</v>
      </c>
      <c r="BX79" s="64">
        <f t="shared" si="157"/>
        <v>3000</v>
      </c>
      <c r="BY79" s="64">
        <f t="shared" si="158"/>
        <v>2925</v>
      </c>
      <c r="BZ79" s="64">
        <f t="shared" si="186"/>
        <v>2925</v>
      </c>
      <c r="CA79" s="64">
        <v>1000</v>
      </c>
      <c r="CB79" s="64">
        <f t="shared" si="159"/>
        <v>3925</v>
      </c>
      <c r="CC79" s="64">
        <v>1200</v>
      </c>
      <c r="CD79" s="135" t="s">
        <v>66</v>
      </c>
      <c r="CE79" s="302"/>
    </row>
    <row r="80" spans="1:87" s="6" customFormat="1" ht="30" x14ac:dyDescent="0.25">
      <c r="A80" s="135">
        <f t="shared" si="177"/>
        <v>19</v>
      </c>
      <c r="B80" s="178" t="s">
        <v>135</v>
      </c>
      <c r="C80" s="137"/>
      <c r="D80" s="137"/>
      <c r="E80" s="138">
        <v>2019</v>
      </c>
      <c r="F80" s="230" t="s">
        <v>464</v>
      </c>
      <c r="G80" s="71">
        <v>5953</v>
      </c>
      <c r="H80" s="71">
        <v>5300</v>
      </c>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70"/>
      <c r="AQ80" s="70"/>
      <c r="AR80" s="70"/>
      <c r="AS80" s="64"/>
      <c r="AT80" s="64"/>
      <c r="AU80" s="249"/>
      <c r="AV80" s="249"/>
      <c r="AW80" s="249"/>
      <c r="AX80" s="70"/>
      <c r="AY80" s="70">
        <v>85</v>
      </c>
      <c r="AZ80" s="70"/>
      <c r="BA80" s="70"/>
      <c r="BB80" s="70"/>
      <c r="BC80" s="70"/>
      <c r="BD80" s="64"/>
      <c r="BE80" s="70"/>
      <c r="BF80" s="70"/>
      <c r="BG80" s="70">
        <v>85</v>
      </c>
      <c r="BH80" s="64">
        <f t="shared" si="184"/>
        <v>85</v>
      </c>
      <c r="BI80" s="249">
        <f t="shared" si="185"/>
        <v>5953</v>
      </c>
      <c r="BJ80" s="71">
        <v>4000</v>
      </c>
      <c r="BK80" s="64">
        <f t="shared" si="178"/>
        <v>4000</v>
      </c>
      <c r="BL80" s="64">
        <f t="shared" si="171"/>
        <v>85</v>
      </c>
      <c r="BM80" s="64">
        <f t="shared" si="179"/>
        <v>85</v>
      </c>
      <c r="BN80" s="64">
        <f t="shared" si="173"/>
        <v>3915</v>
      </c>
      <c r="BO80" s="249"/>
      <c r="BP80" s="70">
        <f t="shared" si="174"/>
        <v>3915</v>
      </c>
      <c r="BQ80" s="64"/>
      <c r="BR80" s="64">
        <v>1900</v>
      </c>
      <c r="BS80" s="64">
        <f t="shared" si="180"/>
        <v>2015</v>
      </c>
      <c r="BT80" s="64"/>
      <c r="BU80" s="64">
        <f t="shared" si="182"/>
        <v>4000</v>
      </c>
      <c r="BV80" s="64">
        <f>BK80-BP80+BR80</f>
        <v>1985</v>
      </c>
      <c r="BW80" s="64">
        <f t="shared" si="156"/>
        <v>1900</v>
      </c>
      <c r="BX80" s="64">
        <f t="shared" si="157"/>
        <v>1900</v>
      </c>
      <c r="BY80" s="64">
        <f t="shared" si="158"/>
        <v>2015</v>
      </c>
      <c r="BZ80" s="64">
        <f t="shared" si="186"/>
        <v>2015</v>
      </c>
      <c r="CA80" s="64">
        <v>1000</v>
      </c>
      <c r="CB80" s="64">
        <f t="shared" si="159"/>
        <v>3015</v>
      </c>
      <c r="CC80" s="64">
        <v>1200</v>
      </c>
      <c r="CD80" s="135" t="s">
        <v>66</v>
      </c>
      <c r="CE80" s="302"/>
      <c r="CG80" s="5"/>
      <c r="CH80" s="5"/>
      <c r="CI80" s="5"/>
    </row>
    <row r="81" spans="1:87" s="5" customFormat="1" ht="31.7" customHeight="1" x14ac:dyDescent="0.25">
      <c r="A81" s="135">
        <f t="shared" si="177"/>
        <v>20</v>
      </c>
      <c r="B81" s="65" t="s">
        <v>136</v>
      </c>
      <c r="C81" s="66"/>
      <c r="D81" s="66"/>
      <c r="E81" s="67"/>
      <c r="F81" s="320" t="s">
        <v>465</v>
      </c>
      <c r="G81" s="64">
        <v>6467</v>
      </c>
      <c r="H81" s="71">
        <v>5820</v>
      </c>
      <c r="I81" s="70"/>
      <c r="J81" s="70"/>
      <c r="K81" s="70"/>
      <c r="L81" s="64"/>
      <c r="M81" s="64"/>
      <c r="N81" s="64"/>
      <c r="O81" s="64"/>
      <c r="P81" s="70"/>
      <c r="Q81" s="70"/>
      <c r="R81" s="64"/>
      <c r="S81" s="64"/>
      <c r="T81" s="70"/>
      <c r="U81" s="64"/>
      <c r="V81" s="64"/>
      <c r="W81" s="64"/>
      <c r="X81" s="64"/>
      <c r="Y81" s="71"/>
      <c r="Z81" s="70"/>
      <c r="AA81" s="70"/>
      <c r="AB81" s="64"/>
      <c r="AC81" s="64"/>
      <c r="AD81" s="64"/>
      <c r="AE81" s="70"/>
      <c r="AF81" s="70"/>
      <c r="AG81" s="64"/>
      <c r="AH81" s="64"/>
      <c r="AI81" s="64"/>
      <c r="AJ81" s="64"/>
      <c r="AK81" s="64"/>
      <c r="AL81" s="64"/>
      <c r="AM81" s="64"/>
      <c r="AN81" s="64"/>
      <c r="AO81" s="64"/>
      <c r="AP81" s="70"/>
      <c r="AQ81" s="70"/>
      <c r="AR81" s="70"/>
      <c r="AS81" s="64"/>
      <c r="AT81" s="64"/>
      <c r="AU81" s="64"/>
      <c r="AV81" s="71"/>
      <c r="AW81" s="70"/>
      <c r="AX81" s="70"/>
      <c r="AY81" s="70"/>
      <c r="AZ81" s="70"/>
      <c r="BA81" s="70"/>
      <c r="BB81" s="70"/>
      <c r="BC81" s="70"/>
      <c r="BD81" s="70"/>
      <c r="BE81" s="70"/>
      <c r="BF81" s="70"/>
      <c r="BG81" s="64"/>
      <c r="BH81" s="64"/>
      <c r="BI81" s="64">
        <v>6467</v>
      </c>
      <c r="BJ81" s="71">
        <v>2822</v>
      </c>
      <c r="BK81" s="64">
        <f t="shared" si="178"/>
        <v>4600</v>
      </c>
      <c r="BL81" s="64">
        <f t="shared" si="171"/>
        <v>0</v>
      </c>
      <c r="BM81" s="64">
        <f t="shared" si="179"/>
        <v>0</v>
      </c>
      <c r="BN81" s="64">
        <f t="shared" si="173"/>
        <v>2822</v>
      </c>
      <c r="BO81" s="70">
        <v>1778</v>
      </c>
      <c r="BP81" s="70">
        <f t="shared" si="174"/>
        <v>4600</v>
      </c>
      <c r="BQ81" s="64"/>
      <c r="BR81" s="64">
        <v>2300</v>
      </c>
      <c r="BS81" s="64">
        <f t="shared" si="180"/>
        <v>2300</v>
      </c>
      <c r="BT81" s="64"/>
      <c r="BU81" s="64">
        <f t="shared" si="182"/>
        <v>4600</v>
      </c>
      <c r="BV81" s="64">
        <v>2500</v>
      </c>
      <c r="BW81" s="64">
        <f t="shared" si="156"/>
        <v>2300</v>
      </c>
      <c r="BX81" s="64">
        <f t="shared" si="157"/>
        <v>2300</v>
      </c>
      <c r="BY81" s="64">
        <f t="shared" si="158"/>
        <v>2100</v>
      </c>
      <c r="BZ81" s="64">
        <f t="shared" si="186"/>
        <v>2100</v>
      </c>
      <c r="CA81" s="64">
        <v>1000</v>
      </c>
      <c r="CB81" s="64">
        <f t="shared" si="159"/>
        <v>3100</v>
      </c>
      <c r="CC81" s="64">
        <v>1200</v>
      </c>
      <c r="CD81" s="135" t="s">
        <v>66</v>
      </c>
      <c r="CE81" s="302"/>
    </row>
    <row r="82" spans="1:87" s="5" customFormat="1" ht="30" x14ac:dyDescent="0.25">
      <c r="A82" s="135">
        <f t="shared" si="177"/>
        <v>21</v>
      </c>
      <c r="B82" s="65" t="s">
        <v>75</v>
      </c>
      <c r="C82" s="66"/>
      <c r="D82" s="66"/>
      <c r="E82" s="135">
        <v>2017</v>
      </c>
      <c r="F82" s="230" t="s">
        <v>76</v>
      </c>
      <c r="G82" s="64">
        <v>9765</v>
      </c>
      <c r="H82" s="64">
        <v>9765</v>
      </c>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250"/>
      <c r="AP82" s="70">
        <v>1250</v>
      </c>
      <c r="AQ82" s="70">
        <v>1250</v>
      </c>
      <c r="AR82" s="70">
        <f>AQ82</f>
        <v>1250</v>
      </c>
      <c r="AS82" s="64">
        <f>AN82+AP82</f>
        <v>1250</v>
      </c>
      <c r="AT82" s="64">
        <f>AO82+AP82</f>
        <v>1250</v>
      </c>
      <c r="AU82" s="64">
        <f>G82</f>
        <v>9765</v>
      </c>
      <c r="AV82" s="70">
        <f>H82</f>
        <v>9765</v>
      </c>
      <c r="AW82" s="70">
        <f>AI82+AP82</f>
        <v>1250</v>
      </c>
      <c r="AX82" s="70">
        <f>AV82-AI82-AP82</f>
        <v>8515</v>
      </c>
      <c r="AY82" s="70">
        <f>AZ82</f>
        <v>4200</v>
      </c>
      <c r="AZ82" s="70">
        <v>4200</v>
      </c>
      <c r="BA82" s="70">
        <f>(H82*70%)-AS82</f>
        <v>5585.5</v>
      </c>
      <c r="BB82" s="70">
        <f>AX82-AY82</f>
        <v>4315</v>
      </c>
      <c r="BC82" s="70"/>
      <c r="BD82" s="64">
        <f>BB82-BC82</f>
        <v>4315</v>
      </c>
      <c r="BE82" s="70">
        <v>4100</v>
      </c>
      <c r="BF82" s="70">
        <f>BE82</f>
        <v>4100</v>
      </c>
      <c r="BG82" s="64">
        <f>AW82+AY82</f>
        <v>5450</v>
      </c>
      <c r="BH82" s="64">
        <f t="shared" ref="BH82:BH88" si="187">BG82</f>
        <v>5450</v>
      </c>
      <c r="BI82" s="64">
        <f>AU82</f>
        <v>9765</v>
      </c>
      <c r="BJ82" s="64">
        <f>AV82</f>
        <v>9765</v>
      </c>
      <c r="BK82" s="64">
        <f t="shared" si="178"/>
        <v>9765</v>
      </c>
      <c r="BL82" s="64">
        <f t="shared" si="171"/>
        <v>5450</v>
      </c>
      <c r="BM82" s="64">
        <f t="shared" si="179"/>
        <v>4200</v>
      </c>
      <c r="BN82" s="64">
        <f t="shared" si="173"/>
        <v>4315</v>
      </c>
      <c r="BO82" s="70"/>
      <c r="BP82" s="70">
        <f t="shared" si="174"/>
        <v>4315</v>
      </c>
      <c r="BQ82" s="64">
        <v>3297</v>
      </c>
      <c r="BR82" s="64">
        <v>3021</v>
      </c>
      <c r="BS82" s="64">
        <f t="shared" si="180"/>
        <v>1294</v>
      </c>
      <c r="BT82" s="64"/>
      <c r="BU82" s="64">
        <v>8747</v>
      </c>
      <c r="BV82" s="64">
        <f>BK82-BP82+BR82</f>
        <v>8471</v>
      </c>
      <c r="BW82" s="64">
        <f t="shared" si="156"/>
        <v>3021</v>
      </c>
      <c r="BX82" s="64">
        <f t="shared" si="157"/>
        <v>3021</v>
      </c>
      <c r="BY82" s="64">
        <f t="shared" si="158"/>
        <v>276</v>
      </c>
      <c r="BZ82" s="64">
        <f t="shared" si="186"/>
        <v>276</v>
      </c>
      <c r="CA82" s="64">
        <v>518</v>
      </c>
      <c r="CB82" s="64">
        <f t="shared" si="159"/>
        <v>794</v>
      </c>
      <c r="CC82" s="64"/>
      <c r="CD82" s="135" t="s">
        <v>62</v>
      </c>
      <c r="CE82" s="302"/>
      <c r="CG82" s="6"/>
      <c r="CH82" s="6"/>
      <c r="CI82" s="6"/>
    </row>
    <row r="83" spans="1:87" s="6" customFormat="1" ht="30" x14ac:dyDescent="0.25">
      <c r="A83" s="135">
        <f t="shared" si="177"/>
        <v>22</v>
      </c>
      <c r="B83" s="65" t="s">
        <v>105</v>
      </c>
      <c r="C83" s="137"/>
      <c r="D83" s="137"/>
      <c r="E83" s="138">
        <v>2018</v>
      </c>
      <c r="F83" s="230" t="s">
        <v>106</v>
      </c>
      <c r="G83" s="64">
        <v>9810</v>
      </c>
      <c r="H83" s="64">
        <v>9280</v>
      </c>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70">
        <v>80</v>
      </c>
      <c r="AQ83" s="70"/>
      <c r="AR83" s="70"/>
      <c r="AS83" s="64"/>
      <c r="AT83" s="64"/>
      <c r="AU83" s="249">
        <f>G83</f>
        <v>9810</v>
      </c>
      <c r="AV83" s="249">
        <f>H83</f>
        <v>9280</v>
      </c>
      <c r="AW83" s="249"/>
      <c r="AX83" s="70">
        <f>AV83-AI83-AP83</f>
        <v>9200</v>
      </c>
      <c r="AY83" s="70">
        <v>2250</v>
      </c>
      <c r="AZ83" s="70">
        <v>2300</v>
      </c>
      <c r="BA83" s="70">
        <f>AX83*26%</f>
        <v>2392</v>
      </c>
      <c r="BB83" s="70">
        <f>AX83-AY83</f>
        <v>6950</v>
      </c>
      <c r="BC83" s="70"/>
      <c r="BD83" s="64">
        <f>BB83-BC83</f>
        <v>6950</v>
      </c>
      <c r="BE83" s="70">
        <v>2250</v>
      </c>
      <c r="BF83" s="70">
        <f>BE83</f>
        <v>2250</v>
      </c>
      <c r="BG83" s="64">
        <f>AW83+AY83</f>
        <v>2250</v>
      </c>
      <c r="BH83" s="64">
        <f t="shared" si="187"/>
        <v>2250</v>
      </c>
      <c r="BI83" s="64">
        <f>AU83</f>
        <v>9810</v>
      </c>
      <c r="BJ83" s="64">
        <f>AV83</f>
        <v>9280</v>
      </c>
      <c r="BK83" s="64">
        <f t="shared" si="178"/>
        <v>9280</v>
      </c>
      <c r="BL83" s="64">
        <f t="shared" si="171"/>
        <v>2250</v>
      </c>
      <c r="BM83" s="64">
        <f t="shared" si="179"/>
        <v>2250</v>
      </c>
      <c r="BN83" s="64">
        <f t="shared" si="173"/>
        <v>7030</v>
      </c>
      <c r="BO83" s="249"/>
      <c r="BP83" s="70">
        <f t="shared" si="174"/>
        <v>7030</v>
      </c>
      <c r="BQ83" s="64">
        <v>4000</v>
      </c>
      <c r="BR83" s="64">
        <v>4000</v>
      </c>
      <c r="BS83" s="64">
        <f t="shared" si="180"/>
        <v>3030</v>
      </c>
      <c r="BT83" s="64">
        <v>400</v>
      </c>
      <c r="BU83" s="64">
        <f>8880+BT83</f>
        <v>9280</v>
      </c>
      <c r="BV83" s="64">
        <v>7450</v>
      </c>
      <c r="BW83" s="64">
        <f t="shared" si="156"/>
        <v>4000</v>
      </c>
      <c r="BX83" s="64">
        <f t="shared" si="157"/>
        <v>4000</v>
      </c>
      <c r="BY83" s="64">
        <f t="shared" si="158"/>
        <v>1830</v>
      </c>
      <c r="BZ83" s="64">
        <f t="shared" si="186"/>
        <v>1830</v>
      </c>
      <c r="CA83" s="64"/>
      <c r="CB83" s="64">
        <f t="shared" si="159"/>
        <v>1830</v>
      </c>
      <c r="CC83" s="64"/>
      <c r="CD83" s="135" t="s">
        <v>62</v>
      </c>
      <c r="CE83" s="302"/>
      <c r="CG83" s="5"/>
      <c r="CH83" s="5"/>
      <c r="CI83" s="5"/>
    </row>
    <row r="84" spans="1:87" s="5" customFormat="1" ht="30" x14ac:dyDescent="0.25">
      <c r="A84" s="135">
        <f t="shared" si="177"/>
        <v>23</v>
      </c>
      <c r="B84" s="65" t="s">
        <v>137</v>
      </c>
      <c r="C84" s="66"/>
      <c r="D84" s="66"/>
      <c r="E84" s="138">
        <v>2019</v>
      </c>
      <c r="F84" s="233" t="s">
        <v>228</v>
      </c>
      <c r="G84" s="64">
        <v>4556</v>
      </c>
      <c r="H84" s="64">
        <v>4100</v>
      </c>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64"/>
      <c r="AT84" s="64"/>
      <c r="AU84" s="249"/>
      <c r="AV84" s="249"/>
      <c r="AW84" s="249"/>
      <c r="AX84" s="70"/>
      <c r="AY84" s="70">
        <v>120</v>
      </c>
      <c r="AZ84" s="70"/>
      <c r="BA84" s="70"/>
      <c r="BB84" s="70"/>
      <c r="BC84" s="70"/>
      <c r="BD84" s="64"/>
      <c r="BE84" s="70"/>
      <c r="BF84" s="70"/>
      <c r="BG84" s="70">
        <v>120</v>
      </c>
      <c r="BH84" s="64">
        <f t="shared" si="187"/>
        <v>120</v>
      </c>
      <c r="BI84" s="249">
        <f>G84</f>
        <v>4556</v>
      </c>
      <c r="BJ84" s="64">
        <v>3000</v>
      </c>
      <c r="BK84" s="64">
        <f t="shared" si="178"/>
        <v>3854</v>
      </c>
      <c r="BL84" s="64">
        <f t="shared" si="171"/>
        <v>120</v>
      </c>
      <c r="BM84" s="64">
        <f t="shared" si="179"/>
        <v>120</v>
      </c>
      <c r="BN84" s="64">
        <f t="shared" si="173"/>
        <v>2880</v>
      </c>
      <c r="BO84" s="249"/>
      <c r="BP84" s="70">
        <v>3734</v>
      </c>
      <c r="BQ84" s="64"/>
      <c r="BR84" s="64">
        <v>2300</v>
      </c>
      <c r="BS84" s="64">
        <f t="shared" si="180"/>
        <v>1434</v>
      </c>
      <c r="BT84" s="64"/>
      <c r="BU84" s="64">
        <f t="shared" si="182"/>
        <v>3854</v>
      </c>
      <c r="BV84" s="64">
        <f>BK84-BP84+BR84</f>
        <v>2420</v>
      </c>
      <c r="BW84" s="64">
        <f t="shared" si="156"/>
        <v>2300</v>
      </c>
      <c r="BX84" s="64">
        <f t="shared" si="157"/>
        <v>2300</v>
      </c>
      <c r="BY84" s="64">
        <f t="shared" si="158"/>
        <v>1434</v>
      </c>
      <c r="BZ84" s="64">
        <f t="shared" si="186"/>
        <v>1434</v>
      </c>
      <c r="CA84" s="64"/>
      <c r="CB84" s="64">
        <f t="shared" si="159"/>
        <v>1434</v>
      </c>
      <c r="CC84" s="64"/>
      <c r="CD84" s="135" t="s">
        <v>62</v>
      </c>
      <c r="CE84" s="302"/>
    </row>
    <row r="85" spans="1:87" s="5" customFormat="1" ht="30" x14ac:dyDescent="0.25">
      <c r="A85" s="135">
        <f t="shared" si="177"/>
        <v>24</v>
      </c>
      <c r="B85" s="65" t="s">
        <v>138</v>
      </c>
      <c r="C85" s="66"/>
      <c r="D85" s="66"/>
      <c r="E85" s="138">
        <v>2019</v>
      </c>
      <c r="F85" s="233" t="s">
        <v>229</v>
      </c>
      <c r="G85" s="64">
        <v>5135</v>
      </c>
      <c r="H85" s="64">
        <v>4600</v>
      </c>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64"/>
      <c r="AT85" s="64"/>
      <c r="AU85" s="249"/>
      <c r="AV85" s="249"/>
      <c r="AW85" s="249"/>
      <c r="AX85" s="70"/>
      <c r="AY85" s="70">
        <v>80</v>
      </c>
      <c r="AZ85" s="70"/>
      <c r="BA85" s="70"/>
      <c r="BB85" s="70"/>
      <c r="BC85" s="70"/>
      <c r="BD85" s="64"/>
      <c r="BE85" s="70"/>
      <c r="BF85" s="70"/>
      <c r="BG85" s="70">
        <v>80</v>
      </c>
      <c r="BH85" s="64">
        <f t="shared" si="187"/>
        <v>80</v>
      </c>
      <c r="BI85" s="249">
        <f>G85</f>
        <v>5135</v>
      </c>
      <c r="BJ85" s="64">
        <v>3300</v>
      </c>
      <c r="BK85" s="64">
        <f t="shared" si="178"/>
        <v>4154</v>
      </c>
      <c r="BL85" s="64">
        <f t="shared" si="171"/>
        <v>80</v>
      </c>
      <c r="BM85" s="64">
        <f t="shared" si="179"/>
        <v>80</v>
      </c>
      <c r="BN85" s="64">
        <f t="shared" si="173"/>
        <v>3220</v>
      </c>
      <c r="BO85" s="249"/>
      <c r="BP85" s="70">
        <v>4074</v>
      </c>
      <c r="BQ85" s="64"/>
      <c r="BR85" s="64">
        <v>2000</v>
      </c>
      <c r="BS85" s="64">
        <f t="shared" si="180"/>
        <v>2074</v>
      </c>
      <c r="BT85" s="64">
        <v>600</v>
      </c>
      <c r="BU85" s="64">
        <v>3900</v>
      </c>
      <c r="BV85" s="64">
        <v>2580</v>
      </c>
      <c r="BW85" s="64">
        <v>2500</v>
      </c>
      <c r="BX85" s="64">
        <f t="shared" si="157"/>
        <v>2500</v>
      </c>
      <c r="BY85" s="64">
        <f t="shared" si="158"/>
        <v>1320</v>
      </c>
      <c r="BZ85" s="64">
        <f t="shared" si="186"/>
        <v>1320</v>
      </c>
      <c r="CA85" s="64">
        <v>700</v>
      </c>
      <c r="CB85" s="64">
        <f t="shared" si="159"/>
        <v>2020</v>
      </c>
      <c r="CC85" s="64">
        <v>700</v>
      </c>
      <c r="CD85" s="135" t="s">
        <v>62</v>
      </c>
      <c r="CE85" s="302"/>
    </row>
    <row r="86" spans="1:87" s="5" customFormat="1" ht="30" x14ac:dyDescent="0.25">
      <c r="A86" s="135">
        <f t="shared" si="177"/>
        <v>25</v>
      </c>
      <c r="B86" s="65" t="s">
        <v>230</v>
      </c>
      <c r="C86" s="66"/>
      <c r="D86" s="66"/>
      <c r="E86" s="138">
        <v>2019</v>
      </c>
      <c r="F86" s="233" t="s">
        <v>231</v>
      </c>
      <c r="G86" s="64">
        <v>5131</v>
      </c>
      <c r="H86" s="64">
        <v>4600</v>
      </c>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64"/>
      <c r="AT86" s="64"/>
      <c r="AU86" s="249"/>
      <c r="AV86" s="249"/>
      <c r="AW86" s="249"/>
      <c r="AX86" s="70"/>
      <c r="AY86" s="70">
        <v>80</v>
      </c>
      <c r="AZ86" s="70"/>
      <c r="BA86" s="70"/>
      <c r="BB86" s="70"/>
      <c r="BC86" s="70"/>
      <c r="BD86" s="64"/>
      <c r="BE86" s="70"/>
      <c r="BF86" s="70"/>
      <c r="BG86" s="70">
        <v>80</v>
      </c>
      <c r="BH86" s="64">
        <f t="shared" si="187"/>
        <v>80</v>
      </c>
      <c r="BI86" s="249">
        <f>G86</f>
        <v>5131</v>
      </c>
      <c r="BJ86" s="64">
        <v>3150</v>
      </c>
      <c r="BK86" s="64">
        <f t="shared" si="178"/>
        <v>3150</v>
      </c>
      <c r="BL86" s="64">
        <f t="shared" si="171"/>
        <v>80</v>
      </c>
      <c r="BM86" s="64">
        <f t="shared" si="179"/>
        <v>80</v>
      </c>
      <c r="BN86" s="64">
        <f t="shared" si="173"/>
        <v>3070</v>
      </c>
      <c r="BO86" s="249"/>
      <c r="BP86" s="70">
        <f>BN86+BO86</f>
        <v>3070</v>
      </c>
      <c r="BQ86" s="64"/>
      <c r="BR86" s="64">
        <v>1500</v>
      </c>
      <c r="BS86" s="64">
        <f t="shared" si="180"/>
        <v>1570</v>
      </c>
      <c r="BT86" s="64">
        <v>626</v>
      </c>
      <c r="BU86" s="64">
        <v>3776</v>
      </c>
      <c r="BV86" s="64">
        <v>2246</v>
      </c>
      <c r="BW86" s="64">
        <v>2166</v>
      </c>
      <c r="BX86" s="64">
        <f t="shared" si="157"/>
        <v>2166</v>
      </c>
      <c r="BY86" s="64">
        <f>BU86-BV86</f>
        <v>1530</v>
      </c>
      <c r="BZ86" s="64">
        <f t="shared" si="186"/>
        <v>1530</v>
      </c>
      <c r="CA86" s="64">
        <v>800</v>
      </c>
      <c r="CB86" s="64">
        <f t="shared" si="159"/>
        <v>2330</v>
      </c>
      <c r="CC86" s="64">
        <v>700</v>
      </c>
      <c r="CD86" s="135" t="s">
        <v>62</v>
      </c>
      <c r="CE86" s="302"/>
    </row>
    <row r="87" spans="1:87" s="5" customFormat="1" ht="25.5" x14ac:dyDescent="0.25">
      <c r="A87" s="135">
        <f t="shared" si="177"/>
        <v>26</v>
      </c>
      <c r="B87" s="65" t="s">
        <v>139</v>
      </c>
      <c r="C87" s="66"/>
      <c r="D87" s="66"/>
      <c r="E87" s="138">
        <v>2019</v>
      </c>
      <c r="F87" s="230" t="s">
        <v>466</v>
      </c>
      <c r="G87" s="64">
        <v>8062</v>
      </c>
      <c r="H87" s="71">
        <v>7089</v>
      </c>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64"/>
      <c r="AT87" s="64"/>
      <c r="AU87" s="249"/>
      <c r="AV87" s="249"/>
      <c r="AW87" s="249"/>
      <c r="AX87" s="70"/>
      <c r="AY87" s="70">
        <v>115</v>
      </c>
      <c r="AZ87" s="70"/>
      <c r="BA87" s="70"/>
      <c r="BB87" s="70"/>
      <c r="BC87" s="70"/>
      <c r="BD87" s="64"/>
      <c r="BE87" s="70"/>
      <c r="BF87" s="70"/>
      <c r="BG87" s="70">
        <v>115</v>
      </c>
      <c r="BH87" s="64">
        <f t="shared" si="187"/>
        <v>115</v>
      </c>
      <c r="BI87" s="249">
        <f>G87</f>
        <v>8062</v>
      </c>
      <c r="BJ87" s="71">
        <v>7089</v>
      </c>
      <c r="BK87" s="64">
        <f t="shared" si="178"/>
        <v>7089</v>
      </c>
      <c r="BL87" s="64">
        <v>155</v>
      </c>
      <c r="BM87" s="64">
        <f t="shared" si="179"/>
        <v>115</v>
      </c>
      <c r="BN87" s="64">
        <f t="shared" si="173"/>
        <v>6934</v>
      </c>
      <c r="BO87" s="249"/>
      <c r="BP87" s="70">
        <f>BN87+BO87</f>
        <v>6934</v>
      </c>
      <c r="BQ87" s="64">
        <v>6934</v>
      </c>
      <c r="BR87" s="64">
        <v>3800</v>
      </c>
      <c r="BS87" s="64">
        <f t="shared" si="180"/>
        <v>3134</v>
      </c>
      <c r="BT87" s="64"/>
      <c r="BU87" s="64">
        <f>BK87+BT87</f>
        <v>7089</v>
      </c>
      <c r="BV87" s="64">
        <f>BK87-BP87+BR87</f>
        <v>3955</v>
      </c>
      <c r="BW87" s="64">
        <f t="shared" si="156"/>
        <v>3800</v>
      </c>
      <c r="BX87" s="64">
        <f t="shared" si="157"/>
        <v>3800</v>
      </c>
      <c r="BY87" s="64">
        <f t="shared" si="158"/>
        <v>3134</v>
      </c>
      <c r="BZ87" s="64">
        <f t="shared" si="186"/>
        <v>3134</v>
      </c>
      <c r="CA87" s="64"/>
      <c r="CB87" s="64">
        <f t="shared" si="159"/>
        <v>3134</v>
      </c>
      <c r="CC87" s="64"/>
      <c r="CD87" s="135" t="s">
        <v>68</v>
      </c>
      <c r="CE87" s="302"/>
      <c r="CG87" s="36"/>
      <c r="CH87" s="36"/>
      <c r="CI87" s="36"/>
    </row>
    <row r="88" spans="1:87" s="36" customFormat="1" ht="30" x14ac:dyDescent="0.25">
      <c r="A88" s="135">
        <f t="shared" si="177"/>
        <v>27</v>
      </c>
      <c r="B88" s="65" t="s">
        <v>79</v>
      </c>
      <c r="C88" s="66"/>
      <c r="D88" s="66"/>
      <c r="E88" s="135">
        <v>2016</v>
      </c>
      <c r="F88" s="230" t="s">
        <v>80</v>
      </c>
      <c r="G88" s="64">
        <v>12418</v>
      </c>
      <c r="H88" s="64">
        <v>11300</v>
      </c>
      <c r="I88" s="70"/>
      <c r="J88" s="70"/>
      <c r="K88" s="70"/>
      <c r="L88" s="64"/>
      <c r="M88" s="64"/>
      <c r="N88" s="64"/>
      <c r="O88" s="64"/>
      <c r="P88" s="70"/>
      <c r="Q88" s="70"/>
      <c r="R88" s="64"/>
      <c r="S88" s="64"/>
      <c r="T88" s="70"/>
      <c r="U88" s="64"/>
      <c r="V88" s="64"/>
      <c r="W88" s="64"/>
      <c r="X88" s="64">
        <f>G88</f>
        <v>12418</v>
      </c>
      <c r="Y88" s="71">
        <f>H88</f>
        <v>11300</v>
      </c>
      <c r="Z88" s="70"/>
      <c r="AA88" s="70"/>
      <c r="AB88" s="64">
        <v>700</v>
      </c>
      <c r="AC88" s="64">
        <f>AB88</f>
        <v>700</v>
      </c>
      <c r="AD88" s="64"/>
      <c r="AE88" s="70"/>
      <c r="AF88" s="70">
        <f>V88+AC88</f>
        <v>700</v>
      </c>
      <c r="AG88" s="64"/>
      <c r="AH88" s="64">
        <f>AB88+AG88</f>
        <v>700</v>
      </c>
      <c r="AI88" s="64">
        <f>AH88</f>
        <v>700</v>
      </c>
      <c r="AJ88" s="64"/>
      <c r="AK88" s="64"/>
      <c r="AL88" s="64">
        <f>AM88</f>
        <v>700</v>
      </c>
      <c r="AM88" s="64">
        <v>700</v>
      </c>
      <c r="AN88" s="64">
        <f>V88+AH88</f>
        <v>700</v>
      </c>
      <c r="AO88" s="64">
        <f>W88+AI88</f>
        <v>700</v>
      </c>
      <c r="AP88" s="71">
        <v>2200</v>
      </c>
      <c r="AQ88" s="71">
        <v>2200</v>
      </c>
      <c r="AR88" s="70">
        <f>AQ88</f>
        <v>2200</v>
      </c>
      <c r="AS88" s="64">
        <f>AN88+AP88</f>
        <v>2900</v>
      </c>
      <c r="AT88" s="64">
        <f>AO88+AP88</f>
        <v>2900</v>
      </c>
      <c r="AU88" s="70">
        <v>4114</v>
      </c>
      <c r="AV88" s="70">
        <f>AU88</f>
        <v>4114</v>
      </c>
      <c r="AW88" s="70">
        <f>AI88+AP88</f>
        <v>2900</v>
      </c>
      <c r="AX88" s="70">
        <f>AV88-AI88-AP88</f>
        <v>1214</v>
      </c>
      <c r="AY88" s="70"/>
      <c r="AZ88" s="71">
        <v>500</v>
      </c>
      <c r="BA88" s="70">
        <f>(H88*90%)-AS88</f>
        <v>7270</v>
      </c>
      <c r="BB88" s="70">
        <f>AX88-AY88</f>
        <v>1214</v>
      </c>
      <c r="BC88" s="70"/>
      <c r="BD88" s="64">
        <f>BB88-BC88</f>
        <v>1214</v>
      </c>
      <c r="BE88" s="70"/>
      <c r="BF88" s="70"/>
      <c r="BG88" s="64"/>
      <c r="BH88" s="64">
        <f t="shared" si="187"/>
        <v>0</v>
      </c>
      <c r="BI88" s="64">
        <v>2018</v>
      </c>
      <c r="BJ88" s="64">
        <v>2018</v>
      </c>
      <c r="BK88" s="64">
        <f t="shared" si="178"/>
        <v>5300</v>
      </c>
      <c r="BL88" s="64">
        <f>BH88</f>
        <v>0</v>
      </c>
      <c r="BM88" s="64">
        <f t="shared" si="179"/>
        <v>0</v>
      </c>
      <c r="BN88" s="64">
        <f t="shared" si="173"/>
        <v>2018</v>
      </c>
      <c r="BO88" s="70">
        <v>3282</v>
      </c>
      <c r="BP88" s="70">
        <f>BN88+BO88</f>
        <v>5300</v>
      </c>
      <c r="BQ88" s="64">
        <v>5300</v>
      </c>
      <c r="BR88" s="64">
        <v>5200</v>
      </c>
      <c r="BS88" s="64">
        <f t="shared" si="180"/>
        <v>100</v>
      </c>
      <c r="BT88" s="64"/>
      <c r="BU88" s="64">
        <f>BK88+BT88</f>
        <v>5300</v>
      </c>
      <c r="BV88" s="64">
        <f>BK88-BP88+BR88</f>
        <v>5200</v>
      </c>
      <c r="BW88" s="64">
        <f t="shared" si="156"/>
        <v>5200</v>
      </c>
      <c r="BX88" s="64">
        <f t="shared" si="157"/>
        <v>5200</v>
      </c>
      <c r="BY88" s="64">
        <f t="shared" si="158"/>
        <v>100</v>
      </c>
      <c r="BZ88" s="64">
        <f t="shared" si="186"/>
        <v>100</v>
      </c>
      <c r="CA88" s="64">
        <v>4000</v>
      </c>
      <c r="CB88" s="64">
        <f t="shared" si="159"/>
        <v>4100</v>
      </c>
      <c r="CC88" s="64">
        <v>5000</v>
      </c>
      <c r="CD88" s="147" t="s">
        <v>63</v>
      </c>
      <c r="CE88" s="302"/>
      <c r="CG88" s="5"/>
      <c r="CH88" s="5"/>
      <c r="CI88" s="5"/>
    </row>
    <row r="89" spans="1:87" s="5" customFormat="1" ht="34.700000000000003" customHeight="1" x14ac:dyDescent="0.25">
      <c r="A89" s="135">
        <f t="shared" si="177"/>
        <v>28</v>
      </c>
      <c r="B89" s="136" t="s">
        <v>281</v>
      </c>
      <c r="C89" s="66"/>
      <c r="D89" s="66"/>
      <c r="E89" s="67"/>
      <c r="F89" s="321" t="s">
        <v>469</v>
      </c>
      <c r="G89" s="72">
        <v>14906</v>
      </c>
      <c r="H89" s="64">
        <f>G89*0.9</f>
        <v>13415.4</v>
      </c>
      <c r="I89" s="70"/>
      <c r="J89" s="70"/>
      <c r="K89" s="70"/>
      <c r="L89" s="64"/>
      <c r="M89" s="64"/>
      <c r="N89" s="64"/>
      <c r="O89" s="64"/>
      <c r="P89" s="70"/>
      <c r="Q89" s="70"/>
      <c r="R89" s="64"/>
      <c r="S89" s="64"/>
      <c r="T89" s="70"/>
      <c r="U89" s="64"/>
      <c r="V89" s="64"/>
      <c r="W89" s="64"/>
      <c r="X89" s="64"/>
      <c r="Y89" s="71"/>
      <c r="Z89" s="70"/>
      <c r="AA89" s="70"/>
      <c r="AB89" s="64"/>
      <c r="AC89" s="64"/>
      <c r="AD89" s="64"/>
      <c r="AE89" s="70"/>
      <c r="AF89" s="70"/>
      <c r="AG89" s="64"/>
      <c r="AH89" s="64"/>
      <c r="AI89" s="64"/>
      <c r="AJ89" s="64"/>
      <c r="AK89" s="64"/>
      <c r="AL89" s="64"/>
      <c r="AM89" s="64"/>
      <c r="AN89" s="64"/>
      <c r="AO89" s="64"/>
      <c r="AP89" s="70"/>
      <c r="AQ89" s="70"/>
      <c r="AR89" s="70"/>
      <c r="AS89" s="64"/>
      <c r="AT89" s="64"/>
      <c r="AU89" s="64"/>
      <c r="AV89" s="71"/>
      <c r="AW89" s="70"/>
      <c r="AX89" s="70"/>
      <c r="AY89" s="70"/>
      <c r="AZ89" s="70"/>
      <c r="BA89" s="70"/>
      <c r="BB89" s="70"/>
      <c r="BC89" s="70"/>
      <c r="BD89" s="70"/>
      <c r="BE89" s="70"/>
      <c r="BF89" s="70"/>
      <c r="BG89" s="64"/>
      <c r="BH89" s="64"/>
      <c r="BI89" s="64"/>
      <c r="BJ89" s="64"/>
      <c r="BK89" s="72"/>
      <c r="BL89" s="64"/>
      <c r="BM89" s="64"/>
      <c r="BN89" s="64"/>
      <c r="BO89" s="70"/>
      <c r="BP89" s="72">
        <v>12816</v>
      </c>
      <c r="BQ89" s="64"/>
      <c r="BR89" s="69">
        <v>5130</v>
      </c>
      <c r="BS89" s="72"/>
      <c r="BT89" s="64"/>
      <c r="BU89" s="64">
        <f t="shared" ref="BU89" si="188">BP89+BT89</f>
        <v>12816</v>
      </c>
      <c r="BV89" s="64">
        <f t="shared" ref="BV89" si="189">BR89</f>
        <v>5130</v>
      </c>
      <c r="BW89" s="64">
        <f t="shared" si="156"/>
        <v>5130</v>
      </c>
      <c r="BX89" s="64">
        <f t="shared" si="157"/>
        <v>5130</v>
      </c>
      <c r="BY89" s="64">
        <f t="shared" si="158"/>
        <v>7686</v>
      </c>
      <c r="BZ89" s="64">
        <f t="shared" ref="BZ89" si="190">BY89</f>
        <v>7686</v>
      </c>
      <c r="CA89" s="64"/>
      <c r="CB89" s="64">
        <f t="shared" si="159"/>
        <v>7686</v>
      </c>
      <c r="CC89" s="64"/>
      <c r="CD89" s="322" t="s">
        <v>65</v>
      </c>
      <c r="CE89" s="302"/>
    </row>
    <row r="90" spans="1:87" s="5" customFormat="1" ht="36" customHeight="1" x14ac:dyDescent="0.25">
      <c r="A90" s="135">
        <f t="shared" si="177"/>
        <v>29</v>
      </c>
      <c r="B90" s="323" t="s">
        <v>282</v>
      </c>
      <c r="C90" s="66"/>
      <c r="D90" s="66"/>
      <c r="E90" s="67"/>
      <c r="F90" s="321" t="s">
        <v>468</v>
      </c>
      <c r="G90" s="72">
        <v>6832</v>
      </c>
      <c r="H90" s="64">
        <f>G90*0.9</f>
        <v>6148.8</v>
      </c>
      <c r="I90" s="70"/>
      <c r="J90" s="70"/>
      <c r="K90" s="70"/>
      <c r="L90" s="64"/>
      <c r="M90" s="64"/>
      <c r="N90" s="64"/>
      <c r="O90" s="64"/>
      <c r="P90" s="70"/>
      <c r="Q90" s="70"/>
      <c r="R90" s="64"/>
      <c r="S90" s="64"/>
      <c r="T90" s="70"/>
      <c r="U90" s="64"/>
      <c r="V90" s="64"/>
      <c r="W90" s="64"/>
      <c r="X90" s="64"/>
      <c r="Y90" s="71"/>
      <c r="Z90" s="70"/>
      <c r="AA90" s="70"/>
      <c r="AB90" s="64"/>
      <c r="AC90" s="64"/>
      <c r="AD90" s="64"/>
      <c r="AE90" s="70"/>
      <c r="AF90" s="70"/>
      <c r="AG90" s="64"/>
      <c r="AH90" s="64"/>
      <c r="AI90" s="64"/>
      <c r="AJ90" s="64"/>
      <c r="AK90" s="64"/>
      <c r="AL90" s="64"/>
      <c r="AM90" s="64"/>
      <c r="AN90" s="64"/>
      <c r="AO90" s="64"/>
      <c r="AP90" s="70"/>
      <c r="AQ90" s="70"/>
      <c r="AR90" s="70"/>
      <c r="AS90" s="64"/>
      <c r="AT90" s="64"/>
      <c r="AU90" s="64"/>
      <c r="AV90" s="71"/>
      <c r="AW90" s="70"/>
      <c r="AX90" s="70"/>
      <c r="AY90" s="70"/>
      <c r="AZ90" s="70"/>
      <c r="BA90" s="70"/>
      <c r="BB90" s="70"/>
      <c r="BC90" s="70"/>
      <c r="BD90" s="70"/>
      <c r="BE90" s="70"/>
      <c r="BF90" s="70"/>
      <c r="BG90" s="64"/>
      <c r="BH90" s="64"/>
      <c r="BI90" s="64"/>
      <c r="BJ90" s="64"/>
      <c r="BK90" s="72"/>
      <c r="BL90" s="64"/>
      <c r="BM90" s="64"/>
      <c r="BN90" s="64"/>
      <c r="BO90" s="70"/>
      <c r="BP90" s="72">
        <v>4500</v>
      </c>
      <c r="BQ90" s="64"/>
      <c r="BR90" s="69">
        <v>1800</v>
      </c>
      <c r="BS90" s="72"/>
      <c r="BT90" s="64">
        <v>-1711</v>
      </c>
      <c r="BU90" s="64">
        <f>BP90+BT90</f>
        <v>2789</v>
      </c>
      <c r="BV90" s="64">
        <v>2367</v>
      </c>
      <c r="BW90" s="64">
        <f t="shared" si="156"/>
        <v>1800</v>
      </c>
      <c r="BX90" s="64">
        <f t="shared" si="157"/>
        <v>1800</v>
      </c>
      <c r="BY90" s="64">
        <f t="shared" si="158"/>
        <v>422</v>
      </c>
      <c r="BZ90" s="64">
        <f>BY90</f>
        <v>422</v>
      </c>
      <c r="CA90" s="64"/>
      <c r="CB90" s="64">
        <v>420</v>
      </c>
      <c r="CC90" s="64"/>
      <c r="CD90" s="324" t="s">
        <v>287</v>
      </c>
      <c r="CE90" s="302"/>
      <c r="CG90" s="16"/>
      <c r="CH90" s="16"/>
      <c r="CI90" s="16"/>
    </row>
    <row r="91" spans="1:87" s="16" customFormat="1" ht="40.700000000000003" customHeight="1" x14ac:dyDescent="0.25">
      <c r="A91" s="135">
        <f t="shared" si="177"/>
        <v>30</v>
      </c>
      <c r="B91" s="268" t="s">
        <v>515</v>
      </c>
      <c r="C91" s="266"/>
      <c r="D91" s="265"/>
      <c r="E91" s="269" t="s">
        <v>516</v>
      </c>
      <c r="F91" s="325" t="s">
        <v>517</v>
      </c>
      <c r="G91" s="267">
        <v>131000</v>
      </c>
      <c r="H91" s="267">
        <v>69000</v>
      </c>
      <c r="I91" s="267"/>
      <c r="J91" s="267"/>
      <c r="K91" s="267"/>
      <c r="L91" s="267"/>
      <c r="M91" s="286">
        <v>0</v>
      </c>
      <c r="N91" s="267">
        <v>3963</v>
      </c>
      <c r="O91" s="267">
        <v>3963</v>
      </c>
      <c r="P91" s="267"/>
      <c r="Q91" s="267"/>
      <c r="R91" s="267">
        <v>3963</v>
      </c>
      <c r="S91" s="267">
        <v>3963</v>
      </c>
      <c r="T91" s="267">
        <v>70585</v>
      </c>
      <c r="U91" s="267">
        <v>42351</v>
      </c>
      <c r="V91" s="286">
        <v>3963</v>
      </c>
      <c r="W91" s="286">
        <v>3963</v>
      </c>
      <c r="X91" s="267">
        <v>19000</v>
      </c>
      <c r="Y91" s="267">
        <v>14544</v>
      </c>
      <c r="Z91" s="267"/>
      <c r="AA91" s="267">
        <v>8980</v>
      </c>
      <c r="AB91" s="267">
        <v>1200</v>
      </c>
      <c r="AC91" s="286">
        <v>1200</v>
      </c>
      <c r="AD91" s="267"/>
      <c r="AE91" s="267"/>
      <c r="AF91" s="267">
        <v>5163</v>
      </c>
      <c r="AG91" s="267">
        <v>2000</v>
      </c>
      <c r="AH91" s="286">
        <v>3200</v>
      </c>
      <c r="AI91" s="286">
        <v>3200</v>
      </c>
      <c r="AJ91" s="286"/>
      <c r="AK91" s="286"/>
      <c r="AL91" s="286">
        <v>726</v>
      </c>
      <c r="AM91" s="286">
        <v>726</v>
      </c>
      <c r="AN91" s="286">
        <v>90540</v>
      </c>
      <c r="AO91" s="286">
        <v>52334</v>
      </c>
      <c r="AP91" s="267">
        <v>8700</v>
      </c>
      <c r="AQ91" s="287">
        <v>6917</v>
      </c>
      <c r="AR91" s="267">
        <v>6917</v>
      </c>
      <c r="AS91" s="286">
        <v>99240</v>
      </c>
      <c r="AT91" s="286">
        <v>61034</v>
      </c>
      <c r="AU91" s="267">
        <v>16200</v>
      </c>
      <c r="AV91" s="267">
        <v>16200</v>
      </c>
      <c r="AW91" s="267">
        <v>11900</v>
      </c>
      <c r="AX91" s="267">
        <v>4300</v>
      </c>
      <c r="AY91" s="267">
        <v>4000</v>
      </c>
      <c r="AZ91" s="267">
        <v>4000</v>
      </c>
      <c r="BA91" s="267"/>
      <c r="BB91" s="267">
        <v>300</v>
      </c>
      <c r="BC91" s="267"/>
      <c r="BD91" s="286">
        <v>300</v>
      </c>
      <c r="BE91" s="267">
        <v>0</v>
      </c>
      <c r="BF91" s="267">
        <v>0</v>
      </c>
      <c r="BG91" s="286">
        <v>15900</v>
      </c>
      <c r="BH91" s="286">
        <v>15900</v>
      </c>
      <c r="BI91" s="286">
        <v>16200</v>
      </c>
      <c r="BJ91" s="286">
        <v>16200</v>
      </c>
      <c r="BK91" s="286">
        <v>16200</v>
      </c>
      <c r="BL91" s="286">
        <v>15900</v>
      </c>
      <c r="BM91" s="286">
        <v>4000</v>
      </c>
      <c r="BN91" s="286">
        <v>300</v>
      </c>
      <c r="BO91" s="267"/>
      <c r="BP91" s="267">
        <v>300</v>
      </c>
      <c r="BQ91" s="286"/>
      <c r="BR91" s="286"/>
      <c r="BS91" s="64"/>
      <c r="BT91" s="64"/>
      <c r="BU91" s="64">
        <v>14871</v>
      </c>
      <c r="BV91" s="64">
        <f>BU91-BY91</f>
        <v>14671</v>
      </c>
      <c r="BW91" s="64"/>
      <c r="BX91" s="64"/>
      <c r="BY91" s="64">
        <v>200</v>
      </c>
      <c r="BZ91" s="64"/>
      <c r="CA91" s="64"/>
      <c r="CB91" s="64">
        <v>200</v>
      </c>
      <c r="CC91" s="64"/>
      <c r="CD91" s="324" t="s">
        <v>287</v>
      </c>
      <c r="CE91" s="302"/>
      <c r="CG91" s="5"/>
      <c r="CH91" s="5"/>
      <c r="CI91" s="5"/>
    </row>
    <row r="92" spans="1:87" s="5" customFormat="1" ht="28.5" x14ac:dyDescent="0.25">
      <c r="A92" s="326"/>
      <c r="B92" s="327" t="s">
        <v>518</v>
      </c>
      <c r="C92" s="328"/>
      <c r="D92" s="328"/>
      <c r="E92" s="329"/>
      <c r="F92" s="330"/>
      <c r="G92" s="331"/>
      <c r="H92" s="331"/>
      <c r="I92" s="332"/>
      <c r="J92" s="332"/>
      <c r="K92" s="332"/>
      <c r="L92" s="331"/>
      <c r="M92" s="331"/>
      <c r="N92" s="331"/>
      <c r="O92" s="331"/>
      <c r="P92" s="332"/>
      <c r="Q92" s="332"/>
      <c r="R92" s="331"/>
      <c r="S92" s="331"/>
      <c r="T92" s="332"/>
      <c r="U92" s="331"/>
      <c r="V92" s="331"/>
      <c r="W92" s="331"/>
      <c r="X92" s="331"/>
      <c r="Y92" s="333"/>
      <c r="Z92" s="332"/>
      <c r="AA92" s="332"/>
      <c r="AB92" s="331"/>
      <c r="AC92" s="331"/>
      <c r="AD92" s="331"/>
      <c r="AE92" s="332"/>
      <c r="AF92" s="332"/>
      <c r="AG92" s="331"/>
      <c r="AH92" s="331"/>
      <c r="AI92" s="331"/>
      <c r="AJ92" s="331"/>
      <c r="AK92" s="331"/>
      <c r="AL92" s="331"/>
      <c r="AM92" s="331"/>
      <c r="AN92" s="331"/>
      <c r="AO92" s="331"/>
      <c r="AP92" s="332"/>
      <c r="AQ92" s="332"/>
      <c r="AR92" s="332"/>
      <c r="AS92" s="331"/>
      <c r="AT92" s="331"/>
      <c r="AU92" s="331"/>
      <c r="AV92" s="333"/>
      <c r="AW92" s="332"/>
      <c r="AX92" s="332"/>
      <c r="AY92" s="332"/>
      <c r="AZ92" s="332"/>
      <c r="BA92" s="332"/>
      <c r="BB92" s="332"/>
      <c r="BC92" s="332"/>
      <c r="BD92" s="332"/>
      <c r="BE92" s="332"/>
      <c r="BF92" s="332"/>
      <c r="BG92" s="331"/>
      <c r="BH92" s="331"/>
      <c r="BI92" s="331"/>
      <c r="BJ92" s="331"/>
      <c r="BK92" s="331"/>
      <c r="BL92" s="331"/>
      <c r="BM92" s="331"/>
      <c r="BN92" s="331"/>
      <c r="BO92" s="332"/>
      <c r="BP92" s="334"/>
      <c r="BQ92" s="331"/>
      <c r="BR92" s="334"/>
      <c r="BS92" s="331"/>
      <c r="BT92" s="331"/>
      <c r="BU92" s="331"/>
      <c r="BV92" s="331"/>
      <c r="BW92" s="334"/>
      <c r="BX92" s="331"/>
      <c r="BY92" s="331"/>
      <c r="BZ92" s="331"/>
      <c r="CA92" s="331"/>
      <c r="CB92" s="331"/>
      <c r="CC92" s="331"/>
      <c r="CD92" s="335"/>
      <c r="CE92" s="302"/>
      <c r="CG92" s="17"/>
      <c r="CH92" s="17"/>
      <c r="CI92" s="17"/>
    </row>
    <row r="93" spans="1:87" s="17" customFormat="1" ht="30" x14ac:dyDescent="0.25">
      <c r="A93" s="135">
        <f t="shared" si="177"/>
        <v>1</v>
      </c>
      <c r="B93" s="65" t="s">
        <v>254</v>
      </c>
      <c r="C93" s="66"/>
      <c r="D93" s="66"/>
      <c r="E93" s="67"/>
      <c r="F93" s="336" t="s">
        <v>467</v>
      </c>
      <c r="G93" s="72">
        <v>10634</v>
      </c>
      <c r="H93" s="64">
        <f>G93*0.9</f>
        <v>9570.6</v>
      </c>
      <c r="I93" s="70"/>
      <c r="J93" s="70"/>
      <c r="K93" s="70"/>
      <c r="L93" s="64"/>
      <c r="M93" s="64"/>
      <c r="N93" s="64"/>
      <c r="O93" s="64"/>
      <c r="P93" s="70"/>
      <c r="Q93" s="70"/>
      <c r="R93" s="64"/>
      <c r="S93" s="64"/>
      <c r="T93" s="70"/>
      <c r="U93" s="64"/>
      <c r="V93" s="64"/>
      <c r="W93" s="64"/>
      <c r="X93" s="64"/>
      <c r="Y93" s="71"/>
      <c r="Z93" s="70"/>
      <c r="AA93" s="70"/>
      <c r="AB93" s="64"/>
      <c r="AC93" s="64"/>
      <c r="AD93" s="64"/>
      <c r="AE93" s="70"/>
      <c r="AF93" s="70"/>
      <c r="AG93" s="64"/>
      <c r="AH93" s="64"/>
      <c r="AI93" s="64"/>
      <c r="AJ93" s="64"/>
      <c r="AK93" s="64"/>
      <c r="AL93" s="64"/>
      <c r="AM93" s="64"/>
      <c r="AN93" s="64"/>
      <c r="AO93" s="64"/>
      <c r="AP93" s="70"/>
      <c r="AQ93" s="70"/>
      <c r="AR93" s="70"/>
      <c r="AS93" s="64"/>
      <c r="AT93" s="64"/>
      <c r="AU93" s="64"/>
      <c r="AV93" s="71"/>
      <c r="AW93" s="70"/>
      <c r="AX93" s="70"/>
      <c r="AY93" s="70"/>
      <c r="AZ93" s="70"/>
      <c r="BA93" s="70"/>
      <c r="BB93" s="70"/>
      <c r="BC93" s="70"/>
      <c r="BD93" s="70"/>
      <c r="BE93" s="70"/>
      <c r="BF93" s="70"/>
      <c r="BG93" s="64"/>
      <c r="BH93" s="64"/>
      <c r="BI93" s="64"/>
      <c r="BJ93" s="64"/>
      <c r="BK93" s="64"/>
      <c r="BL93" s="64"/>
      <c r="BM93" s="64"/>
      <c r="BN93" s="64"/>
      <c r="BO93" s="70"/>
      <c r="BP93" s="72">
        <v>2550</v>
      </c>
      <c r="BQ93" s="64"/>
      <c r="BR93" s="72">
        <v>2550</v>
      </c>
      <c r="BS93" s="72"/>
      <c r="BT93" s="64"/>
      <c r="BU93" s="72">
        <v>2550</v>
      </c>
      <c r="BV93" s="64">
        <f>BR93</f>
        <v>2550</v>
      </c>
      <c r="BW93" s="64">
        <f t="shared" ref="BW93:BW111" si="191">BR93</f>
        <v>2550</v>
      </c>
      <c r="BX93" s="64">
        <f t="shared" ref="BX93:BX111" si="192">BW93</f>
        <v>2550</v>
      </c>
      <c r="BY93" s="64"/>
      <c r="BZ93" s="64"/>
      <c r="CA93" s="64">
        <v>4250</v>
      </c>
      <c r="CB93" s="64">
        <f t="shared" ref="CB93:CB111" si="193">BY93+CA93</f>
        <v>4250</v>
      </c>
      <c r="CC93" s="64">
        <f t="shared" ref="CC93:CC95" si="194">CB93</f>
        <v>4250</v>
      </c>
      <c r="CD93" s="324" t="s">
        <v>56</v>
      </c>
      <c r="CE93" s="302"/>
    </row>
    <row r="94" spans="1:87" s="17" customFormat="1" ht="30" x14ac:dyDescent="0.25">
      <c r="A94" s="135">
        <f t="shared" si="177"/>
        <v>2</v>
      </c>
      <c r="B94" s="65" t="s">
        <v>260</v>
      </c>
      <c r="C94" s="66"/>
      <c r="D94" s="66"/>
      <c r="E94" s="67"/>
      <c r="F94" s="234" t="s">
        <v>470</v>
      </c>
      <c r="G94" s="72">
        <v>6996</v>
      </c>
      <c r="H94" s="64">
        <f t="shared" ref="H94:H111" si="195">G94*0.9</f>
        <v>6296.4000000000005</v>
      </c>
      <c r="I94" s="70"/>
      <c r="J94" s="70"/>
      <c r="K94" s="70"/>
      <c r="L94" s="64"/>
      <c r="M94" s="64"/>
      <c r="N94" s="64"/>
      <c r="O94" s="64"/>
      <c r="P94" s="70"/>
      <c r="Q94" s="70"/>
      <c r="R94" s="64"/>
      <c r="S94" s="64"/>
      <c r="T94" s="70"/>
      <c r="U94" s="64"/>
      <c r="V94" s="64"/>
      <c r="W94" s="64"/>
      <c r="X94" s="64"/>
      <c r="Y94" s="71"/>
      <c r="Z94" s="70"/>
      <c r="AA94" s="70"/>
      <c r="AB94" s="64"/>
      <c r="AC94" s="64"/>
      <c r="AD94" s="64"/>
      <c r="AE94" s="70"/>
      <c r="AF94" s="70"/>
      <c r="AG94" s="64"/>
      <c r="AH94" s="64"/>
      <c r="AI94" s="64"/>
      <c r="AJ94" s="64"/>
      <c r="AK94" s="64"/>
      <c r="AL94" s="64"/>
      <c r="AM94" s="64"/>
      <c r="AN94" s="64"/>
      <c r="AO94" s="64"/>
      <c r="AP94" s="70"/>
      <c r="AQ94" s="70"/>
      <c r="AR94" s="70"/>
      <c r="AS94" s="64"/>
      <c r="AT94" s="64"/>
      <c r="AU94" s="64"/>
      <c r="AV94" s="71"/>
      <c r="AW94" s="70"/>
      <c r="AX94" s="70"/>
      <c r="AY94" s="70"/>
      <c r="AZ94" s="70"/>
      <c r="BA94" s="70"/>
      <c r="BB94" s="70"/>
      <c r="BC94" s="70"/>
      <c r="BD94" s="70"/>
      <c r="BE94" s="70"/>
      <c r="BF94" s="70"/>
      <c r="BG94" s="64"/>
      <c r="BH94" s="64"/>
      <c r="BI94" s="64"/>
      <c r="BJ94" s="64"/>
      <c r="BK94" s="64"/>
      <c r="BL94" s="64"/>
      <c r="BM94" s="64"/>
      <c r="BN94" s="64"/>
      <c r="BO94" s="70"/>
      <c r="BP94" s="72">
        <v>1880</v>
      </c>
      <c r="BQ94" s="64"/>
      <c r="BR94" s="72">
        <v>1880</v>
      </c>
      <c r="BS94" s="72"/>
      <c r="BT94" s="64"/>
      <c r="BU94" s="72">
        <v>1880</v>
      </c>
      <c r="BV94" s="64">
        <f t="shared" ref="BV94:BV108" si="196">BR94</f>
        <v>1880</v>
      </c>
      <c r="BW94" s="64">
        <f t="shared" si="191"/>
        <v>1880</v>
      </c>
      <c r="BX94" s="64">
        <f t="shared" si="192"/>
        <v>1880</v>
      </c>
      <c r="BY94" s="64"/>
      <c r="BZ94" s="64"/>
      <c r="CA94" s="64">
        <v>2800</v>
      </c>
      <c r="CB94" s="64">
        <f t="shared" si="193"/>
        <v>2800</v>
      </c>
      <c r="CC94" s="64">
        <f t="shared" si="194"/>
        <v>2800</v>
      </c>
      <c r="CD94" s="324" t="s">
        <v>56</v>
      </c>
      <c r="CE94" s="302"/>
    </row>
    <row r="95" spans="1:87" s="17" customFormat="1" ht="30" x14ac:dyDescent="0.25">
      <c r="A95" s="135">
        <f t="shared" si="177"/>
        <v>3</v>
      </c>
      <c r="B95" s="65" t="s">
        <v>261</v>
      </c>
      <c r="C95" s="66"/>
      <c r="D95" s="66"/>
      <c r="E95" s="67"/>
      <c r="F95" s="234" t="s">
        <v>471</v>
      </c>
      <c r="G95" s="72">
        <v>4166</v>
      </c>
      <c r="H95" s="64">
        <v>3000</v>
      </c>
      <c r="I95" s="70"/>
      <c r="J95" s="70"/>
      <c r="K95" s="70"/>
      <c r="L95" s="64"/>
      <c r="M95" s="64"/>
      <c r="N95" s="64"/>
      <c r="O95" s="64"/>
      <c r="P95" s="70"/>
      <c r="Q95" s="70"/>
      <c r="R95" s="64"/>
      <c r="S95" s="64"/>
      <c r="T95" s="70"/>
      <c r="U95" s="64"/>
      <c r="V95" s="64"/>
      <c r="W95" s="64"/>
      <c r="X95" s="64"/>
      <c r="Y95" s="71"/>
      <c r="Z95" s="70"/>
      <c r="AA95" s="70"/>
      <c r="AB95" s="64"/>
      <c r="AC95" s="64"/>
      <c r="AD95" s="64"/>
      <c r="AE95" s="70"/>
      <c r="AF95" s="70"/>
      <c r="AG95" s="64"/>
      <c r="AH95" s="64"/>
      <c r="AI95" s="64"/>
      <c r="AJ95" s="64"/>
      <c r="AK95" s="64"/>
      <c r="AL95" s="64"/>
      <c r="AM95" s="64"/>
      <c r="AN95" s="64"/>
      <c r="AO95" s="64"/>
      <c r="AP95" s="70"/>
      <c r="AQ95" s="70"/>
      <c r="AR95" s="70"/>
      <c r="AS95" s="64"/>
      <c r="AT95" s="64"/>
      <c r="AU95" s="64"/>
      <c r="AV95" s="71"/>
      <c r="AW95" s="70"/>
      <c r="AX95" s="70"/>
      <c r="AY95" s="70"/>
      <c r="AZ95" s="70"/>
      <c r="BA95" s="70"/>
      <c r="BB95" s="70"/>
      <c r="BC95" s="70"/>
      <c r="BD95" s="70"/>
      <c r="BE95" s="70"/>
      <c r="BF95" s="70"/>
      <c r="BG95" s="64"/>
      <c r="BH95" s="64"/>
      <c r="BI95" s="64"/>
      <c r="BJ95" s="64"/>
      <c r="BK95" s="64"/>
      <c r="BL95" s="64"/>
      <c r="BM95" s="64"/>
      <c r="BN95" s="64"/>
      <c r="BO95" s="70"/>
      <c r="BP95" s="72">
        <v>820</v>
      </c>
      <c r="BQ95" s="64"/>
      <c r="BR95" s="72">
        <v>820</v>
      </c>
      <c r="BS95" s="72"/>
      <c r="BT95" s="64"/>
      <c r="BU95" s="72">
        <v>820</v>
      </c>
      <c r="BV95" s="64">
        <f t="shared" si="196"/>
        <v>820</v>
      </c>
      <c r="BW95" s="64">
        <f t="shared" si="191"/>
        <v>820</v>
      </c>
      <c r="BX95" s="64">
        <f t="shared" si="192"/>
        <v>820</v>
      </c>
      <c r="BY95" s="64"/>
      <c r="BZ95" s="64"/>
      <c r="CA95" s="64">
        <v>1670</v>
      </c>
      <c r="CB95" s="64">
        <f t="shared" si="193"/>
        <v>1670</v>
      </c>
      <c r="CC95" s="64">
        <f t="shared" si="194"/>
        <v>1670</v>
      </c>
      <c r="CD95" s="324" t="s">
        <v>56</v>
      </c>
      <c r="CE95" s="302"/>
    </row>
    <row r="96" spans="1:87" s="17" customFormat="1" ht="30" x14ac:dyDescent="0.25">
      <c r="A96" s="135">
        <f t="shared" si="177"/>
        <v>4</v>
      </c>
      <c r="B96" s="337" t="s">
        <v>277</v>
      </c>
      <c r="C96" s="66"/>
      <c r="D96" s="66"/>
      <c r="E96" s="67"/>
      <c r="F96" s="234" t="s">
        <v>472</v>
      </c>
      <c r="G96" s="72">
        <v>4037</v>
      </c>
      <c r="H96" s="64">
        <f>G96*0.9</f>
        <v>3633.3</v>
      </c>
      <c r="I96" s="70"/>
      <c r="J96" s="70"/>
      <c r="K96" s="70"/>
      <c r="L96" s="64"/>
      <c r="M96" s="64"/>
      <c r="N96" s="64"/>
      <c r="O96" s="64"/>
      <c r="P96" s="70"/>
      <c r="Q96" s="70"/>
      <c r="R96" s="64"/>
      <c r="S96" s="64"/>
      <c r="T96" s="70"/>
      <c r="U96" s="64"/>
      <c r="V96" s="64"/>
      <c r="W96" s="64"/>
      <c r="X96" s="64"/>
      <c r="Y96" s="71"/>
      <c r="Z96" s="70"/>
      <c r="AA96" s="70"/>
      <c r="AB96" s="64"/>
      <c r="AC96" s="64"/>
      <c r="AD96" s="64"/>
      <c r="AE96" s="70"/>
      <c r="AF96" s="70"/>
      <c r="AG96" s="64"/>
      <c r="AH96" s="64"/>
      <c r="AI96" s="64"/>
      <c r="AJ96" s="64"/>
      <c r="AK96" s="64"/>
      <c r="AL96" s="64"/>
      <c r="AM96" s="64"/>
      <c r="AN96" s="64"/>
      <c r="AO96" s="64"/>
      <c r="AP96" s="70"/>
      <c r="AQ96" s="70"/>
      <c r="AR96" s="70"/>
      <c r="AS96" s="64"/>
      <c r="AT96" s="64"/>
      <c r="AU96" s="64"/>
      <c r="AV96" s="71"/>
      <c r="AW96" s="70"/>
      <c r="AX96" s="70"/>
      <c r="AY96" s="70"/>
      <c r="AZ96" s="70"/>
      <c r="BA96" s="70"/>
      <c r="BB96" s="70"/>
      <c r="BC96" s="70"/>
      <c r="BD96" s="70"/>
      <c r="BE96" s="70"/>
      <c r="BF96" s="70"/>
      <c r="BG96" s="64"/>
      <c r="BH96" s="64"/>
      <c r="BI96" s="64"/>
      <c r="BJ96" s="64"/>
      <c r="BK96" s="72"/>
      <c r="BL96" s="64"/>
      <c r="BM96" s="64"/>
      <c r="BN96" s="64"/>
      <c r="BO96" s="70"/>
      <c r="BP96" s="72">
        <v>2000</v>
      </c>
      <c r="BQ96" s="64"/>
      <c r="BR96" s="69">
        <v>800</v>
      </c>
      <c r="BS96" s="72"/>
      <c r="BT96" s="64"/>
      <c r="BU96" s="64">
        <f>BP96+BT96</f>
        <v>2000</v>
      </c>
      <c r="BV96" s="64">
        <f>BR96</f>
        <v>800</v>
      </c>
      <c r="BW96" s="64">
        <f t="shared" si="191"/>
        <v>800</v>
      </c>
      <c r="BX96" s="64">
        <f t="shared" si="192"/>
        <v>800</v>
      </c>
      <c r="BY96" s="64">
        <f>BU96-BV96</f>
        <v>1200</v>
      </c>
      <c r="BZ96" s="64">
        <f>BY96</f>
        <v>1200</v>
      </c>
      <c r="CA96" s="64">
        <v>1600</v>
      </c>
      <c r="CB96" s="64">
        <f t="shared" si="193"/>
        <v>2800</v>
      </c>
      <c r="CC96" s="64">
        <f>CB96-BZ96</f>
        <v>1600</v>
      </c>
      <c r="CD96" s="324" t="s">
        <v>56</v>
      </c>
      <c r="CE96" s="302"/>
    </row>
    <row r="97" spans="1:87" s="17" customFormat="1" ht="30" x14ac:dyDescent="0.25">
      <c r="A97" s="135">
        <f>A96+1</f>
        <v>5</v>
      </c>
      <c r="B97" s="337" t="s">
        <v>278</v>
      </c>
      <c r="C97" s="66"/>
      <c r="D97" s="66"/>
      <c r="E97" s="67"/>
      <c r="F97" s="234" t="s">
        <v>473</v>
      </c>
      <c r="G97" s="72">
        <v>4293</v>
      </c>
      <c r="H97" s="64">
        <f>G97*0.9</f>
        <v>3863.7000000000003</v>
      </c>
      <c r="I97" s="70"/>
      <c r="J97" s="70"/>
      <c r="K97" s="70"/>
      <c r="L97" s="64"/>
      <c r="M97" s="64"/>
      <c r="N97" s="64"/>
      <c r="O97" s="64"/>
      <c r="P97" s="70"/>
      <c r="Q97" s="70"/>
      <c r="R97" s="64"/>
      <c r="S97" s="64"/>
      <c r="T97" s="70"/>
      <c r="U97" s="64"/>
      <c r="V97" s="64"/>
      <c r="W97" s="64"/>
      <c r="X97" s="64"/>
      <c r="Y97" s="71"/>
      <c r="Z97" s="70"/>
      <c r="AA97" s="70"/>
      <c r="AB97" s="64"/>
      <c r="AC97" s="64"/>
      <c r="AD97" s="64"/>
      <c r="AE97" s="70"/>
      <c r="AF97" s="70"/>
      <c r="AG97" s="64"/>
      <c r="AH97" s="64"/>
      <c r="AI97" s="64"/>
      <c r="AJ97" s="64"/>
      <c r="AK97" s="64"/>
      <c r="AL97" s="64"/>
      <c r="AM97" s="64"/>
      <c r="AN97" s="64"/>
      <c r="AO97" s="64"/>
      <c r="AP97" s="70"/>
      <c r="AQ97" s="70"/>
      <c r="AR97" s="70"/>
      <c r="AS97" s="64"/>
      <c r="AT97" s="64"/>
      <c r="AU97" s="64"/>
      <c r="AV97" s="71"/>
      <c r="AW97" s="70"/>
      <c r="AX97" s="70"/>
      <c r="AY97" s="70"/>
      <c r="AZ97" s="70"/>
      <c r="BA97" s="70"/>
      <c r="BB97" s="70"/>
      <c r="BC97" s="70"/>
      <c r="BD97" s="70"/>
      <c r="BE97" s="70"/>
      <c r="BF97" s="70"/>
      <c r="BG97" s="64"/>
      <c r="BH97" s="64"/>
      <c r="BI97" s="64"/>
      <c r="BJ97" s="64"/>
      <c r="BK97" s="72"/>
      <c r="BL97" s="64"/>
      <c r="BM97" s="64"/>
      <c r="BN97" s="64"/>
      <c r="BO97" s="70"/>
      <c r="BP97" s="72">
        <v>2000</v>
      </c>
      <c r="BQ97" s="64"/>
      <c r="BR97" s="69">
        <v>800</v>
      </c>
      <c r="BS97" s="72"/>
      <c r="BT97" s="64"/>
      <c r="BU97" s="64">
        <f>BP97+BT97</f>
        <v>2000</v>
      </c>
      <c r="BV97" s="64">
        <f>BR97</f>
        <v>800</v>
      </c>
      <c r="BW97" s="64">
        <f t="shared" si="191"/>
        <v>800</v>
      </c>
      <c r="BX97" s="64">
        <f t="shared" si="192"/>
        <v>800</v>
      </c>
      <c r="BY97" s="64">
        <f>BU97-BV97</f>
        <v>1200</v>
      </c>
      <c r="BZ97" s="64">
        <f>BY97</f>
        <v>1200</v>
      </c>
      <c r="CA97" s="64">
        <v>1700</v>
      </c>
      <c r="CB97" s="64">
        <f t="shared" si="193"/>
        <v>2900</v>
      </c>
      <c r="CC97" s="64">
        <f>CB97-BZ97</f>
        <v>1700</v>
      </c>
      <c r="CD97" s="324" t="s">
        <v>56</v>
      </c>
      <c r="CE97" s="302"/>
    </row>
    <row r="98" spans="1:87" s="17" customFormat="1" ht="30" x14ac:dyDescent="0.25">
      <c r="A98" s="135">
        <f>A97+1</f>
        <v>6</v>
      </c>
      <c r="B98" s="337" t="s">
        <v>279</v>
      </c>
      <c r="C98" s="66"/>
      <c r="D98" s="66"/>
      <c r="E98" s="67"/>
      <c r="F98" s="234" t="s">
        <v>720</v>
      </c>
      <c r="G98" s="72">
        <v>11049</v>
      </c>
      <c r="H98" s="64">
        <f>G98*0.9</f>
        <v>9944.1</v>
      </c>
      <c r="I98" s="70"/>
      <c r="J98" s="70"/>
      <c r="K98" s="70"/>
      <c r="L98" s="64"/>
      <c r="M98" s="64"/>
      <c r="N98" s="64"/>
      <c r="O98" s="64"/>
      <c r="P98" s="70"/>
      <c r="Q98" s="70"/>
      <c r="R98" s="64"/>
      <c r="S98" s="64"/>
      <c r="T98" s="70"/>
      <c r="U98" s="64"/>
      <c r="V98" s="64"/>
      <c r="W98" s="64"/>
      <c r="X98" s="64"/>
      <c r="Y98" s="71"/>
      <c r="Z98" s="70"/>
      <c r="AA98" s="70"/>
      <c r="AB98" s="64"/>
      <c r="AC98" s="64"/>
      <c r="AD98" s="64"/>
      <c r="AE98" s="70"/>
      <c r="AF98" s="70"/>
      <c r="AG98" s="64"/>
      <c r="AH98" s="64"/>
      <c r="AI98" s="64"/>
      <c r="AJ98" s="64"/>
      <c r="AK98" s="64"/>
      <c r="AL98" s="64"/>
      <c r="AM98" s="64"/>
      <c r="AN98" s="64"/>
      <c r="AO98" s="64"/>
      <c r="AP98" s="70"/>
      <c r="AQ98" s="70"/>
      <c r="AR98" s="70"/>
      <c r="AS98" s="64"/>
      <c r="AT98" s="64"/>
      <c r="AU98" s="64"/>
      <c r="AV98" s="71"/>
      <c r="AW98" s="70"/>
      <c r="AX98" s="70"/>
      <c r="AY98" s="70"/>
      <c r="AZ98" s="70"/>
      <c r="BA98" s="70"/>
      <c r="BB98" s="70"/>
      <c r="BC98" s="70"/>
      <c r="BD98" s="70"/>
      <c r="BE98" s="70"/>
      <c r="BF98" s="70"/>
      <c r="BG98" s="64"/>
      <c r="BH98" s="64"/>
      <c r="BI98" s="64"/>
      <c r="BJ98" s="64"/>
      <c r="BK98" s="72"/>
      <c r="BL98" s="64"/>
      <c r="BM98" s="64"/>
      <c r="BN98" s="64"/>
      <c r="BO98" s="70"/>
      <c r="BP98" s="72">
        <v>4468</v>
      </c>
      <c r="BQ98" s="64"/>
      <c r="BR98" s="69">
        <v>1790</v>
      </c>
      <c r="BS98" s="72"/>
      <c r="BT98" s="64"/>
      <c r="BU98" s="64">
        <f>BP98+BT98</f>
        <v>4468</v>
      </c>
      <c r="BV98" s="64">
        <f>BR98</f>
        <v>1790</v>
      </c>
      <c r="BW98" s="64">
        <f t="shared" si="191"/>
        <v>1790</v>
      </c>
      <c r="BX98" s="64">
        <f t="shared" si="192"/>
        <v>1790</v>
      </c>
      <c r="BY98" s="64">
        <f>BU98-BV98</f>
        <v>2678</v>
      </c>
      <c r="BZ98" s="64">
        <f>BY98</f>
        <v>2678</v>
      </c>
      <c r="CA98" s="64">
        <v>4322</v>
      </c>
      <c r="CB98" s="64">
        <f t="shared" si="193"/>
        <v>7000</v>
      </c>
      <c r="CC98" s="64">
        <f>CB98-BZ98</f>
        <v>4322</v>
      </c>
      <c r="CD98" s="324" t="s">
        <v>56</v>
      </c>
      <c r="CE98" s="302"/>
    </row>
    <row r="99" spans="1:87" s="17" customFormat="1" ht="46.35" customHeight="1" x14ac:dyDescent="0.25">
      <c r="A99" s="135">
        <f>A98+1</f>
        <v>7</v>
      </c>
      <c r="B99" s="338" t="s">
        <v>255</v>
      </c>
      <c r="C99" s="66"/>
      <c r="D99" s="66"/>
      <c r="E99" s="67"/>
      <c r="F99" s="336" t="s">
        <v>475</v>
      </c>
      <c r="G99" s="64">
        <v>3269</v>
      </c>
      <c r="H99" s="64">
        <f t="shared" si="195"/>
        <v>2942.1</v>
      </c>
      <c r="I99" s="70"/>
      <c r="J99" s="70"/>
      <c r="K99" s="70"/>
      <c r="L99" s="64"/>
      <c r="M99" s="64"/>
      <c r="N99" s="64"/>
      <c r="O99" s="64"/>
      <c r="P99" s="70"/>
      <c r="Q99" s="70"/>
      <c r="R99" s="64"/>
      <c r="S99" s="64"/>
      <c r="T99" s="70"/>
      <c r="U99" s="64"/>
      <c r="V99" s="64"/>
      <c r="W99" s="64"/>
      <c r="X99" s="64"/>
      <c r="Y99" s="71"/>
      <c r="Z99" s="70"/>
      <c r="AA99" s="70"/>
      <c r="AB99" s="64"/>
      <c r="AC99" s="64"/>
      <c r="AD99" s="64"/>
      <c r="AE99" s="70"/>
      <c r="AF99" s="70"/>
      <c r="AG99" s="64"/>
      <c r="AH99" s="64"/>
      <c r="AI99" s="64"/>
      <c r="AJ99" s="64"/>
      <c r="AK99" s="64"/>
      <c r="AL99" s="64"/>
      <c r="AM99" s="64"/>
      <c r="AN99" s="64"/>
      <c r="AO99" s="64"/>
      <c r="AP99" s="70"/>
      <c r="AQ99" s="70"/>
      <c r="AR99" s="70"/>
      <c r="AS99" s="64"/>
      <c r="AT99" s="64"/>
      <c r="AU99" s="64"/>
      <c r="AV99" s="71"/>
      <c r="AW99" s="70"/>
      <c r="AX99" s="70"/>
      <c r="AY99" s="70"/>
      <c r="AZ99" s="70"/>
      <c r="BA99" s="70"/>
      <c r="BB99" s="70"/>
      <c r="BC99" s="70"/>
      <c r="BD99" s="70"/>
      <c r="BE99" s="70"/>
      <c r="BF99" s="70"/>
      <c r="BG99" s="64"/>
      <c r="BH99" s="64"/>
      <c r="BI99" s="64"/>
      <c r="BJ99" s="64"/>
      <c r="BK99" s="64"/>
      <c r="BL99" s="64"/>
      <c r="BM99" s="64"/>
      <c r="BN99" s="64"/>
      <c r="BO99" s="70"/>
      <c r="BP99" s="64">
        <v>870</v>
      </c>
      <c r="BQ99" s="64"/>
      <c r="BR99" s="64">
        <v>870</v>
      </c>
      <c r="BS99" s="64"/>
      <c r="BT99" s="64"/>
      <c r="BU99" s="64">
        <v>870</v>
      </c>
      <c r="BV99" s="64">
        <f>BR99</f>
        <v>870</v>
      </c>
      <c r="BW99" s="64">
        <f t="shared" si="191"/>
        <v>870</v>
      </c>
      <c r="BX99" s="64">
        <f t="shared" si="192"/>
        <v>870</v>
      </c>
      <c r="BY99" s="64"/>
      <c r="BZ99" s="64"/>
      <c r="CA99" s="64">
        <v>1300</v>
      </c>
      <c r="CB99" s="64">
        <f t="shared" si="193"/>
        <v>1300</v>
      </c>
      <c r="CC99" s="64">
        <f t="shared" ref="CC99:CC101" si="197">CB99</f>
        <v>1300</v>
      </c>
      <c r="CD99" s="181" t="s">
        <v>58</v>
      </c>
      <c r="CE99" s="302"/>
    </row>
    <row r="100" spans="1:87" s="17" customFormat="1" ht="45" x14ac:dyDescent="0.25">
      <c r="A100" s="135">
        <f t="shared" si="177"/>
        <v>8</v>
      </c>
      <c r="B100" s="338" t="s">
        <v>262</v>
      </c>
      <c r="C100" s="66"/>
      <c r="D100" s="66"/>
      <c r="E100" s="67"/>
      <c r="F100" s="336" t="s">
        <v>476</v>
      </c>
      <c r="G100" s="64">
        <v>2354</v>
      </c>
      <c r="H100" s="64">
        <f t="shared" si="195"/>
        <v>2118.6</v>
      </c>
      <c r="I100" s="70"/>
      <c r="J100" s="70"/>
      <c r="K100" s="70"/>
      <c r="L100" s="64"/>
      <c r="M100" s="64"/>
      <c r="N100" s="64"/>
      <c r="O100" s="64"/>
      <c r="P100" s="70"/>
      <c r="Q100" s="70"/>
      <c r="R100" s="64"/>
      <c r="S100" s="64"/>
      <c r="T100" s="70"/>
      <c r="U100" s="64"/>
      <c r="V100" s="64"/>
      <c r="W100" s="64"/>
      <c r="X100" s="64"/>
      <c r="Y100" s="71"/>
      <c r="Z100" s="70"/>
      <c r="AA100" s="70"/>
      <c r="AB100" s="64"/>
      <c r="AC100" s="64"/>
      <c r="AD100" s="64"/>
      <c r="AE100" s="70"/>
      <c r="AF100" s="70"/>
      <c r="AG100" s="64"/>
      <c r="AH100" s="64"/>
      <c r="AI100" s="64"/>
      <c r="AJ100" s="64"/>
      <c r="AK100" s="64"/>
      <c r="AL100" s="64"/>
      <c r="AM100" s="64"/>
      <c r="AN100" s="64"/>
      <c r="AO100" s="64"/>
      <c r="AP100" s="70"/>
      <c r="AQ100" s="70"/>
      <c r="AR100" s="70"/>
      <c r="AS100" s="64"/>
      <c r="AT100" s="64"/>
      <c r="AU100" s="64"/>
      <c r="AV100" s="71"/>
      <c r="AW100" s="70"/>
      <c r="AX100" s="70"/>
      <c r="AY100" s="70"/>
      <c r="AZ100" s="70"/>
      <c r="BA100" s="70"/>
      <c r="BB100" s="70"/>
      <c r="BC100" s="70"/>
      <c r="BD100" s="70"/>
      <c r="BE100" s="70"/>
      <c r="BF100" s="70"/>
      <c r="BG100" s="64"/>
      <c r="BH100" s="64"/>
      <c r="BI100" s="64"/>
      <c r="BJ100" s="64"/>
      <c r="BK100" s="64"/>
      <c r="BL100" s="64"/>
      <c r="BM100" s="64"/>
      <c r="BN100" s="64"/>
      <c r="BO100" s="70"/>
      <c r="BP100" s="64">
        <v>640</v>
      </c>
      <c r="BQ100" s="64"/>
      <c r="BR100" s="64">
        <v>640</v>
      </c>
      <c r="BS100" s="64"/>
      <c r="BT100" s="64"/>
      <c r="BU100" s="64">
        <v>640</v>
      </c>
      <c r="BV100" s="64">
        <f t="shared" si="196"/>
        <v>640</v>
      </c>
      <c r="BW100" s="64">
        <f t="shared" si="191"/>
        <v>640</v>
      </c>
      <c r="BX100" s="64">
        <f t="shared" si="192"/>
        <v>640</v>
      </c>
      <c r="BY100" s="64"/>
      <c r="BZ100" s="64"/>
      <c r="CA100" s="64">
        <v>940</v>
      </c>
      <c r="CB100" s="64">
        <f t="shared" si="193"/>
        <v>940</v>
      </c>
      <c r="CC100" s="64">
        <f t="shared" si="197"/>
        <v>940</v>
      </c>
      <c r="CD100" s="181" t="s">
        <v>58</v>
      </c>
      <c r="CE100" s="302"/>
    </row>
    <row r="101" spans="1:87" s="17" customFormat="1" ht="60" x14ac:dyDescent="0.25">
      <c r="A101" s="135">
        <f t="shared" si="177"/>
        <v>9</v>
      </c>
      <c r="B101" s="65" t="s">
        <v>263</v>
      </c>
      <c r="C101" s="66"/>
      <c r="D101" s="66"/>
      <c r="E101" s="67"/>
      <c r="F101" s="234" t="s">
        <v>477</v>
      </c>
      <c r="G101" s="72">
        <v>9406</v>
      </c>
      <c r="H101" s="64">
        <f t="shared" si="195"/>
        <v>8465.4</v>
      </c>
      <c r="I101" s="70"/>
      <c r="J101" s="70"/>
      <c r="K101" s="70"/>
      <c r="L101" s="64"/>
      <c r="M101" s="64"/>
      <c r="N101" s="64"/>
      <c r="O101" s="64"/>
      <c r="P101" s="70"/>
      <c r="Q101" s="70"/>
      <c r="R101" s="64"/>
      <c r="S101" s="64"/>
      <c r="T101" s="70"/>
      <c r="U101" s="64"/>
      <c r="V101" s="64"/>
      <c r="W101" s="64"/>
      <c r="X101" s="64"/>
      <c r="Y101" s="71"/>
      <c r="Z101" s="70"/>
      <c r="AA101" s="70"/>
      <c r="AB101" s="64"/>
      <c r="AC101" s="64"/>
      <c r="AD101" s="64"/>
      <c r="AE101" s="70"/>
      <c r="AF101" s="70"/>
      <c r="AG101" s="64"/>
      <c r="AH101" s="64"/>
      <c r="AI101" s="64"/>
      <c r="AJ101" s="64"/>
      <c r="AK101" s="64"/>
      <c r="AL101" s="64"/>
      <c r="AM101" s="64"/>
      <c r="AN101" s="64"/>
      <c r="AO101" s="64"/>
      <c r="AP101" s="70"/>
      <c r="AQ101" s="70"/>
      <c r="AR101" s="70"/>
      <c r="AS101" s="64"/>
      <c r="AT101" s="64"/>
      <c r="AU101" s="64"/>
      <c r="AV101" s="71"/>
      <c r="AW101" s="70"/>
      <c r="AX101" s="70"/>
      <c r="AY101" s="70"/>
      <c r="AZ101" s="70"/>
      <c r="BA101" s="70"/>
      <c r="BB101" s="70"/>
      <c r="BC101" s="70"/>
      <c r="BD101" s="70"/>
      <c r="BE101" s="70"/>
      <c r="BF101" s="70"/>
      <c r="BG101" s="64"/>
      <c r="BH101" s="64"/>
      <c r="BI101" s="64"/>
      <c r="BJ101" s="64"/>
      <c r="BK101" s="64"/>
      <c r="BL101" s="64"/>
      <c r="BM101" s="64"/>
      <c r="BN101" s="64"/>
      <c r="BO101" s="70"/>
      <c r="BP101" s="72">
        <v>2560</v>
      </c>
      <c r="BQ101" s="64"/>
      <c r="BR101" s="72">
        <v>2560</v>
      </c>
      <c r="BS101" s="72"/>
      <c r="BT101" s="64"/>
      <c r="BU101" s="72">
        <v>2560</v>
      </c>
      <c r="BV101" s="64">
        <f t="shared" si="196"/>
        <v>2560</v>
      </c>
      <c r="BW101" s="64">
        <f t="shared" si="191"/>
        <v>2560</v>
      </c>
      <c r="BX101" s="64">
        <f t="shared" si="192"/>
        <v>2560</v>
      </c>
      <c r="BY101" s="64"/>
      <c r="BZ101" s="64"/>
      <c r="CA101" s="64">
        <v>3760</v>
      </c>
      <c r="CB101" s="64">
        <f t="shared" si="193"/>
        <v>3760</v>
      </c>
      <c r="CC101" s="64">
        <f t="shared" si="197"/>
        <v>3760</v>
      </c>
      <c r="CD101" s="181" t="s">
        <v>58</v>
      </c>
      <c r="CE101" s="302"/>
    </row>
    <row r="102" spans="1:87" s="17" customFormat="1" ht="45" x14ac:dyDescent="0.25">
      <c r="A102" s="135">
        <f t="shared" si="177"/>
        <v>10</v>
      </c>
      <c r="B102" s="338" t="s">
        <v>264</v>
      </c>
      <c r="C102" s="66"/>
      <c r="D102" s="66"/>
      <c r="E102" s="67"/>
      <c r="F102" s="336" t="s">
        <v>478</v>
      </c>
      <c r="G102" s="64">
        <v>7941</v>
      </c>
      <c r="H102" s="64">
        <f t="shared" si="195"/>
        <v>7146.9000000000005</v>
      </c>
      <c r="I102" s="70"/>
      <c r="J102" s="70"/>
      <c r="K102" s="70"/>
      <c r="L102" s="64"/>
      <c r="M102" s="64"/>
      <c r="N102" s="64"/>
      <c r="O102" s="64"/>
      <c r="P102" s="70"/>
      <c r="Q102" s="70"/>
      <c r="R102" s="64"/>
      <c r="S102" s="64"/>
      <c r="T102" s="70"/>
      <c r="U102" s="64"/>
      <c r="V102" s="64"/>
      <c r="W102" s="64"/>
      <c r="X102" s="64"/>
      <c r="Y102" s="71"/>
      <c r="Z102" s="70"/>
      <c r="AA102" s="70"/>
      <c r="AB102" s="64"/>
      <c r="AC102" s="64"/>
      <c r="AD102" s="64"/>
      <c r="AE102" s="70"/>
      <c r="AF102" s="70"/>
      <c r="AG102" s="64"/>
      <c r="AH102" s="64"/>
      <c r="AI102" s="64"/>
      <c r="AJ102" s="64"/>
      <c r="AK102" s="64"/>
      <c r="AL102" s="64"/>
      <c r="AM102" s="64"/>
      <c r="AN102" s="64"/>
      <c r="AO102" s="64"/>
      <c r="AP102" s="70"/>
      <c r="AQ102" s="70"/>
      <c r="AR102" s="70"/>
      <c r="AS102" s="64"/>
      <c r="AT102" s="64"/>
      <c r="AU102" s="64"/>
      <c r="AV102" s="71"/>
      <c r="AW102" s="70"/>
      <c r="AX102" s="70"/>
      <c r="AY102" s="70"/>
      <c r="AZ102" s="70"/>
      <c r="BA102" s="70"/>
      <c r="BB102" s="70"/>
      <c r="BC102" s="70"/>
      <c r="BD102" s="70"/>
      <c r="BE102" s="70"/>
      <c r="BF102" s="70"/>
      <c r="BG102" s="64"/>
      <c r="BH102" s="64"/>
      <c r="BI102" s="64"/>
      <c r="BJ102" s="64"/>
      <c r="BK102" s="64"/>
      <c r="BL102" s="64"/>
      <c r="BM102" s="64"/>
      <c r="BN102" s="64"/>
      <c r="BO102" s="70"/>
      <c r="BP102" s="64">
        <v>2130</v>
      </c>
      <c r="BQ102" s="64"/>
      <c r="BR102" s="64">
        <v>2130</v>
      </c>
      <c r="BS102" s="64"/>
      <c r="BT102" s="64">
        <v>267</v>
      </c>
      <c r="BU102" s="64">
        <f>BR102+BT102</f>
        <v>2397</v>
      </c>
      <c r="BV102" s="64">
        <f t="shared" si="196"/>
        <v>2130</v>
      </c>
      <c r="BW102" s="64">
        <f t="shared" si="191"/>
        <v>2130</v>
      </c>
      <c r="BX102" s="64">
        <f t="shared" si="192"/>
        <v>2130</v>
      </c>
      <c r="BY102" s="64">
        <f>BU102-BV102</f>
        <v>267</v>
      </c>
      <c r="BZ102" s="64"/>
      <c r="CA102" s="64">
        <v>2933</v>
      </c>
      <c r="CB102" s="64">
        <f t="shared" si="193"/>
        <v>3200</v>
      </c>
      <c r="CC102" s="64">
        <f>CB102-BY102</f>
        <v>2933</v>
      </c>
      <c r="CD102" s="181" t="s">
        <v>66</v>
      </c>
      <c r="CE102" s="302"/>
    </row>
    <row r="103" spans="1:87" s="17" customFormat="1" ht="30" x14ac:dyDescent="0.25">
      <c r="A103" s="135">
        <f t="shared" si="177"/>
        <v>11</v>
      </c>
      <c r="B103" s="338" t="s">
        <v>265</v>
      </c>
      <c r="C103" s="66"/>
      <c r="D103" s="66"/>
      <c r="E103" s="67"/>
      <c r="F103" s="336" t="s">
        <v>479</v>
      </c>
      <c r="G103" s="64">
        <v>4850</v>
      </c>
      <c r="H103" s="64">
        <f t="shared" si="195"/>
        <v>4365</v>
      </c>
      <c r="I103" s="70"/>
      <c r="J103" s="70"/>
      <c r="K103" s="70"/>
      <c r="L103" s="64"/>
      <c r="M103" s="64"/>
      <c r="N103" s="64"/>
      <c r="O103" s="64"/>
      <c r="P103" s="70"/>
      <c r="Q103" s="70"/>
      <c r="R103" s="64"/>
      <c r="S103" s="64"/>
      <c r="T103" s="70"/>
      <c r="U103" s="64"/>
      <c r="V103" s="64"/>
      <c r="W103" s="64"/>
      <c r="X103" s="64"/>
      <c r="Y103" s="71"/>
      <c r="Z103" s="70"/>
      <c r="AA103" s="70"/>
      <c r="AB103" s="64"/>
      <c r="AC103" s="64"/>
      <c r="AD103" s="64"/>
      <c r="AE103" s="70"/>
      <c r="AF103" s="70"/>
      <c r="AG103" s="64"/>
      <c r="AH103" s="64"/>
      <c r="AI103" s="64"/>
      <c r="AJ103" s="64"/>
      <c r="AK103" s="64"/>
      <c r="AL103" s="64"/>
      <c r="AM103" s="64"/>
      <c r="AN103" s="64"/>
      <c r="AO103" s="64"/>
      <c r="AP103" s="70"/>
      <c r="AQ103" s="70"/>
      <c r="AR103" s="70"/>
      <c r="AS103" s="64"/>
      <c r="AT103" s="64"/>
      <c r="AU103" s="64"/>
      <c r="AV103" s="71"/>
      <c r="AW103" s="70"/>
      <c r="AX103" s="70"/>
      <c r="AY103" s="70"/>
      <c r="AZ103" s="70"/>
      <c r="BA103" s="70"/>
      <c r="BB103" s="70"/>
      <c r="BC103" s="70"/>
      <c r="BD103" s="70"/>
      <c r="BE103" s="70"/>
      <c r="BF103" s="70"/>
      <c r="BG103" s="64"/>
      <c r="BH103" s="64"/>
      <c r="BI103" s="64"/>
      <c r="BJ103" s="64"/>
      <c r="BK103" s="64"/>
      <c r="BL103" s="64"/>
      <c r="BM103" s="64"/>
      <c r="BN103" s="64"/>
      <c r="BO103" s="70"/>
      <c r="BP103" s="64">
        <v>1340</v>
      </c>
      <c r="BQ103" s="64"/>
      <c r="BR103" s="64">
        <v>1340</v>
      </c>
      <c r="BS103" s="64"/>
      <c r="BT103" s="64"/>
      <c r="BU103" s="64">
        <v>1340</v>
      </c>
      <c r="BV103" s="64">
        <f t="shared" si="196"/>
        <v>1340</v>
      </c>
      <c r="BW103" s="64">
        <f t="shared" si="191"/>
        <v>1340</v>
      </c>
      <c r="BX103" s="64">
        <f t="shared" si="192"/>
        <v>1340</v>
      </c>
      <c r="BY103" s="64"/>
      <c r="BZ103" s="64"/>
      <c r="CA103" s="64">
        <v>1840</v>
      </c>
      <c r="CB103" s="64">
        <f t="shared" si="193"/>
        <v>1840</v>
      </c>
      <c r="CC103" s="64">
        <f t="shared" ref="CC103:CC106" si="198">CB103</f>
        <v>1840</v>
      </c>
      <c r="CD103" s="181" t="s">
        <v>66</v>
      </c>
      <c r="CE103" s="302"/>
    </row>
    <row r="104" spans="1:87" s="17" customFormat="1" ht="30" x14ac:dyDescent="0.25">
      <c r="A104" s="135">
        <f t="shared" si="177"/>
        <v>12</v>
      </c>
      <c r="B104" s="338" t="s">
        <v>256</v>
      </c>
      <c r="C104" s="66"/>
      <c r="D104" s="66"/>
      <c r="E104" s="67"/>
      <c r="F104" s="336" t="s">
        <v>480</v>
      </c>
      <c r="G104" s="64">
        <v>6418</v>
      </c>
      <c r="H104" s="64">
        <f t="shared" si="195"/>
        <v>5776.2</v>
      </c>
      <c r="I104" s="70"/>
      <c r="J104" s="70"/>
      <c r="K104" s="70"/>
      <c r="L104" s="64"/>
      <c r="M104" s="64"/>
      <c r="N104" s="64"/>
      <c r="O104" s="64"/>
      <c r="P104" s="70"/>
      <c r="Q104" s="70"/>
      <c r="R104" s="64"/>
      <c r="S104" s="64"/>
      <c r="T104" s="70"/>
      <c r="U104" s="64"/>
      <c r="V104" s="64"/>
      <c r="W104" s="64"/>
      <c r="X104" s="64"/>
      <c r="Y104" s="71"/>
      <c r="Z104" s="70"/>
      <c r="AA104" s="70"/>
      <c r="AB104" s="64"/>
      <c r="AC104" s="64"/>
      <c r="AD104" s="64"/>
      <c r="AE104" s="70"/>
      <c r="AF104" s="70"/>
      <c r="AG104" s="64"/>
      <c r="AH104" s="64"/>
      <c r="AI104" s="64"/>
      <c r="AJ104" s="64"/>
      <c r="AK104" s="64"/>
      <c r="AL104" s="64"/>
      <c r="AM104" s="64"/>
      <c r="AN104" s="64"/>
      <c r="AO104" s="64"/>
      <c r="AP104" s="70"/>
      <c r="AQ104" s="70"/>
      <c r="AR104" s="70"/>
      <c r="AS104" s="64"/>
      <c r="AT104" s="64"/>
      <c r="AU104" s="64"/>
      <c r="AV104" s="71"/>
      <c r="AW104" s="70"/>
      <c r="AX104" s="70"/>
      <c r="AY104" s="70"/>
      <c r="AZ104" s="70"/>
      <c r="BA104" s="70"/>
      <c r="BB104" s="70"/>
      <c r="BC104" s="70"/>
      <c r="BD104" s="70"/>
      <c r="BE104" s="70"/>
      <c r="BF104" s="70"/>
      <c r="BG104" s="64"/>
      <c r="BH104" s="64"/>
      <c r="BI104" s="64"/>
      <c r="BJ104" s="64"/>
      <c r="BK104" s="64"/>
      <c r="BL104" s="64"/>
      <c r="BM104" s="64"/>
      <c r="BN104" s="64"/>
      <c r="BO104" s="70"/>
      <c r="BP104" s="64">
        <v>1750</v>
      </c>
      <c r="BQ104" s="64"/>
      <c r="BR104" s="64">
        <v>1750</v>
      </c>
      <c r="BS104" s="64"/>
      <c r="BT104" s="64"/>
      <c r="BU104" s="64">
        <v>1750</v>
      </c>
      <c r="BV104" s="64">
        <f>BR104</f>
        <v>1750</v>
      </c>
      <c r="BW104" s="64">
        <f t="shared" si="191"/>
        <v>1750</v>
      </c>
      <c r="BX104" s="64">
        <f t="shared" si="192"/>
        <v>1750</v>
      </c>
      <c r="BY104" s="64"/>
      <c r="BZ104" s="64"/>
      <c r="CA104" s="64">
        <v>2470</v>
      </c>
      <c r="CB104" s="64">
        <f t="shared" si="193"/>
        <v>2470</v>
      </c>
      <c r="CC104" s="64">
        <f t="shared" si="198"/>
        <v>2470</v>
      </c>
      <c r="CD104" s="181" t="s">
        <v>66</v>
      </c>
      <c r="CE104" s="302"/>
    </row>
    <row r="105" spans="1:87" s="17" customFormat="1" ht="60" x14ac:dyDescent="0.25">
      <c r="A105" s="135">
        <f t="shared" si="177"/>
        <v>13</v>
      </c>
      <c r="B105" s="338" t="s">
        <v>257</v>
      </c>
      <c r="C105" s="66"/>
      <c r="D105" s="66"/>
      <c r="E105" s="67"/>
      <c r="F105" s="336" t="s">
        <v>481</v>
      </c>
      <c r="G105" s="64">
        <v>6760</v>
      </c>
      <c r="H105" s="64">
        <f t="shared" si="195"/>
        <v>6084</v>
      </c>
      <c r="I105" s="70"/>
      <c r="J105" s="70"/>
      <c r="K105" s="70"/>
      <c r="L105" s="64"/>
      <c r="M105" s="64"/>
      <c r="N105" s="64"/>
      <c r="O105" s="64"/>
      <c r="P105" s="70"/>
      <c r="Q105" s="70"/>
      <c r="R105" s="64"/>
      <c r="S105" s="64"/>
      <c r="T105" s="70"/>
      <c r="U105" s="64"/>
      <c r="V105" s="64"/>
      <c r="W105" s="64"/>
      <c r="X105" s="64"/>
      <c r="Y105" s="71"/>
      <c r="Z105" s="70"/>
      <c r="AA105" s="70"/>
      <c r="AB105" s="64"/>
      <c r="AC105" s="64"/>
      <c r="AD105" s="64"/>
      <c r="AE105" s="70"/>
      <c r="AF105" s="70"/>
      <c r="AG105" s="64"/>
      <c r="AH105" s="64"/>
      <c r="AI105" s="64"/>
      <c r="AJ105" s="64"/>
      <c r="AK105" s="64"/>
      <c r="AL105" s="64"/>
      <c r="AM105" s="64"/>
      <c r="AN105" s="64"/>
      <c r="AO105" s="64"/>
      <c r="AP105" s="70"/>
      <c r="AQ105" s="70"/>
      <c r="AR105" s="70"/>
      <c r="AS105" s="64"/>
      <c r="AT105" s="64"/>
      <c r="AU105" s="64"/>
      <c r="AV105" s="71"/>
      <c r="AW105" s="70"/>
      <c r="AX105" s="70"/>
      <c r="AY105" s="70"/>
      <c r="AZ105" s="70"/>
      <c r="BA105" s="70"/>
      <c r="BB105" s="70"/>
      <c r="BC105" s="70"/>
      <c r="BD105" s="70"/>
      <c r="BE105" s="70"/>
      <c r="BF105" s="70"/>
      <c r="BG105" s="64"/>
      <c r="BH105" s="64"/>
      <c r="BI105" s="64"/>
      <c r="BJ105" s="64"/>
      <c r="BK105" s="64"/>
      <c r="BL105" s="64"/>
      <c r="BM105" s="64"/>
      <c r="BN105" s="64"/>
      <c r="BO105" s="70"/>
      <c r="BP105" s="64">
        <v>2160</v>
      </c>
      <c r="BQ105" s="64"/>
      <c r="BR105" s="64">
        <v>2160</v>
      </c>
      <c r="BS105" s="64"/>
      <c r="BT105" s="64"/>
      <c r="BU105" s="64">
        <v>2160</v>
      </c>
      <c r="BV105" s="64">
        <f>BR105</f>
        <v>2160</v>
      </c>
      <c r="BW105" s="64">
        <f t="shared" si="191"/>
        <v>2160</v>
      </c>
      <c r="BX105" s="64">
        <f t="shared" si="192"/>
        <v>2160</v>
      </c>
      <c r="BY105" s="64">
        <f>BU105-BV105</f>
        <v>0</v>
      </c>
      <c r="BZ105" s="64"/>
      <c r="CA105" s="64">
        <v>2600</v>
      </c>
      <c r="CB105" s="64">
        <f t="shared" si="193"/>
        <v>2600</v>
      </c>
      <c r="CC105" s="64">
        <f t="shared" si="198"/>
        <v>2600</v>
      </c>
      <c r="CD105" s="181" t="s">
        <v>62</v>
      </c>
      <c r="CE105" s="302"/>
    </row>
    <row r="106" spans="1:87" s="17" customFormat="1" ht="30" x14ac:dyDescent="0.25">
      <c r="A106" s="135">
        <f t="shared" si="177"/>
        <v>14</v>
      </c>
      <c r="B106" s="136" t="s">
        <v>268</v>
      </c>
      <c r="C106" s="66"/>
      <c r="D106" s="66"/>
      <c r="E106" s="67"/>
      <c r="F106" s="230" t="s">
        <v>482</v>
      </c>
      <c r="G106" s="72">
        <v>5960</v>
      </c>
      <c r="H106" s="64">
        <f t="shared" si="195"/>
        <v>5364</v>
      </c>
      <c r="I106" s="70"/>
      <c r="J106" s="70"/>
      <c r="K106" s="70"/>
      <c r="L106" s="64"/>
      <c r="M106" s="64"/>
      <c r="N106" s="64"/>
      <c r="O106" s="64"/>
      <c r="P106" s="70"/>
      <c r="Q106" s="70"/>
      <c r="R106" s="64"/>
      <c r="S106" s="64"/>
      <c r="T106" s="70"/>
      <c r="U106" s="64"/>
      <c r="V106" s="64"/>
      <c r="W106" s="64"/>
      <c r="X106" s="64"/>
      <c r="Y106" s="71"/>
      <c r="Z106" s="70"/>
      <c r="AA106" s="70"/>
      <c r="AB106" s="64"/>
      <c r="AC106" s="64"/>
      <c r="AD106" s="64"/>
      <c r="AE106" s="70"/>
      <c r="AF106" s="70"/>
      <c r="AG106" s="64"/>
      <c r="AH106" s="64"/>
      <c r="AI106" s="64"/>
      <c r="AJ106" s="64"/>
      <c r="AK106" s="64"/>
      <c r="AL106" s="64"/>
      <c r="AM106" s="64"/>
      <c r="AN106" s="64"/>
      <c r="AO106" s="64"/>
      <c r="AP106" s="70"/>
      <c r="AQ106" s="70"/>
      <c r="AR106" s="70"/>
      <c r="AS106" s="64"/>
      <c r="AT106" s="64"/>
      <c r="AU106" s="64"/>
      <c r="AV106" s="71"/>
      <c r="AW106" s="70"/>
      <c r="AX106" s="70"/>
      <c r="AY106" s="70"/>
      <c r="AZ106" s="70"/>
      <c r="BA106" s="70"/>
      <c r="BB106" s="70"/>
      <c r="BC106" s="70"/>
      <c r="BD106" s="70"/>
      <c r="BE106" s="70"/>
      <c r="BF106" s="70"/>
      <c r="BG106" s="64"/>
      <c r="BH106" s="64"/>
      <c r="BI106" s="64"/>
      <c r="BJ106" s="64"/>
      <c r="BK106" s="64"/>
      <c r="BL106" s="64"/>
      <c r="BM106" s="64"/>
      <c r="BN106" s="64"/>
      <c r="BO106" s="70"/>
      <c r="BP106" s="72">
        <v>1620</v>
      </c>
      <c r="BQ106" s="64"/>
      <c r="BR106" s="72">
        <v>1620</v>
      </c>
      <c r="BS106" s="72"/>
      <c r="BT106" s="64"/>
      <c r="BU106" s="72">
        <v>1620</v>
      </c>
      <c r="BV106" s="64">
        <f>BR106</f>
        <v>1620</v>
      </c>
      <c r="BW106" s="64">
        <f t="shared" si="191"/>
        <v>1620</v>
      </c>
      <c r="BX106" s="64">
        <f t="shared" si="192"/>
        <v>1620</v>
      </c>
      <c r="BY106" s="64"/>
      <c r="BZ106" s="64"/>
      <c r="CA106" s="64">
        <v>2380</v>
      </c>
      <c r="CB106" s="64">
        <f t="shared" si="193"/>
        <v>2380</v>
      </c>
      <c r="CC106" s="64">
        <f t="shared" si="198"/>
        <v>2380</v>
      </c>
      <c r="CD106" s="181" t="s">
        <v>63</v>
      </c>
      <c r="CE106" s="302"/>
      <c r="CG106" s="5"/>
      <c r="CH106" s="5"/>
      <c r="CI106" s="5"/>
    </row>
    <row r="107" spans="1:87" s="5" customFormat="1" ht="30" x14ac:dyDescent="0.25">
      <c r="A107" s="135">
        <f t="shared" si="177"/>
        <v>15</v>
      </c>
      <c r="B107" s="339" t="s">
        <v>280</v>
      </c>
      <c r="C107" s="66"/>
      <c r="D107" s="66"/>
      <c r="E107" s="67"/>
      <c r="F107" s="230" t="s">
        <v>483</v>
      </c>
      <c r="G107" s="72">
        <v>22963</v>
      </c>
      <c r="H107" s="64">
        <f>G107*0.9</f>
        <v>20666.7</v>
      </c>
      <c r="I107" s="70"/>
      <c r="J107" s="70"/>
      <c r="K107" s="70"/>
      <c r="L107" s="64"/>
      <c r="M107" s="64"/>
      <c r="N107" s="64"/>
      <c r="O107" s="64"/>
      <c r="P107" s="70"/>
      <c r="Q107" s="70"/>
      <c r="R107" s="64"/>
      <c r="S107" s="64"/>
      <c r="T107" s="70"/>
      <c r="U107" s="64"/>
      <c r="V107" s="64"/>
      <c r="W107" s="64"/>
      <c r="X107" s="64"/>
      <c r="Y107" s="71"/>
      <c r="Z107" s="70"/>
      <c r="AA107" s="70"/>
      <c r="AB107" s="64"/>
      <c r="AC107" s="64"/>
      <c r="AD107" s="64"/>
      <c r="AE107" s="70"/>
      <c r="AF107" s="70"/>
      <c r="AG107" s="64"/>
      <c r="AH107" s="64"/>
      <c r="AI107" s="64"/>
      <c r="AJ107" s="64"/>
      <c r="AK107" s="64"/>
      <c r="AL107" s="64"/>
      <c r="AM107" s="64"/>
      <c r="AN107" s="64"/>
      <c r="AO107" s="64"/>
      <c r="AP107" s="70"/>
      <c r="AQ107" s="70"/>
      <c r="AR107" s="70"/>
      <c r="AS107" s="64"/>
      <c r="AT107" s="64"/>
      <c r="AU107" s="64"/>
      <c r="AV107" s="71"/>
      <c r="AW107" s="70"/>
      <c r="AX107" s="70"/>
      <c r="AY107" s="70"/>
      <c r="AZ107" s="70"/>
      <c r="BA107" s="70"/>
      <c r="BB107" s="70"/>
      <c r="BC107" s="70"/>
      <c r="BD107" s="70"/>
      <c r="BE107" s="70"/>
      <c r="BF107" s="70"/>
      <c r="BG107" s="64"/>
      <c r="BH107" s="64"/>
      <c r="BI107" s="64"/>
      <c r="BJ107" s="64"/>
      <c r="BK107" s="72"/>
      <c r="BL107" s="64"/>
      <c r="BM107" s="64"/>
      <c r="BN107" s="64"/>
      <c r="BO107" s="70"/>
      <c r="BP107" s="72">
        <v>8481</v>
      </c>
      <c r="BQ107" s="64"/>
      <c r="BR107" s="69">
        <v>3390</v>
      </c>
      <c r="BS107" s="72"/>
      <c r="BT107" s="64"/>
      <c r="BU107" s="64">
        <f>BP107+BT107</f>
        <v>8481</v>
      </c>
      <c r="BV107" s="64">
        <f>BR107</f>
        <v>3390</v>
      </c>
      <c r="BW107" s="64">
        <f t="shared" si="191"/>
        <v>3390</v>
      </c>
      <c r="BX107" s="64">
        <f t="shared" si="192"/>
        <v>3390</v>
      </c>
      <c r="BY107" s="64">
        <f>BU107-BV107</f>
        <v>5091</v>
      </c>
      <c r="BZ107" s="64">
        <f>BY107</f>
        <v>5091</v>
      </c>
      <c r="CA107" s="64">
        <v>6909</v>
      </c>
      <c r="CB107" s="64">
        <f t="shared" si="193"/>
        <v>12000</v>
      </c>
      <c r="CC107" s="64">
        <f>CB107-BZ107</f>
        <v>6909</v>
      </c>
      <c r="CD107" s="181" t="s">
        <v>63</v>
      </c>
      <c r="CE107" s="302"/>
      <c r="CG107" s="17"/>
      <c r="CH107" s="17"/>
      <c r="CI107" s="17"/>
    </row>
    <row r="108" spans="1:87" s="17" customFormat="1" ht="45" x14ac:dyDescent="0.25">
      <c r="A108" s="135">
        <f t="shared" si="177"/>
        <v>16</v>
      </c>
      <c r="B108" s="338" t="s">
        <v>266</v>
      </c>
      <c r="C108" s="66"/>
      <c r="D108" s="66"/>
      <c r="E108" s="67"/>
      <c r="F108" s="336" t="s">
        <v>484</v>
      </c>
      <c r="G108" s="64">
        <v>7803</v>
      </c>
      <c r="H108" s="64">
        <f t="shared" si="195"/>
        <v>7022.7</v>
      </c>
      <c r="I108" s="70"/>
      <c r="J108" s="70"/>
      <c r="K108" s="70"/>
      <c r="L108" s="64"/>
      <c r="M108" s="64"/>
      <c r="N108" s="64"/>
      <c r="O108" s="64"/>
      <c r="P108" s="70"/>
      <c r="Q108" s="70"/>
      <c r="R108" s="64"/>
      <c r="S108" s="64"/>
      <c r="T108" s="70"/>
      <c r="U108" s="64"/>
      <c r="V108" s="64"/>
      <c r="W108" s="64"/>
      <c r="X108" s="64"/>
      <c r="Y108" s="71"/>
      <c r="Z108" s="70"/>
      <c r="AA108" s="70"/>
      <c r="AB108" s="64"/>
      <c r="AC108" s="64"/>
      <c r="AD108" s="64"/>
      <c r="AE108" s="70"/>
      <c r="AF108" s="70"/>
      <c r="AG108" s="64"/>
      <c r="AH108" s="64"/>
      <c r="AI108" s="64"/>
      <c r="AJ108" s="64"/>
      <c r="AK108" s="64"/>
      <c r="AL108" s="64"/>
      <c r="AM108" s="64"/>
      <c r="AN108" s="64"/>
      <c r="AO108" s="64"/>
      <c r="AP108" s="70"/>
      <c r="AQ108" s="70"/>
      <c r="AR108" s="70"/>
      <c r="AS108" s="64"/>
      <c r="AT108" s="64"/>
      <c r="AU108" s="64"/>
      <c r="AV108" s="71"/>
      <c r="AW108" s="70"/>
      <c r="AX108" s="70"/>
      <c r="AY108" s="70"/>
      <c r="AZ108" s="70"/>
      <c r="BA108" s="70"/>
      <c r="BB108" s="70"/>
      <c r="BC108" s="70"/>
      <c r="BD108" s="70"/>
      <c r="BE108" s="70"/>
      <c r="BF108" s="70"/>
      <c r="BG108" s="64"/>
      <c r="BH108" s="64"/>
      <c r="BI108" s="64"/>
      <c r="BJ108" s="64"/>
      <c r="BK108" s="64"/>
      <c r="BL108" s="64"/>
      <c r="BM108" s="64"/>
      <c r="BN108" s="64"/>
      <c r="BO108" s="70"/>
      <c r="BP108" s="64">
        <v>2150</v>
      </c>
      <c r="BQ108" s="64"/>
      <c r="BR108" s="64">
        <v>2150</v>
      </c>
      <c r="BS108" s="64"/>
      <c r="BT108" s="64"/>
      <c r="BU108" s="64">
        <v>2150</v>
      </c>
      <c r="BV108" s="64">
        <f t="shared" si="196"/>
        <v>2150</v>
      </c>
      <c r="BW108" s="64">
        <f t="shared" si="191"/>
        <v>2150</v>
      </c>
      <c r="BX108" s="64">
        <f t="shared" si="192"/>
        <v>2150</v>
      </c>
      <c r="BY108" s="64"/>
      <c r="BZ108" s="64"/>
      <c r="CA108" s="64">
        <v>3020</v>
      </c>
      <c r="CB108" s="64">
        <f t="shared" si="193"/>
        <v>3020</v>
      </c>
      <c r="CC108" s="64">
        <f t="shared" ref="CC108:CC109" si="199">CB108</f>
        <v>3020</v>
      </c>
      <c r="CD108" s="181" t="s">
        <v>64</v>
      </c>
      <c r="CE108" s="302"/>
    </row>
    <row r="109" spans="1:87" s="17" customFormat="1" ht="75" x14ac:dyDescent="0.25">
      <c r="A109" s="135">
        <f t="shared" si="177"/>
        <v>17</v>
      </c>
      <c r="B109" s="338" t="s">
        <v>258</v>
      </c>
      <c r="C109" s="66"/>
      <c r="D109" s="66"/>
      <c r="E109" s="67"/>
      <c r="F109" s="336" t="s">
        <v>485</v>
      </c>
      <c r="G109" s="64">
        <v>6597</v>
      </c>
      <c r="H109" s="64">
        <f t="shared" si="195"/>
        <v>5937.3</v>
      </c>
      <c r="I109" s="70"/>
      <c r="J109" s="70"/>
      <c r="K109" s="70"/>
      <c r="L109" s="64"/>
      <c r="M109" s="64"/>
      <c r="N109" s="64"/>
      <c r="O109" s="64"/>
      <c r="P109" s="70"/>
      <c r="Q109" s="70"/>
      <c r="R109" s="64"/>
      <c r="S109" s="64"/>
      <c r="T109" s="70"/>
      <c r="U109" s="64"/>
      <c r="V109" s="64"/>
      <c r="W109" s="64"/>
      <c r="X109" s="64"/>
      <c r="Y109" s="71"/>
      <c r="Z109" s="70"/>
      <c r="AA109" s="70"/>
      <c r="AB109" s="64"/>
      <c r="AC109" s="64"/>
      <c r="AD109" s="64"/>
      <c r="AE109" s="70"/>
      <c r="AF109" s="70"/>
      <c r="AG109" s="64"/>
      <c r="AH109" s="64"/>
      <c r="AI109" s="64"/>
      <c r="AJ109" s="64"/>
      <c r="AK109" s="64"/>
      <c r="AL109" s="64"/>
      <c r="AM109" s="64"/>
      <c r="AN109" s="64"/>
      <c r="AO109" s="64"/>
      <c r="AP109" s="70"/>
      <c r="AQ109" s="70"/>
      <c r="AR109" s="70"/>
      <c r="AS109" s="64"/>
      <c r="AT109" s="64"/>
      <c r="AU109" s="64"/>
      <c r="AV109" s="71"/>
      <c r="AW109" s="70"/>
      <c r="AX109" s="70"/>
      <c r="AY109" s="70"/>
      <c r="AZ109" s="70"/>
      <c r="BA109" s="70"/>
      <c r="BB109" s="70"/>
      <c r="BC109" s="70"/>
      <c r="BD109" s="70"/>
      <c r="BE109" s="70"/>
      <c r="BF109" s="70"/>
      <c r="BG109" s="64"/>
      <c r="BH109" s="64"/>
      <c r="BI109" s="64"/>
      <c r="BJ109" s="64"/>
      <c r="BK109" s="64"/>
      <c r="BL109" s="64"/>
      <c r="BM109" s="64"/>
      <c r="BN109" s="64"/>
      <c r="BO109" s="70"/>
      <c r="BP109" s="64">
        <v>1780</v>
      </c>
      <c r="BQ109" s="64"/>
      <c r="BR109" s="64">
        <v>1780</v>
      </c>
      <c r="BS109" s="64"/>
      <c r="BT109" s="64"/>
      <c r="BU109" s="64">
        <v>1780</v>
      </c>
      <c r="BV109" s="64">
        <f>BR109</f>
        <v>1780</v>
      </c>
      <c r="BW109" s="64">
        <f t="shared" si="191"/>
        <v>1780</v>
      </c>
      <c r="BX109" s="64">
        <f t="shared" si="192"/>
        <v>1780</v>
      </c>
      <c r="BY109" s="64"/>
      <c r="BZ109" s="64"/>
      <c r="CA109" s="64">
        <v>2640</v>
      </c>
      <c r="CB109" s="64">
        <f t="shared" si="193"/>
        <v>2640</v>
      </c>
      <c r="CC109" s="64">
        <f t="shared" si="199"/>
        <v>2640</v>
      </c>
      <c r="CD109" s="181" t="s">
        <v>64</v>
      </c>
      <c r="CE109" s="302"/>
    </row>
    <row r="110" spans="1:87" s="17" customFormat="1" ht="30" x14ac:dyDescent="0.25">
      <c r="A110" s="135">
        <f t="shared" si="177"/>
        <v>18</v>
      </c>
      <c r="B110" s="136" t="s">
        <v>259</v>
      </c>
      <c r="C110" s="66"/>
      <c r="D110" s="66"/>
      <c r="E110" s="67"/>
      <c r="F110" s="321" t="s">
        <v>486</v>
      </c>
      <c r="G110" s="72">
        <v>12600</v>
      </c>
      <c r="H110" s="64">
        <f t="shared" si="195"/>
        <v>11340</v>
      </c>
      <c r="I110" s="70"/>
      <c r="J110" s="70"/>
      <c r="K110" s="70"/>
      <c r="L110" s="64"/>
      <c r="M110" s="64"/>
      <c r="N110" s="64"/>
      <c r="O110" s="64"/>
      <c r="P110" s="70"/>
      <c r="Q110" s="70"/>
      <c r="R110" s="64"/>
      <c r="S110" s="64"/>
      <c r="T110" s="70"/>
      <c r="U110" s="64"/>
      <c r="V110" s="64"/>
      <c r="W110" s="64"/>
      <c r="X110" s="64"/>
      <c r="Y110" s="71"/>
      <c r="Z110" s="70"/>
      <c r="AA110" s="70"/>
      <c r="AB110" s="64"/>
      <c r="AC110" s="64"/>
      <c r="AD110" s="64"/>
      <c r="AE110" s="70"/>
      <c r="AF110" s="70"/>
      <c r="AG110" s="64"/>
      <c r="AH110" s="64"/>
      <c r="AI110" s="64"/>
      <c r="AJ110" s="64"/>
      <c r="AK110" s="64"/>
      <c r="AL110" s="64"/>
      <c r="AM110" s="64"/>
      <c r="AN110" s="64"/>
      <c r="AO110" s="64"/>
      <c r="AP110" s="70"/>
      <c r="AQ110" s="70"/>
      <c r="AR110" s="70"/>
      <c r="AS110" s="64"/>
      <c r="AT110" s="64"/>
      <c r="AU110" s="64"/>
      <c r="AV110" s="71"/>
      <c r="AW110" s="70"/>
      <c r="AX110" s="70"/>
      <c r="AY110" s="70"/>
      <c r="AZ110" s="70"/>
      <c r="BA110" s="70"/>
      <c r="BB110" s="70"/>
      <c r="BC110" s="70"/>
      <c r="BD110" s="70"/>
      <c r="BE110" s="70"/>
      <c r="BF110" s="70"/>
      <c r="BG110" s="64"/>
      <c r="BH110" s="64"/>
      <c r="BI110" s="64"/>
      <c r="BJ110" s="64"/>
      <c r="BK110" s="64"/>
      <c r="BL110" s="64"/>
      <c r="BM110" s="64"/>
      <c r="BN110" s="64"/>
      <c r="BO110" s="70"/>
      <c r="BP110" s="72">
        <v>2400</v>
      </c>
      <c r="BQ110" s="64"/>
      <c r="BR110" s="72">
        <v>2400</v>
      </c>
      <c r="BS110" s="72"/>
      <c r="BT110" s="64">
        <v>1005</v>
      </c>
      <c r="BU110" s="72">
        <f>BR110+BT110</f>
        <v>3405</v>
      </c>
      <c r="BV110" s="64">
        <f>BR110</f>
        <v>2400</v>
      </c>
      <c r="BW110" s="64">
        <f t="shared" si="191"/>
        <v>2400</v>
      </c>
      <c r="BX110" s="64">
        <f t="shared" si="192"/>
        <v>2400</v>
      </c>
      <c r="BY110" s="64">
        <f>BU110-BV110</f>
        <v>1005</v>
      </c>
      <c r="BZ110" s="64"/>
      <c r="CA110" s="64">
        <v>4495</v>
      </c>
      <c r="CB110" s="64">
        <f t="shared" si="193"/>
        <v>5500</v>
      </c>
      <c r="CC110" s="64">
        <f>CB110-BY110</f>
        <v>4495</v>
      </c>
      <c r="CD110" s="340" t="s">
        <v>65</v>
      </c>
      <c r="CE110" s="302"/>
    </row>
    <row r="111" spans="1:87" s="17" customFormat="1" ht="45" x14ac:dyDescent="0.25">
      <c r="A111" s="135">
        <f t="shared" si="177"/>
        <v>19</v>
      </c>
      <c r="B111" s="338" t="s">
        <v>267</v>
      </c>
      <c r="C111" s="66"/>
      <c r="D111" s="66"/>
      <c r="E111" s="67"/>
      <c r="F111" s="336" t="s">
        <v>487</v>
      </c>
      <c r="G111" s="64">
        <f>6495.537893</f>
        <v>6495.5378929999997</v>
      </c>
      <c r="H111" s="64">
        <f t="shared" si="195"/>
        <v>5845.9841036999997</v>
      </c>
      <c r="I111" s="70"/>
      <c r="J111" s="70"/>
      <c r="K111" s="70"/>
      <c r="L111" s="64"/>
      <c r="M111" s="64"/>
      <c r="N111" s="64"/>
      <c r="O111" s="64"/>
      <c r="P111" s="70"/>
      <c r="Q111" s="70"/>
      <c r="R111" s="64"/>
      <c r="S111" s="64"/>
      <c r="T111" s="70"/>
      <c r="U111" s="64"/>
      <c r="V111" s="64"/>
      <c r="W111" s="64"/>
      <c r="X111" s="64"/>
      <c r="Y111" s="71"/>
      <c r="Z111" s="70"/>
      <c r="AA111" s="70"/>
      <c r="AB111" s="64"/>
      <c r="AC111" s="64"/>
      <c r="AD111" s="64"/>
      <c r="AE111" s="70"/>
      <c r="AF111" s="70"/>
      <c r="AG111" s="64"/>
      <c r="AH111" s="64"/>
      <c r="AI111" s="64"/>
      <c r="AJ111" s="64"/>
      <c r="AK111" s="64"/>
      <c r="AL111" s="64"/>
      <c r="AM111" s="64"/>
      <c r="AN111" s="64"/>
      <c r="AO111" s="64"/>
      <c r="AP111" s="70"/>
      <c r="AQ111" s="70"/>
      <c r="AR111" s="70"/>
      <c r="AS111" s="64"/>
      <c r="AT111" s="64"/>
      <c r="AU111" s="64"/>
      <c r="AV111" s="71"/>
      <c r="AW111" s="70"/>
      <c r="AX111" s="70"/>
      <c r="AY111" s="70"/>
      <c r="AZ111" s="70"/>
      <c r="BA111" s="70"/>
      <c r="BB111" s="70"/>
      <c r="BC111" s="70"/>
      <c r="BD111" s="70"/>
      <c r="BE111" s="70"/>
      <c r="BF111" s="70"/>
      <c r="BG111" s="64"/>
      <c r="BH111" s="64"/>
      <c r="BI111" s="64"/>
      <c r="BJ111" s="64"/>
      <c r="BK111" s="64"/>
      <c r="BL111" s="64"/>
      <c r="BM111" s="64"/>
      <c r="BN111" s="64"/>
      <c r="BO111" s="70">
        <v>1507</v>
      </c>
      <c r="BP111" s="64">
        <v>1800</v>
      </c>
      <c r="BQ111" s="64"/>
      <c r="BR111" s="64">
        <v>1800</v>
      </c>
      <c r="BS111" s="64"/>
      <c r="BT111" s="64"/>
      <c r="BU111" s="64">
        <f>BR111+BO111</f>
        <v>3307</v>
      </c>
      <c r="BV111" s="64">
        <v>1820</v>
      </c>
      <c r="BW111" s="64">
        <f t="shared" si="191"/>
        <v>1800</v>
      </c>
      <c r="BX111" s="64">
        <f t="shared" si="192"/>
        <v>1800</v>
      </c>
      <c r="BY111" s="64">
        <f>BU111-BV111</f>
        <v>1487</v>
      </c>
      <c r="BZ111" s="64">
        <f t="shared" ref="BZ111" si="200">BY111</f>
        <v>1487</v>
      </c>
      <c r="CA111" s="64">
        <v>1513</v>
      </c>
      <c r="CB111" s="64">
        <f t="shared" si="193"/>
        <v>3000</v>
      </c>
      <c r="CC111" s="64">
        <f>CB111-BY111</f>
        <v>1513</v>
      </c>
      <c r="CD111" s="73" t="s">
        <v>69</v>
      </c>
      <c r="CE111" s="302"/>
      <c r="CG111" s="16"/>
      <c r="CH111" s="16"/>
      <c r="CI111" s="16"/>
    </row>
    <row r="112" spans="1:87" s="16" customFormat="1" ht="15.75" x14ac:dyDescent="0.25">
      <c r="A112" s="135"/>
      <c r="B112" s="65"/>
      <c r="C112" s="66"/>
      <c r="D112" s="66"/>
      <c r="E112" s="67"/>
      <c r="F112" s="233"/>
      <c r="G112" s="64"/>
      <c r="H112" s="64"/>
      <c r="I112" s="70"/>
      <c r="J112" s="70"/>
      <c r="K112" s="70"/>
      <c r="L112" s="64"/>
      <c r="M112" s="64"/>
      <c r="N112" s="64"/>
      <c r="O112" s="64"/>
      <c r="P112" s="70"/>
      <c r="Q112" s="70"/>
      <c r="R112" s="64"/>
      <c r="S112" s="64"/>
      <c r="T112" s="70"/>
      <c r="U112" s="64"/>
      <c r="V112" s="64"/>
      <c r="W112" s="64"/>
      <c r="X112" s="64"/>
      <c r="Y112" s="71"/>
      <c r="Z112" s="70"/>
      <c r="AA112" s="70"/>
      <c r="AB112" s="64"/>
      <c r="AC112" s="64"/>
      <c r="AD112" s="64"/>
      <c r="AE112" s="70"/>
      <c r="AF112" s="70"/>
      <c r="AG112" s="64"/>
      <c r="AH112" s="64"/>
      <c r="AI112" s="64"/>
      <c r="AJ112" s="64"/>
      <c r="AK112" s="64"/>
      <c r="AL112" s="64"/>
      <c r="AM112" s="64"/>
      <c r="AN112" s="64"/>
      <c r="AO112" s="64"/>
      <c r="AP112" s="70"/>
      <c r="AQ112" s="70"/>
      <c r="AR112" s="70"/>
      <c r="AS112" s="64"/>
      <c r="AT112" s="64"/>
      <c r="AU112" s="64"/>
      <c r="AV112" s="71"/>
      <c r="AW112" s="70"/>
      <c r="AX112" s="70"/>
      <c r="AY112" s="70"/>
      <c r="AZ112" s="70"/>
      <c r="BA112" s="70"/>
      <c r="BB112" s="70"/>
      <c r="BC112" s="70"/>
      <c r="BD112" s="70"/>
      <c r="BE112" s="70"/>
      <c r="BF112" s="70"/>
      <c r="BG112" s="64"/>
      <c r="BH112" s="64"/>
      <c r="BI112" s="64"/>
      <c r="BJ112" s="64"/>
      <c r="BK112" s="64"/>
      <c r="BL112" s="64"/>
      <c r="BM112" s="64"/>
      <c r="BN112" s="64"/>
      <c r="BO112" s="70"/>
      <c r="BP112" s="70"/>
      <c r="BQ112" s="64"/>
      <c r="BR112" s="64"/>
      <c r="BS112" s="64"/>
      <c r="BT112" s="64"/>
      <c r="BU112" s="64"/>
      <c r="BV112" s="64"/>
      <c r="BW112" s="64"/>
      <c r="BX112" s="64"/>
      <c r="BY112" s="64"/>
      <c r="BZ112" s="64"/>
      <c r="CA112" s="64"/>
      <c r="CB112" s="64"/>
      <c r="CC112" s="64"/>
      <c r="CD112" s="324"/>
      <c r="CE112" s="302"/>
      <c r="CG112" s="6"/>
      <c r="CH112" s="6"/>
      <c r="CI112" s="6"/>
    </row>
    <row r="113" spans="1:87" s="6" customFormat="1" ht="28.5" x14ac:dyDescent="0.25">
      <c r="A113" s="316" t="s">
        <v>120</v>
      </c>
      <c r="B113" s="298" t="s">
        <v>252</v>
      </c>
      <c r="C113" s="137"/>
      <c r="D113" s="137"/>
      <c r="E113" s="341"/>
      <c r="F113" s="342"/>
      <c r="G113" s="250">
        <f t="shared" ref="G113:AL113" si="201">SUM(G114:G166)</f>
        <v>422988.2</v>
      </c>
      <c r="H113" s="250">
        <f t="shared" si="201"/>
        <v>373063.57999999996</v>
      </c>
      <c r="I113" s="250">
        <f t="shared" si="201"/>
        <v>0</v>
      </c>
      <c r="J113" s="250">
        <f t="shared" si="201"/>
        <v>0</v>
      </c>
      <c r="K113" s="250">
        <f t="shared" si="201"/>
        <v>0</v>
      </c>
      <c r="L113" s="250">
        <f t="shared" si="201"/>
        <v>0</v>
      </c>
      <c r="M113" s="250">
        <f t="shared" si="201"/>
        <v>0</v>
      </c>
      <c r="N113" s="250">
        <f t="shared" si="201"/>
        <v>0</v>
      </c>
      <c r="O113" s="250">
        <f t="shared" si="201"/>
        <v>0</v>
      </c>
      <c r="P113" s="250">
        <f t="shared" si="201"/>
        <v>0</v>
      </c>
      <c r="Q113" s="250">
        <f t="shared" si="201"/>
        <v>0</v>
      </c>
      <c r="R113" s="250">
        <f t="shared" si="201"/>
        <v>0</v>
      </c>
      <c r="S113" s="250">
        <f t="shared" si="201"/>
        <v>0</v>
      </c>
      <c r="T113" s="250">
        <f t="shared" si="201"/>
        <v>0</v>
      </c>
      <c r="U113" s="250">
        <f t="shared" si="201"/>
        <v>0</v>
      </c>
      <c r="V113" s="250">
        <f t="shared" si="201"/>
        <v>0</v>
      </c>
      <c r="W113" s="250">
        <f t="shared" si="201"/>
        <v>0</v>
      </c>
      <c r="X113" s="250">
        <f t="shared" si="201"/>
        <v>0</v>
      </c>
      <c r="Y113" s="250">
        <f t="shared" si="201"/>
        <v>0</v>
      </c>
      <c r="Z113" s="250">
        <f t="shared" si="201"/>
        <v>0</v>
      </c>
      <c r="AA113" s="250">
        <f t="shared" si="201"/>
        <v>0</v>
      </c>
      <c r="AB113" s="250">
        <f t="shared" si="201"/>
        <v>0</v>
      </c>
      <c r="AC113" s="250">
        <f t="shared" si="201"/>
        <v>0</v>
      </c>
      <c r="AD113" s="250">
        <f t="shared" si="201"/>
        <v>0</v>
      </c>
      <c r="AE113" s="250">
        <f t="shared" si="201"/>
        <v>0</v>
      </c>
      <c r="AF113" s="250">
        <f t="shared" si="201"/>
        <v>0</v>
      </c>
      <c r="AG113" s="250">
        <f t="shared" si="201"/>
        <v>0</v>
      </c>
      <c r="AH113" s="250">
        <f t="shared" si="201"/>
        <v>0</v>
      </c>
      <c r="AI113" s="250">
        <f t="shared" si="201"/>
        <v>0</v>
      </c>
      <c r="AJ113" s="250">
        <f t="shared" si="201"/>
        <v>0</v>
      </c>
      <c r="AK113" s="250">
        <f t="shared" si="201"/>
        <v>0</v>
      </c>
      <c r="AL113" s="250">
        <f t="shared" si="201"/>
        <v>0</v>
      </c>
      <c r="AM113" s="250">
        <f t="shared" ref="AM113:BR113" si="202">SUM(AM114:AM166)</f>
        <v>0</v>
      </c>
      <c r="AN113" s="250">
        <f t="shared" si="202"/>
        <v>0</v>
      </c>
      <c r="AO113" s="250">
        <f t="shared" si="202"/>
        <v>0</v>
      </c>
      <c r="AP113" s="250">
        <f t="shared" si="202"/>
        <v>0</v>
      </c>
      <c r="AQ113" s="250">
        <f t="shared" si="202"/>
        <v>0</v>
      </c>
      <c r="AR113" s="250">
        <f t="shared" si="202"/>
        <v>0</v>
      </c>
      <c r="AS113" s="250">
        <f t="shared" si="202"/>
        <v>0</v>
      </c>
      <c r="AT113" s="250">
        <f t="shared" si="202"/>
        <v>0</v>
      </c>
      <c r="AU113" s="250">
        <f t="shared" si="202"/>
        <v>0</v>
      </c>
      <c r="AV113" s="250">
        <f t="shared" si="202"/>
        <v>0</v>
      </c>
      <c r="AW113" s="250">
        <f t="shared" si="202"/>
        <v>0</v>
      </c>
      <c r="AX113" s="250">
        <f t="shared" si="202"/>
        <v>0</v>
      </c>
      <c r="AY113" s="250">
        <f t="shared" si="202"/>
        <v>0</v>
      </c>
      <c r="AZ113" s="250">
        <f t="shared" si="202"/>
        <v>0</v>
      </c>
      <c r="BA113" s="250">
        <f t="shared" si="202"/>
        <v>0</v>
      </c>
      <c r="BB113" s="250">
        <f t="shared" si="202"/>
        <v>0</v>
      </c>
      <c r="BC113" s="250">
        <f t="shared" si="202"/>
        <v>0</v>
      </c>
      <c r="BD113" s="250">
        <f t="shared" si="202"/>
        <v>0</v>
      </c>
      <c r="BE113" s="250">
        <f t="shared" si="202"/>
        <v>0</v>
      </c>
      <c r="BF113" s="250">
        <f t="shared" si="202"/>
        <v>0</v>
      </c>
      <c r="BG113" s="250">
        <f t="shared" si="202"/>
        <v>0</v>
      </c>
      <c r="BH113" s="250">
        <f t="shared" si="202"/>
        <v>0</v>
      </c>
      <c r="BI113" s="250">
        <f t="shared" si="202"/>
        <v>27619</v>
      </c>
      <c r="BJ113" s="250">
        <f t="shared" si="202"/>
        <v>17198</v>
      </c>
      <c r="BK113" s="250">
        <f t="shared" si="202"/>
        <v>17198</v>
      </c>
      <c r="BL113" s="250">
        <f t="shared" si="202"/>
        <v>0</v>
      </c>
      <c r="BM113" s="250">
        <f t="shared" si="202"/>
        <v>0</v>
      </c>
      <c r="BN113" s="250">
        <f t="shared" si="202"/>
        <v>17198</v>
      </c>
      <c r="BO113" s="250">
        <f t="shared" si="202"/>
        <v>0</v>
      </c>
      <c r="BP113" s="250">
        <f t="shared" si="202"/>
        <v>17198</v>
      </c>
      <c r="BQ113" s="250">
        <f t="shared" si="202"/>
        <v>0</v>
      </c>
      <c r="BR113" s="250">
        <f t="shared" si="202"/>
        <v>540</v>
      </c>
      <c r="BS113" s="250">
        <f t="shared" ref="BS113:CC113" si="203">SUM(BS114:BS166)</f>
        <v>16658</v>
      </c>
      <c r="BT113" s="250">
        <f t="shared" si="203"/>
        <v>-2894</v>
      </c>
      <c r="BU113" s="250">
        <f t="shared" si="203"/>
        <v>17800</v>
      </c>
      <c r="BV113" s="250">
        <f t="shared" si="203"/>
        <v>1060</v>
      </c>
      <c r="BW113" s="250">
        <f t="shared" si="203"/>
        <v>540</v>
      </c>
      <c r="BX113" s="250">
        <f t="shared" si="203"/>
        <v>540</v>
      </c>
      <c r="BY113" s="250">
        <f t="shared" si="203"/>
        <v>16740</v>
      </c>
      <c r="BZ113" s="250">
        <f t="shared" si="203"/>
        <v>179580.13999999998</v>
      </c>
      <c r="CA113" s="250">
        <v>154824</v>
      </c>
      <c r="CB113" s="250">
        <f t="shared" si="203"/>
        <v>172274</v>
      </c>
      <c r="CC113" s="250">
        <f t="shared" si="203"/>
        <v>154034</v>
      </c>
      <c r="CD113" s="340"/>
      <c r="CE113" s="302"/>
      <c r="CG113" s="5"/>
      <c r="CH113" s="5"/>
      <c r="CI113" s="5"/>
    </row>
    <row r="114" spans="1:87" s="5" customFormat="1" ht="30" x14ac:dyDescent="0.25">
      <c r="A114" s="135">
        <v>1</v>
      </c>
      <c r="B114" s="65" t="s">
        <v>207</v>
      </c>
      <c r="C114" s="66"/>
      <c r="D114" s="66"/>
      <c r="E114" s="67"/>
      <c r="F114" s="255" t="s">
        <v>696</v>
      </c>
      <c r="G114" s="64">
        <v>4999</v>
      </c>
      <c r="H114" s="64">
        <v>4900</v>
      </c>
      <c r="I114" s="70"/>
      <c r="J114" s="70"/>
      <c r="K114" s="70"/>
      <c r="L114" s="64"/>
      <c r="M114" s="64"/>
      <c r="N114" s="64"/>
      <c r="O114" s="64"/>
      <c r="P114" s="70"/>
      <c r="Q114" s="70"/>
      <c r="R114" s="64"/>
      <c r="S114" s="64"/>
      <c r="T114" s="70"/>
      <c r="U114" s="64"/>
      <c r="V114" s="64"/>
      <c r="W114" s="64"/>
      <c r="X114" s="64"/>
      <c r="Y114" s="71"/>
      <c r="Z114" s="70"/>
      <c r="AA114" s="70"/>
      <c r="AB114" s="64"/>
      <c r="AC114" s="64"/>
      <c r="AD114" s="64"/>
      <c r="AE114" s="70"/>
      <c r="AF114" s="70"/>
      <c r="AG114" s="64"/>
      <c r="AH114" s="64"/>
      <c r="AI114" s="64"/>
      <c r="AJ114" s="64"/>
      <c r="AK114" s="64"/>
      <c r="AL114" s="64"/>
      <c r="AM114" s="64"/>
      <c r="AN114" s="64"/>
      <c r="AO114" s="64"/>
      <c r="AP114" s="70"/>
      <c r="AQ114" s="70"/>
      <c r="AR114" s="70"/>
      <c r="AS114" s="64"/>
      <c r="AT114" s="64"/>
      <c r="AU114" s="64"/>
      <c r="AV114" s="71"/>
      <c r="AW114" s="70"/>
      <c r="AX114" s="70"/>
      <c r="AY114" s="70"/>
      <c r="AZ114" s="70"/>
      <c r="BA114" s="70"/>
      <c r="BB114" s="70"/>
      <c r="BC114" s="70"/>
      <c r="BD114" s="70"/>
      <c r="BE114" s="70"/>
      <c r="BF114" s="70"/>
      <c r="BG114" s="64"/>
      <c r="BH114" s="64"/>
      <c r="BI114" s="64">
        <v>5000</v>
      </c>
      <c r="BJ114" s="64">
        <f>BI114</f>
        <v>5000</v>
      </c>
      <c r="BK114" s="64">
        <f>BL114+BP114</f>
        <v>5000</v>
      </c>
      <c r="BL114" s="64">
        <f t="shared" ref="BL114:BL115" si="204">BH114</f>
        <v>0</v>
      </c>
      <c r="BM114" s="64">
        <f>AY114</f>
        <v>0</v>
      </c>
      <c r="BN114" s="64">
        <f t="shared" ref="BN114:BN115" si="205">BJ114-BL114</f>
        <v>5000</v>
      </c>
      <c r="BO114" s="70"/>
      <c r="BP114" s="70">
        <f t="shared" ref="BP114:BP115" si="206">BN114+BO114</f>
        <v>5000</v>
      </c>
      <c r="BQ114" s="64"/>
      <c r="BR114" s="70">
        <v>100</v>
      </c>
      <c r="BS114" s="64">
        <f>BP114-BR114</f>
        <v>4900</v>
      </c>
      <c r="BT114" s="64">
        <v>-100</v>
      </c>
      <c r="BU114" s="64">
        <f>BK114+BT114</f>
        <v>4900</v>
      </c>
      <c r="BV114" s="64">
        <f>BK114-BP114+BR114</f>
        <v>100</v>
      </c>
      <c r="BW114" s="64">
        <f t="shared" ref="BW114:BW121" si="207">BR114</f>
        <v>100</v>
      </c>
      <c r="BX114" s="64">
        <f t="shared" ref="BX114:BX121" si="208">BW114</f>
        <v>100</v>
      </c>
      <c r="BY114" s="64">
        <f t="shared" ref="BY114:BY118" si="209">BU114-BV114</f>
        <v>4800</v>
      </c>
      <c r="BZ114" s="64">
        <v>4800</v>
      </c>
      <c r="CA114" s="64"/>
      <c r="CB114" s="64">
        <f t="shared" ref="CB114:CB121" si="210">BY114+CA114</f>
        <v>4800</v>
      </c>
      <c r="CC114" s="64"/>
      <c r="CD114" s="147" t="s">
        <v>55</v>
      </c>
      <c r="CE114" s="302"/>
    </row>
    <row r="115" spans="1:87" s="5" customFormat="1" ht="30" x14ac:dyDescent="0.25">
      <c r="A115" s="135">
        <f t="shared" ref="A115:A118" si="211">A114+1</f>
        <v>2</v>
      </c>
      <c r="B115" s="65" t="s">
        <v>208</v>
      </c>
      <c r="C115" s="66"/>
      <c r="D115" s="66"/>
      <c r="E115" s="67"/>
      <c r="F115" s="255" t="s">
        <v>668</v>
      </c>
      <c r="G115" s="64">
        <v>7994</v>
      </c>
      <c r="H115" s="64">
        <f>G115*0.9</f>
        <v>7194.6</v>
      </c>
      <c r="I115" s="70"/>
      <c r="J115" s="70"/>
      <c r="K115" s="70"/>
      <c r="L115" s="64"/>
      <c r="M115" s="64"/>
      <c r="N115" s="64"/>
      <c r="O115" s="64"/>
      <c r="P115" s="70"/>
      <c r="Q115" s="70"/>
      <c r="R115" s="64"/>
      <c r="S115" s="64"/>
      <c r="T115" s="70"/>
      <c r="U115" s="64"/>
      <c r="V115" s="64"/>
      <c r="W115" s="64"/>
      <c r="X115" s="64"/>
      <c r="Y115" s="71"/>
      <c r="Z115" s="70"/>
      <c r="AA115" s="70"/>
      <c r="AB115" s="64"/>
      <c r="AC115" s="64"/>
      <c r="AD115" s="64"/>
      <c r="AE115" s="70"/>
      <c r="AF115" s="70"/>
      <c r="AG115" s="64"/>
      <c r="AH115" s="64"/>
      <c r="AI115" s="64"/>
      <c r="AJ115" s="64"/>
      <c r="AK115" s="64"/>
      <c r="AL115" s="64"/>
      <c r="AM115" s="64"/>
      <c r="AN115" s="64"/>
      <c r="AO115" s="64"/>
      <c r="AP115" s="70"/>
      <c r="AQ115" s="70"/>
      <c r="AR115" s="70"/>
      <c r="AS115" s="64"/>
      <c r="AT115" s="64"/>
      <c r="AU115" s="64"/>
      <c r="AV115" s="71"/>
      <c r="AW115" s="70"/>
      <c r="AX115" s="70"/>
      <c r="AY115" s="70"/>
      <c r="AZ115" s="70"/>
      <c r="BA115" s="70"/>
      <c r="BB115" s="70"/>
      <c r="BC115" s="70"/>
      <c r="BD115" s="70"/>
      <c r="BE115" s="70"/>
      <c r="BF115" s="70"/>
      <c r="BG115" s="64"/>
      <c r="BH115" s="64"/>
      <c r="BI115" s="64">
        <v>7998</v>
      </c>
      <c r="BJ115" s="64">
        <f>BI115</f>
        <v>7998</v>
      </c>
      <c r="BK115" s="64">
        <f>BL115+BP115</f>
        <v>7998</v>
      </c>
      <c r="BL115" s="64">
        <f t="shared" si="204"/>
        <v>0</v>
      </c>
      <c r="BM115" s="64">
        <f>AY115</f>
        <v>0</v>
      </c>
      <c r="BN115" s="64">
        <f t="shared" si="205"/>
        <v>7998</v>
      </c>
      <c r="BO115" s="70"/>
      <c r="BP115" s="70">
        <f t="shared" si="206"/>
        <v>7998</v>
      </c>
      <c r="BQ115" s="64"/>
      <c r="BR115" s="70">
        <v>160</v>
      </c>
      <c r="BS115" s="64">
        <f>BP115-BR115</f>
        <v>7838</v>
      </c>
      <c r="BT115" s="64">
        <v>-2794</v>
      </c>
      <c r="BU115" s="64">
        <f>BK115+BT115</f>
        <v>5204</v>
      </c>
      <c r="BV115" s="64">
        <f>BK115-BP115+BR115</f>
        <v>160</v>
      </c>
      <c r="BW115" s="64">
        <f t="shared" si="207"/>
        <v>160</v>
      </c>
      <c r="BX115" s="64">
        <f t="shared" si="208"/>
        <v>160</v>
      </c>
      <c r="BY115" s="64">
        <f t="shared" si="209"/>
        <v>5044</v>
      </c>
      <c r="BZ115" s="64">
        <v>5044</v>
      </c>
      <c r="CA115" s="64"/>
      <c r="CB115" s="64">
        <f t="shared" si="210"/>
        <v>5044</v>
      </c>
      <c r="CC115" s="64"/>
      <c r="CD115" s="147" t="s">
        <v>55</v>
      </c>
      <c r="CE115" s="302"/>
    </row>
    <row r="116" spans="1:87" s="5" customFormat="1" ht="30" x14ac:dyDescent="0.25">
      <c r="A116" s="135">
        <f t="shared" si="211"/>
        <v>3</v>
      </c>
      <c r="B116" s="65" t="s">
        <v>408</v>
      </c>
      <c r="C116" s="66"/>
      <c r="D116" s="66"/>
      <c r="E116" s="67"/>
      <c r="F116" s="255" t="s">
        <v>697</v>
      </c>
      <c r="G116" s="64">
        <v>22265</v>
      </c>
      <c r="H116" s="64">
        <f t="shared" ref="H116" si="212">G116*0.9</f>
        <v>20038.5</v>
      </c>
      <c r="I116" s="70"/>
      <c r="J116" s="70"/>
      <c r="K116" s="70"/>
      <c r="L116" s="64"/>
      <c r="M116" s="64"/>
      <c r="N116" s="64"/>
      <c r="O116" s="64"/>
      <c r="P116" s="70"/>
      <c r="Q116" s="70"/>
      <c r="R116" s="64"/>
      <c r="S116" s="64"/>
      <c r="T116" s="70"/>
      <c r="U116" s="64"/>
      <c r="V116" s="64"/>
      <c r="W116" s="64"/>
      <c r="X116" s="64"/>
      <c r="Y116" s="71"/>
      <c r="Z116" s="70"/>
      <c r="AA116" s="70"/>
      <c r="AB116" s="64"/>
      <c r="AC116" s="64"/>
      <c r="AD116" s="64"/>
      <c r="AE116" s="70"/>
      <c r="AF116" s="70"/>
      <c r="AG116" s="64"/>
      <c r="AH116" s="64"/>
      <c r="AI116" s="64"/>
      <c r="AJ116" s="64"/>
      <c r="AK116" s="64"/>
      <c r="AL116" s="64"/>
      <c r="AM116" s="64"/>
      <c r="AN116" s="64"/>
      <c r="AO116" s="64"/>
      <c r="AP116" s="70"/>
      <c r="AQ116" s="70"/>
      <c r="AR116" s="70"/>
      <c r="AS116" s="64"/>
      <c r="AT116" s="64"/>
      <c r="AU116" s="64"/>
      <c r="AV116" s="71"/>
      <c r="AW116" s="70"/>
      <c r="AX116" s="70"/>
      <c r="AY116" s="70"/>
      <c r="AZ116" s="70"/>
      <c r="BA116" s="70"/>
      <c r="BB116" s="70"/>
      <c r="BC116" s="70"/>
      <c r="BD116" s="70"/>
      <c r="BE116" s="70"/>
      <c r="BF116" s="70"/>
      <c r="BG116" s="64"/>
      <c r="BH116" s="64"/>
      <c r="BI116" s="64"/>
      <c r="BJ116" s="64"/>
      <c r="BK116" s="64"/>
      <c r="BL116" s="64"/>
      <c r="BM116" s="64"/>
      <c r="BN116" s="64"/>
      <c r="BO116" s="70"/>
      <c r="BP116" s="70"/>
      <c r="BQ116" s="64"/>
      <c r="BR116" s="70"/>
      <c r="BS116" s="64"/>
      <c r="BT116" s="64"/>
      <c r="BU116" s="64">
        <v>2000</v>
      </c>
      <c r="BV116" s="64">
        <v>350</v>
      </c>
      <c r="BW116" s="64">
        <f t="shared" si="207"/>
        <v>0</v>
      </c>
      <c r="BX116" s="64">
        <f t="shared" si="208"/>
        <v>0</v>
      </c>
      <c r="BY116" s="64">
        <f t="shared" si="209"/>
        <v>1650</v>
      </c>
      <c r="BZ116" s="64">
        <f>BY116</f>
        <v>1650</v>
      </c>
      <c r="CA116" s="64"/>
      <c r="CB116" s="64">
        <f t="shared" si="210"/>
        <v>1650</v>
      </c>
      <c r="CC116" s="64"/>
      <c r="CD116" s="73" t="s">
        <v>54</v>
      </c>
      <c r="CE116" s="302"/>
    </row>
    <row r="117" spans="1:87" s="5" customFormat="1" ht="30" x14ac:dyDescent="0.25">
      <c r="A117" s="135">
        <f t="shared" si="211"/>
        <v>4</v>
      </c>
      <c r="B117" s="65" t="s">
        <v>438</v>
      </c>
      <c r="C117" s="66"/>
      <c r="D117" s="66"/>
      <c r="E117" s="67"/>
      <c r="F117" s="255" t="s">
        <v>703</v>
      </c>
      <c r="G117" s="64">
        <v>5828</v>
      </c>
      <c r="H117" s="64">
        <f t="shared" ref="H117:H118" si="213">G117*0.9</f>
        <v>5245.2</v>
      </c>
      <c r="I117" s="70"/>
      <c r="J117" s="70"/>
      <c r="K117" s="70"/>
      <c r="L117" s="64"/>
      <c r="M117" s="64"/>
      <c r="N117" s="64"/>
      <c r="O117" s="64"/>
      <c r="P117" s="70"/>
      <c r="Q117" s="70"/>
      <c r="R117" s="64"/>
      <c r="S117" s="64"/>
      <c r="T117" s="70"/>
      <c r="U117" s="64"/>
      <c r="V117" s="64"/>
      <c r="W117" s="64"/>
      <c r="X117" s="64"/>
      <c r="Y117" s="71"/>
      <c r="Z117" s="70"/>
      <c r="AA117" s="70"/>
      <c r="AB117" s="64"/>
      <c r="AC117" s="64"/>
      <c r="AD117" s="64"/>
      <c r="AE117" s="70"/>
      <c r="AF117" s="70"/>
      <c r="AG117" s="64"/>
      <c r="AH117" s="64"/>
      <c r="AI117" s="64"/>
      <c r="AJ117" s="64"/>
      <c r="AK117" s="64"/>
      <c r="AL117" s="64"/>
      <c r="AM117" s="64"/>
      <c r="AN117" s="64"/>
      <c r="AO117" s="64"/>
      <c r="AP117" s="70"/>
      <c r="AQ117" s="70"/>
      <c r="AR117" s="70"/>
      <c r="AS117" s="64"/>
      <c r="AT117" s="64"/>
      <c r="AU117" s="64"/>
      <c r="AV117" s="71"/>
      <c r="AW117" s="70"/>
      <c r="AX117" s="70"/>
      <c r="AY117" s="70"/>
      <c r="AZ117" s="70"/>
      <c r="BA117" s="70"/>
      <c r="BB117" s="70"/>
      <c r="BC117" s="70"/>
      <c r="BD117" s="70"/>
      <c r="BE117" s="70"/>
      <c r="BF117" s="70"/>
      <c r="BG117" s="64"/>
      <c r="BH117" s="64"/>
      <c r="BI117" s="64">
        <v>6231</v>
      </c>
      <c r="BJ117" s="71">
        <v>2200</v>
      </c>
      <c r="BK117" s="64">
        <f>BL117+BP117</f>
        <v>2200</v>
      </c>
      <c r="BL117" s="64">
        <f>BH117</f>
        <v>0</v>
      </c>
      <c r="BM117" s="64">
        <f>AY117</f>
        <v>0</v>
      </c>
      <c r="BN117" s="64">
        <f>BJ117-BL117</f>
        <v>2200</v>
      </c>
      <c r="BO117" s="70"/>
      <c r="BP117" s="70">
        <f>BN117+BO117</f>
        <v>2200</v>
      </c>
      <c r="BQ117" s="64"/>
      <c r="BR117" s="70">
        <v>120</v>
      </c>
      <c r="BS117" s="64">
        <f>BP117-BR117</f>
        <v>2080</v>
      </c>
      <c r="BT117" s="64"/>
      <c r="BU117" s="64">
        <f>BK117+BT117</f>
        <v>2200</v>
      </c>
      <c r="BV117" s="64">
        <v>270</v>
      </c>
      <c r="BW117" s="64">
        <f t="shared" si="207"/>
        <v>120</v>
      </c>
      <c r="BX117" s="64">
        <f t="shared" si="208"/>
        <v>120</v>
      </c>
      <c r="BY117" s="64">
        <f t="shared" si="209"/>
        <v>1930</v>
      </c>
      <c r="BZ117" s="64">
        <f>BY117</f>
        <v>1930</v>
      </c>
      <c r="CA117" s="64">
        <v>300</v>
      </c>
      <c r="CB117" s="64">
        <f t="shared" si="210"/>
        <v>2230</v>
      </c>
      <c r="CC117" s="64"/>
      <c r="CD117" s="147" t="s">
        <v>209</v>
      </c>
      <c r="CE117" s="302"/>
    </row>
    <row r="118" spans="1:87" s="5" customFormat="1" ht="30" x14ac:dyDescent="0.25">
      <c r="A118" s="135">
        <f t="shared" si="211"/>
        <v>5</v>
      </c>
      <c r="B118" s="65" t="s">
        <v>210</v>
      </c>
      <c r="C118" s="66"/>
      <c r="D118" s="66"/>
      <c r="E118" s="431"/>
      <c r="F118" s="255" t="s">
        <v>704</v>
      </c>
      <c r="G118" s="64">
        <v>7150</v>
      </c>
      <c r="H118" s="64">
        <f t="shared" si="213"/>
        <v>6435</v>
      </c>
      <c r="I118" s="70"/>
      <c r="J118" s="70"/>
      <c r="K118" s="70"/>
      <c r="L118" s="64"/>
      <c r="M118" s="64"/>
      <c r="N118" s="64"/>
      <c r="O118" s="64"/>
      <c r="P118" s="70"/>
      <c r="Q118" s="70"/>
      <c r="R118" s="64"/>
      <c r="S118" s="64"/>
      <c r="T118" s="70"/>
      <c r="U118" s="64"/>
      <c r="V118" s="64"/>
      <c r="W118" s="64"/>
      <c r="X118" s="64"/>
      <c r="Y118" s="71"/>
      <c r="Z118" s="70"/>
      <c r="AA118" s="70"/>
      <c r="AB118" s="64"/>
      <c r="AC118" s="64"/>
      <c r="AD118" s="64"/>
      <c r="AE118" s="70"/>
      <c r="AF118" s="70"/>
      <c r="AG118" s="64"/>
      <c r="AH118" s="64"/>
      <c r="AI118" s="64"/>
      <c r="AJ118" s="64"/>
      <c r="AK118" s="64"/>
      <c r="AL118" s="64"/>
      <c r="AM118" s="64"/>
      <c r="AN118" s="64"/>
      <c r="AO118" s="64"/>
      <c r="AP118" s="70"/>
      <c r="AQ118" s="70"/>
      <c r="AR118" s="70"/>
      <c r="AS118" s="64"/>
      <c r="AT118" s="64"/>
      <c r="AU118" s="64"/>
      <c r="AV118" s="71"/>
      <c r="AW118" s="70"/>
      <c r="AX118" s="70"/>
      <c r="AY118" s="70"/>
      <c r="AZ118" s="70"/>
      <c r="BA118" s="70"/>
      <c r="BB118" s="70"/>
      <c r="BC118" s="70"/>
      <c r="BD118" s="70"/>
      <c r="BE118" s="70"/>
      <c r="BF118" s="70"/>
      <c r="BG118" s="64"/>
      <c r="BH118" s="64"/>
      <c r="BI118" s="64">
        <v>8390</v>
      </c>
      <c r="BJ118" s="64">
        <v>2000</v>
      </c>
      <c r="BK118" s="64">
        <f>BL118+BP118</f>
        <v>2000</v>
      </c>
      <c r="BL118" s="64">
        <f>BH118</f>
        <v>0</v>
      </c>
      <c r="BM118" s="64">
        <f>AY118</f>
        <v>0</v>
      </c>
      <c r="BN118" s="64">
        <f>BJ118-BL118</f>
        <v>2000</v>
      </c>
      <c r="BO118" s="70"/>
      <c r="BP118" s="70">
        <f>BN118+BO118</f>
        <v>2000</v>
      </c>
      <c r="BQ118" s="64"/>
      <c r="BR118" s="70">
        <v>160</v>
      </c>
      <c r="BS118" s="64">
        <f>BP118-BR118</f>
        <v>1840</v>
      </c>
      <c r="BT118" s="64"/>
      <c r="BU118" s="64">
        <f>BK118+BT118</f>
        <v>2000</v>
      </c>
      <c r="BV118" s="64">
        <f>BK118-BP118+BR118</f>
        <v>160</v>
      </c>
      <c r="BW118" s="64">
        <f t="shared" si="207"/>
        <v>160</v>
      </c>
      <c r="BX118" s="64">
        <f t="shared" si="208"/>
        <v>160</v>
      </c>
      <c r="BY118" s="64">
        <f t="shared" si="209"/>
        <v>1840</v>
      </c>
      <c r="BZ118" s="64">
        <f>BY118</f>
        <v>1840</v>
      </c>
      <c r="CA118" s="64">
        <v>1200</v>
      </c>
      <c r="CB118" s="64">
        <f t="shared" si="210"/>
        <v>3040</v>
      </c>
      <c r="CC118" s="64"/>
      <c r="CD118" s="147" t="s">
        <v>62</v>
      </c>
      <c r="CE118" s="302"/>
      <c r="CG118" s="1"/>
      <c r="CH118" s="1"/>
      <c r="CI118" s="1"/>
    </row>
    <row r="119" spans="1:87" s="1" customFormat="1" ht="35.450000000000003" hidden="1" customHeight="1" x14ac:dyDescent="0.25">
      <c r="A119" s="135"/>
      <c r="B119" s="149"/>
      <c r="C119" s="138"/>
      <c r="D119" s="138"/>
      <c r="E119" s="135"/>
      <c r="F119" s="290"/>
      <c r="G119" s="64"/>
      <c r="H119" s="64"/>
      <c r="I119" s="70"/>
      <c r="J119" s="70"/>
      <c r="K119" s="70"/>
      <c r="L119" s="64"/>
      <c r="M119" s="64"/>
      <c r="N119" s="64"/>
      <c r="O119" s="64"/>
      <c r="P119" s="70"/>
      <c r="Q119" s="70"/>
      <c r="R119" s="64"/>
      <c r="S119" s="64"/>
      <c r="T119" s="70"/>
      <c r="U119" s="64"/>
      <c r="V119" s="64"/>
      <c r="W119" s="64"/>
      <c r="X119" s="64"/>
      <c r="Y119" s="71"/>
      <c r="Z119" s="70"/>
      <c r="AA119" s="70"/>
      <c r="AB119" s="64"/>
      <c r="AC119" s="64"/>
      <c r="AD119" s="64"/>
      <c r="AE119" s="70"/>
      <c r="AF119" s="70"/>
      <c r="AG119" s="64"/>
      <c r="AH119" s="64"/>
      <c r="AI119" s="64"/>
      <c r="AJ119" s="64"/>
      <c r="AK119" s="64"/>
      <c r="AL119" s="64"/>
      <c r="AM119" s="64"/>
      <c r="AN119" s="64"/>
      <c r="AO119" s="64"/>
      <c r="AP119" s="70"/>
      <c r="AQ119" s="70"/>
      <c r="AR119" s="70"/>
      <c r="AS119" s="64"/>
      <c r="AT119" s="64"/>
      <c r="AU119" s="64"/>
      <c r="AV119" s="71"/>
      <c r="AW119" s="70"/>
      <c r="AX119" s="70"/>
      <c r="AY119" s="70"/>
      <c r="AZ119" s="70"/>
      <c r="BA119" s="70"/>
      <c r="BB119" s="70"/>
      <c r="BC119" s="70"/>
      <c r="BD119" s="70"/>
      <c r="BE119" s="70"/>
      <c r="BF119" s="70"/>
      <c r="BG119" s="64"/>
      <c r="BH119" s="64"/>
      <c r="BI119" s="64"/>
      <c r="BJ119" s="64"/>
      <c r="BK119" s="64"/>
      <c r="BL119" s="64"/>
      <c r="BM119" s="64"/>
      <c r="BN119" s="64"/>
      <c r="BO119" s="70"/>
      <c r="BP119" s="70"/>
      <c r="BQ119" s="64"/>
      <c r="BR119" s="70"/>
      <c r="BS119" s="64"/>
      <c r="BT119" s="64"/>
      <c r="BU119" s="64"/>
      <c r="BV119" s="64"/>
      <c r="BW119" s="64"/>
      <c r="BX119" s="64"/>
      <c r="BY119" s="64"/>
      <c r="BZ119" s="64"/>
      <c r="CA119" s="64"/>
      <c r="CB119" s="64"/>
      <c r="CC119" s="64"/>
      <c r="CD119" s="324"/>
      <c r="CE119" s="302"/>
    </row>
    <row r="120" spans="1:87" s="1" customFormat="1" ht="46.35" customHeight="1" x14ac:dyDescent="0.25">
      <c r="A120" s="135">
        <v>6</v>
      </c>
      <c r="B120" s="343" t="s">
        <v>506</v>
      </c>
      <c r="C120" s="138"/>
      <c r="D120" s="138"/>
      <c r="E120" s="135"/>
      <c r="F120" s="234" t="s">
        <v>714</v>
      </c>
      <c r="G120" s="344">
        <v>4431</v>
      </c>
      <c r="H120" s="64">
        <v>500</v>
      </c>
      <c r="I120" s="70"/>
      <c r="J120" s="70"/>
      <c r="K120" s="70"/>
      <c r="L120" s="64"/>
      <c r="M120" s="64"/>
      <c r="N120" s="64"/>
      <c r="O120" s="64"/>
      <c r="P120" s="70"/>
      <c r="Q120" s="70"/>
      <c r="R120" s="64"/>
      <c r="S120" s="64"/>
      <c r="T120" s="70"/>
      <c r="U120" s="64"/>
      <c r="V120" s="64"/>
      <c r="W120" s="64"/>
      <c r="X120" s="64"/>
      <c r="Y120" s="71"/>
      <c r="Z120" s="70"/>
      <c r="AA120" s="70"/>
      <c r="AB120" s="64"/>
      <c r="AC120" s="64"/>
      <c r="AD120" s="64"/>
      <c r="AE120" s="70"/>
      <c r="AF120" s="70"/>
      <c r="AG120" s="64"/>
      <c r="AH120" s="64"/>
      <c r="AI120" s="64"/>
      <c r="AJ120" s="64"/>
      <c r="AK120" s="64"/>
      <c r="AL120" s="64"/>
      <c r="AM120" s="64"/>
      <c r="AN120" s="64"/>
      <c r="AO120" s="64"/>
      <c r="AP120" s="70"/>
      <c r="AQ120" s="70"/>
      <c r="AR120" s="70"/>
      <c r="AS120" s="64"/>
      <c r="AT120" s="64"/>
      <c r="AU120" s="64"/>
      <c r="AV120" s="71"/>
      <c r="AW120" s="70"/>
      <c r="AX120" s="70"/>
      <c r="AY120" s="70"/>
      <c r="AZ120" s="70"/>
      <c r="BA120" s="70"/>
      <c r="BB120" s="70"/>
      <c r="BC120" s="70"/>
      <c r="BD120" s="70"/>
      <c r="BE120" s="70"/>
      <c r="BF120" s="70"/>
      <c r="BG120" s="64"/>
      <c r="BH120" s="64"/>
      <c r="BI120" s="64"/>
      <c r="BJ120" s="64"/>
      <c r="BK120" s="64"/>
      <c r="BL120" s="64"/>
      <c r="BM120" s="64"/>
      <c r="BN120" s="64"/>
      <c r="BO120" s="70"/>
      <c r="BP120" s="70"/>
      <c r="BQ120" s="64"/>
      <c r="BR120" s="70"/>
      <c r="BS120" s="64"/>
      <c r="BT120" s="64"/>
      <c r="BU120" s="345">
        <v>500</v>
      </c>
      <c r="BV120" s="64"/>
      <c r="BW120" s="64">
        <f t="shared" si="207"/>
        <v>0</v>
      </c>
      <c r="BX120" s="64">
        <f t="shared" si="208"/>
        <v>0</v>
      </c>
      <c r="BY120" s="345">
        <v>500</v>
      </c>
      <c r="BZ120" s="345">
        <v>500</v>
      </c>
      <c r="CA120" s="64"/>
      <c r="CB120" s="64">
        <f t="shared" si="210"/>
        <v>500</v>
      </c>
      <c r="CC120" s="64"/>
      <c r="CD120" s="324" t="s">
        <v>287</v>
      </c>
      <c r="CE120" s="302"/>
    </row>
    <row r="121" spans="1:87" s="1" customFormat="1" ht="45" x14ac:dyDescent="0.25">
      <c r="A121" s="135">
        <f>A120+1</f>
        <v>7</v>
      </c>
      <c r="B121" s="343" t="s">
        <v>427</v>
      </c>
      <c r="C121" s="138"/>
      <c r="D121" s="138"/>
      <c r="E121" s="135"/>
      <c r="F121" s="234" t="s">
        <v>715</v>
      </c>
      <c r="G121" s="344">
        <v>3749</v>
      </c>
      <c r="H121" s="64">
        <v>500</v>
      </c>
      <c r="I121" s="70"/>
      <c r="J121" s="70"/>
      <c r="K121" s="70"/>
      <c r="L121" s="64"/>
      <c r="M121" s="64"/>
      <c r="N121" s="64"/>
      <c r="O121" s="64"/>
      <c r="P121" s="70"/>
      <c r="Q121" s="70"/>
      <c r="R121" s="64"/>
      <c r="S121" s="64"/>
      <c r="T121" s="70"/>
      <c r="U121" s="64"/>
      <c r="V121" s="64"/>
      <c r="W121" s="64"/>
      <c r="X121" s="64"/>
      <c r="Y121" s="71"/>
      <c r="Z121" s="70"/>
      <c r="AA121" s="70"/>
      <c r="AB121" s="64"/>
      <c r="AC121" s="64"/>
      <c r="AD121" s="64"/>
      <c r="AE121" s="70"/>
      <c r="AF121" s="70"/>
      <c r="AG121" s="64"/>
      <c r="AH121" s="64"/>
      <c r="AI121" s="64"/>
      <c r="AJ121" s="64"/>
      <c r="AK121" s="64"/>
      <c r="AL121" s="64"/>
      <c r="AM121" s="64"/>
      <c r="AN121" s="64"/>
      <c r="AO121" s="64"/>
      <c r="AP121" s="70"/>
      <c r="AQ121" s="70"/>
      <c r="AR121" s="70"/>
      <c r="AS121" s="64"/>
      <c r="AT121" s="64"/>
      <c r="AU121" s="64"/>
      <c r="AV121" s="71"/>
      <c r="AW121" s="70"/>
      <c r="AX121" s="70"/>
      <c r="AY121" s="70"/>
      <c r="AZ121" s="70"/>
      <c r="BA121" s="70"/>
      <c r="BB121" s="70"/>
      <c r="BC121" s="70"/>
      <c r="BD121" s="70"/>
      <c r="BE121" s="70"/>
      <c r="BF121" s="70"/>
      <c r="BG121" s="64"/>
      <c r="BH121" s="64"/>
      <c r="BI121" s="64"/>
      <c r="BJ121" s="64"/>
      <c r="BK121" s="64"/>
      <c r="BL121" s="64"/>
      <c r="BM121" s="64"/>
      <c r="BN121" s="64"/>
      <c r="BO121" s="70"/>
      <c r="BP121" s="70"/>
      <c r="BQ121" s="64"/>
      <c r="BR121" s="70"/>
      <c r="BS121" s="64"/>
      <c r="BT121" s="64"/>
      <c r="BU121" s="345">
        <v>500</v>
      </c>
      <c r="BV121" s="64"/>
      <c r="BW121" s="64">
        <f t="shared" si="207"/>
        <v>0</v>
      </c>
      <c r="BX121" s="64">
        <f t="shared" si="208"/>
        <v>0</v>
      </c>
      <c r="BY121" s="345">
        <v>500</v>
      </c>
      <c r="BZ121" s="345">
        <v>500</v>
      </c>
      <c r="CA121" s="64"/>
      <c r="CB121" s="64">
        <f t="shared" si="210"/>
        <v>500</v>
      </c>
      <c r="CC121" s="64"/>
      <c r="CD121" s="324" t="s">
        <v>287</v>
      </c>
      <c r="CE121" s="302"/>
    </row>
    <row r="122" spans="1:87" s="1" customFormat="1" ht="5.25" hidden="1" customHeight="1" x14ac:dyDescent="0.25">
      <c r="A122" s="41"/>
      <c r="B122" s="150"/>
      <c r="C122" s="62"/>
      <c r="D122" s="62"/>
      <c r="E122" s="41"/>
      <c r="F122" s="226"/>
      <c r="G122" s="254"/>
      <c r="H122" s="39"/>
      <c r="I122" s="38"/>
      <c r="J122" s="38"/>
      <c r="K122" s="38"/>
      <c r="L122" s="39"/>
      <c r="M122" s="39"/>
      <c r="N122" s="39"/>
      <c r="O122" s="39"/>
      <c r="P122" s="38"/>
      <c r="Q122" s="38"/>
      <c r="R122" s="39"/>
      <c r="S122" s="39"/>
      <c r="T122" s="38"/>
      <c r="U122" s="39"/>
      <c r="V122" s="39"/>
      <c r="W122" s="39"/>
      <c r="X122" s="39"/>
      <c r="Y122" s="47"/>
      <c r="Z122" s="38"/>
      <c r="AA122" s="38"/>
      <c r="AB122" s="39"/>
      <c r="AC122" s="39"/>
      <c r="AD122" s="39"/>
      <c r="AE122" s="38"/>
      <c r="AF122" s="38"/>
      <c r="AG122" s="39"/>
      <c r="AH122" s="39"/>
      <c r="AI122" s="39"/>
      <c r="AJ122" s="39"/>
      <c r="AK122" s="39"/>
      <c r="AL122" s="39"/>
      <c r="AM122" s="39"/>
      <c r="AN122" s="39"/>
      <c r="AO122" s="39"/>
      <c r="AP122" s="38"/>
      <c r="AQ122" s="38"/>
      <c r="AR122" s="38"/>
      <c r="AS122" s="39"/>
      <c r="AT122" s="39"/>
      <c r="AU122" s="39"/>
      <c r="AV122" s="47"/>
      <c r="AW122" s="38"/>
      <c r="AX122" s="38"/>
      <c r="AY122" s="38"/>
      <c r="AZ122" s="38"/>
      <c r="BA122" s="38"/>
      <c r="BB122" s="38"/>
      <c r="BC122" s="38"/>
      <c r="BD122" s="38"/>
      <c r="BE122" s="38"/>
      <c r="BF122" s="38"/>
      <c r="BG122" s="39"/>
      <c r="BH122" s="39"/>
      <c r="BI122" s="39"/>
      <c r="BJ122" s="39"/>
      <c r="BK122" s="39"/>
      <c r="BL122" s="39"/>
      <c r="BM122" s="39"/>
      <c r="BN122" s="39"/>
      <c r="BO122" s="38"/>
      <c r="BP122" s="38"/>
      <c r="BQ122" s="39"/>
      <c r="BR122" s="38"/>
      <c r="BS122" s="39"/>
      <c r="BT122" s="39"/>
      <c r="BU122" s="253"/>
      <c r="BV122" s="39"/>
      <c r="BW122" s="39"/>
      <c r="BX122" s="39"/>
      <c r="BY122" s="253"/>
      <c r="BZ122" s="253"/>
      <c r="CA122" s="39"/>
      <c r="CB122" s="39"/>
      <c r="CC122" s="39"/>
      <c r="CD122" s="54"/>
      <c r="CE122" s="302"/>
      <c r="CG122" s="5"/>
      <c r="CH122" s="5"/>
      <c r="CI122" s="5"/>
    </row>
    <row r="123" spans="1:87" s="5" customFormat="1" ht="15" hidden="1" customHeight="1" x14ac:dyDescent="0.25">
      <c r="A123" s="41"/>
      <c r="B123" s="43"/>
      <c r="C123" s="44"/>
      <c r="D123" s="44"/>
      <c r="E123" s="45"/>
      <c r="F123" s="226"/>
      <c r="G123" s="39"/>
      <c r="H123" s="39"/>
      <c r="I123" s="38"/>
      <c r="J123" s="38"/>
      <c r="K123" s="38"/>
      <c r="L123" s="39"/>
      <c r="M123" s="39"/>
      <c r="N123" s="39"/>
      <c r="O123" s="39"/>
      <c r="P123" s="38"/>
      <c r="Q123" s="38"/>
      <c r="R123" s="39"/>
      <c r="S123" s="39"/>
      <c r="T123" s="38"/>
      <c r="U123" s="39"/>
      <c r="V123" s="39"/>
      <c r="W123" s="39"/>
      <c r="X123" s="39"/>
      <c r="Y123" s="47"/>
      <c r="Z123" s="38"/>
      <c r="AA123" s="38"/>
      <c r="AB123" s="39"/>
      <c r="AC123" s="39"/>
      <c r="AD123" s="39"/>
      <c r="AE123" s="38"/>
      <c r="AF123" s="38"/>
      <c r="AG123" s="39"/>
      <c r="AH123" s="39"/>
      <c r="AI123" s="39"/>
      <c r="AJ123" s="39"/>
      <c r="AK123" s="39"/>
      <c r="AL123" s="39"/>
      <c r="AM123" s="39"/>
      <c r="AN123" s="39"/>
      <c r="AO123" s="39"/>
      <c r="AP123" s="38"/>
      <c r="AQ123" s="38"/>
      <c r="AR123" s="38"/>
      <c r="AS123" s="39"/>
      <c r="AT123" s="39"/>
      <c r="AU123" s="39"/>
      <c r="AV123" s="47"/>
      <c r="AW123" s="38"/>
      <c r="AX123" s="38"/>
      <c r="AY123" s="38"/>
      <c r="AZ123" s="38"/>
      <c r="BA123" s="38"/>
      <c r="BB123" s="38"/>
      <c r="BC123" s="38"/>
      <c r="BD123" s="38"/>
      <c r="BE123" s="38"/>
      <c r="BF123" s="38"/>
      <c r="BG123" s="39"/>
      <c r="BH123" s="39"/>
      <c r="BI123" s="39"/>
      <c r="BJ123" s="39"/>
      <c r="BK123" s="39"/>
      <c r="BL123" s="39"/>
      <c r="BM123" s="39"/>
      <c r="BN123" s="39"/>
      <c r="BO123" s="38"/>
      <c r="BP123" s="38"/>
      <c r="BQ123" s="39"/>
      <c r="BR123" s="38"/>
      <c r="BS123" s="39"/>
      <c r="BT123" s="39"/>
      <c r="BU123" s="39"/>
      <c r="BV123" s="39"/>
      <c r="BW123" s="38"/>
      <c r="BX123" s="39"/>
      <c r="BY123" s="39"/>
      <c r="BZ123" s="39"/>
      <c r="CA123" s="39"/>
      <c r="CB123" s="39"/>
      <c r="CC123" s="39"/>
      <c r="CD123" s="49"/>
      <c r="CE123" s="302"/>
      <c r="CG123" s="16"/>
      <c r="CH123" s="16"/>
      <c r="CI123" s="16"/>
    </row>
    <row r="124" spans="1:87" s="16" customFormat="1" ht="40.700000000000003" customHeight="1" x14ac:dyDescent="0.25">
      <c r="A124" s="41"/>
      <c r="B124" s="144" t="s">
        <v>497</v>
      </c>
      <c r="C124" s="44"/>
      <c r="D124" s="44"/>
      <c r="E124" s="41"/>
      <c r="F124" s="226"/>
      <c r="G124" s="39"/>
      <c r="H124" s="39"/>
      <c r="I124" s="38"/>
      <c r="J124" s="38"/>
      <c r="K124" s="38"/>
      <c r="L124" s="39"/>
      <c r="M124" s="39"/>
      <c r="N124" s="39"/>
      <c r="O124" s="39"/>
      <c r="P124" s="38"/>
      <c r="Q124" s="38"/>
      <c r="R124" s="39"/>
      <c r="S124" s="39"/>
      <c r="T124" s="38"/>
      <c r="U124" s="39"/>
      <c r="V124" s="39"/>
      <c r="W124" s="39"/>
      <c r="X124" s="39"/>
      <c r="Y124" s="47"/>
      <c r="Z124" s="38"/>
      <c r="AA124" s="38"/>
      <c r="AB124" s="39"/>
      <c r="AC124" s="39"/>
      <c r="AD124" s="39"/>
      <c r="AE124" s="38"/>
      <c r="AF124" s="38"/>
      <c r="AG124" s="39"/>
      <c r="AH124" s="39"/>
      <c r="AI124" s="39"/>
      <c r="AJ124" s="39"/>
      <c r="AK124" s="39"/>
      <c r="AL124" s="39"/>
      <c r="AM124" s="39"/>
      <c r="AN124" s="39"/>
      <c r="AO124" s="39"/>
      <c r="AP124" s="47"/>
      <c r="AQ124" s="47"/>
      <c r="AR124" s="38"/>
      <c r="AS124" s="39"/>
      <c r="AT124" s="39"/>
      <c r="AU124" s="38"/>
      <c r="AV124" s="38"/>
      <c r="AW124" s="38"/>
      <c r="AX124" s="38"/>
      <c r="AY124" s="38"/>
      <c r="AZ124" s="47"/>
      <c r="BA124" s="38"/>
      <c r="BB124" s="38"/>
      <c r="BC124" s="38"/>
      <c r="BD124" s="39"/>
      <c r="BE124" s="38"/>
      <c r="BF124" s="38"/>
      <c r="BG124" s="39"/>
      <c r="BH124" s="39"/>
      <c r="BI124" s="39"/>
      <c r="BJ124" s="39"/>
      <c r="BK124" s="39"/>
      <c r="BL124" s="39"/>
      <c r="BM124" s="39"/>
      <c r="BN124" s="39"/>
      <c r="BO124" s="38"/>
      <c r="BP124" s="38"/>
      <c r="BQ124" s="39"/>
      <c r="BR124" s="39"/>
      <c r="BS124" s="39"/>
      <c r="BT124" s="39"/>
      <c r="BU124" s="39"/>
      <c r="BV124" s="39"/>
      <c r="BW124" s="39"/>
      <c r="BX124" s="39"/>
      <c r="BY124" s="39"/>
      <c r="BZ124" s="39"/>
      <c r="CA124" s="39"/>
      <c r="CB124" s="39"/>
      <c r="CC124" s="39"/>
      <c r="CD124" s="124"/>
      <c r="CE124" s="302"/>
      <c r="CG124" s="5"/>
      <c r="CH124" s="5"/>
      <c r="CI124" s="5"/>
    </row>
    <row r="125" spans="1:87" s="5" customFormat="1" ht="60" x14ac:dyDescent="0.25">
      <c r="A125" s="41">
        <f t="shared" ref="A125:A165" si="214">A124+1</f>
        <v>1</v>
      </c>
      <c r="B125" s="151" t="s">
        <v>288</v>
      </c>
      <c r="C125" s="44"/>
      <c r="D125" s="44"/>
      <c r="E125" s="45"/>
      <c r="F125" s="255" t="s">
        <v>685</v>
      </c>
      <c r="G125" s="38">
        <v>32058</v>
      </c>
      <c r="H125" s="38">
        <f t="shared" ref="H125:H134" si="215">G125*0.9</f>
        <v>28852.2</v>
      </c>
      <c r="I125" s="38"/>
      <c r="J125" s="38"/>
      <c r="K125" s="38"/>
      <c r="L125" s="39"/>
      <c r="M125" s="39"/>
      <c r="N125" s="39"/>
      <c r="O125" s="39"/>
      <c r="P125" s="38"/>
      <c r="Q125" s="38"/>
      <c r="R125" s="39"/>
      <c r="S125" s="39"/>
      <c r="T125" s="38"/>
      <c r="U125" s="39"/>
      <c r="V125" s="39"/>
      <c r="W125" s="39"/>
      <c r="X125" s="39"/>
      <c r="Y125" s="47"/>
      <c r="Z125" s="38"/>
      <c r="AA125" s="38"/>
      <c r="AB125" s="39"/>
      <c r="AC125" s="39"/>
      <c r="AD125" s="39"/>
      <c r="AE125" s="38"/>
      <c r="AF125" s="38"/>
      <c r="AG125" s="39"/>
      <c r="AH125" s="39"/>
      <c r="AI125" s="39"/>
      <c r="AJ125" s="39"/>
      <c r="AK125" s="39"/>
      <c r="AL125" s="39"/>
      <c r="AM125" s="39"/>
      <c r="AN125" s="39"/>
      <c r="AO125" s="39"/>
      <c r="AP125" s="38"/>
      <c r="AQ125" s="38"/>
      <c r="AR125" s="38"/>
      <c r="AS125" s="39"/>
      <c r="AT125" s="39"/>
      <c r="AU125" s="39"/>
      <c r="AV125" s="47"/>
      <c r="AW125" s="38"/>
      <c r="AX125" s="38"/>
      <c r="AY125" s="38"/>
      <c r="AZ125" s="38"/>
      <c r="BA125" s="38"/>
      <c r="BB125" s="38"/>
      <c r="BC125" s="38"/>
      <c r="BD125" s="38"/>
      <c r="BE125" s="38"/>
      <c r="BF125" s="38"/>
      <c r="BG125" s="39"/>
      <c r="BH125" s="39"/>
      <c r="BI125" s="39"/>
      <c r="BJ125" s="39"/>
      <c r="BK125" s="39"/>
      <c r="BL125" s="39"/>
      <c r="BM125" s="39"/>
      <c r="BN125" s="39"/>
      <c r="BO125" s="38"/>
      <c r="BP125" s="38"/>
      <c r="BQ125" s="39"/>
      <c r="BR125" s="38"/>
      <c r="BS125" s="39"/>
      <c r="BT125" s="39"/>
      <c r="BU125" s="39"/>
      <c r="BV125" s="39"/>
      <c r="BW125" s="38"/>
      <c r="BX125" s="39"/>
      <c r="BY125" s="39"/>
      <c r="BZ125" s="39">
        <f>H125/2</f>
        <v>14426.1</v>
      </c>
      <c r="CA125" s="39">
        <v>13580</v>
      </c>
      <c r="CB125" s="39">
        <f t="shared" ref="CB125:CB165" si="216">BY125+CA125</f>
        <v>13580</v>
      </c>
      <c r="CC125" s="39">
        <f>CB125</f>
        <v>13580</v>
      </c>
      <c r="CD125" s="41" t="s">
        <v>54</v>
      </c>
      <c r="CE125" s="302"/>
    </row>
    <row r="126" spans="1:87" s="5" customFormat="1" ht="75" x14ac:dyDescent="0.25">
      <c r="A126" s="41">
        <f t="shared" si="214"/>
        <v>2</v>
      </c>
      <c r="B126" s="151" t="s">
        <v>289</v>
      </c>
      <c r="C126" s="44"/>
      <c r="D126" s="44"/>
      <c r="E126" s="45"/>
      <c r="F126" s="255" t="s">
        <v>684</v>
      </c>
      <c r="G126" s="38">
        <v>34275</v>
      </c>
      <c r="H126" s="38">
        <f t="shared" si="215"/>
        <v>30847.5</v>
      </c>
      <c r="I126" s="38"/>
      <c r="J126" s="38"/>
      <c r="K126" s="38"/>
      <c r="L126" s="39"/>
      <c r="M126" s="39"/>
      <c r="N126" s="39"/>
      <c r="O126" s="39"/>
      <c r="P126" s="38"/>
      <c r="Q126" s="38"/>
      <c r="R126" s="39"/>
      <c r="S126" s="39"/>
      <c r="T126" s="38"/>
      <c r="U126" s="39"/>
      <c r="V126" s="39"/>
      <c r="W126" s="39"/>
      <c r="X126" s="39"/>
      <c r="Y126" s="47"/>
      <c r="Z126" s="38"/>
      <c r="AA126" s="38"/>
      <c r="AB126" s="39"/>
      <c r="AC126" s="39"/>
      <c r="AD126" s="39"/>
      <c r="AE126" s="38"/>
      <c r="AF126" s="38"/>
      <c r="AG126" s="39"/>
      <c r="AH126" s="39"/>
      <c r="AI126" s="39"/>
      <c r="AJ126" s="39"/>
      <c r="AK126" s="39"/>
      <c r="AL126" s="39"/>
      <c r="AM126" s="39"/>
      <c r="AN126" s="39"/>
      <c r="AO126" s="39"/>
      <c r="AP126" s="38"/>
      <c r="AQ126" s="38"/>
      <c r="AR126" s="38"/>
      <c r="AS126" s="39"/>
      <c r="AT126" s="39"/>
      <c r="AU126" s="39"/>
      <c r="AV126" s="47"/>
      <c r="AW126" s="38"/>
      <c r="AX126" s="38"/>
      <c r="AY126" s="38"/>
      <c r="AZ126" s="38"/>
      <c r="BA126" s="38"/>
      <c r="BB126" s="38"/>
      <c r="BC126" s="38"/>
      <c r="BD126" s="38"/>
      <c r="BE126" s="38"/>
      <c r="BF126" s="38"/>
      <c r="BG126" s="39"/>
      <c r="BH126" s="39"/>
      <c r="BI126" s="39"/>
      <c r="BJ126" s="39"/>
      <c r="BK126" s="39"/>
      <c r="BL126" s="39"/>
      <c r="BM126" s="39"/>
      <c r="BN126" s="39"/>
      <c r="BO126" s="38"/>
      <c r="BP126" s="38"/>
      <c r="BQ126" s="39"/>
      <c r="BR126" s="38"/>
      <c r="BS126" s="39"/>
      <c r="BT126" s="39"/>
      <c r="BU126" s="39"/>
      <c r="BV126" s="39"/>
      <c r="BW126" s="38"/>
      <c r="BX126" s="39"/>
      <c r="BY126" s="39"/>
      <c r="BZ126" s="39">
        <f>H126/2</f>
        <v>15423.75</v>
      </c>
      <c r="CA126" s="39">
        <v>13940</v>
      </c>
      <c r="CB126" s="39">
        <f t="shared" si="216"/>
        <v>13940</v>
      </c>
      <c r="CC126" s="39">
        <f t="shared" ref="CC126:CC165" si="217">CB126</f>
        <v>13940</v>
      </c>
      <c r="CD126" s="41" t="s">
        <v>54</v>
      </c>
      <c r="CE126" s="302"/>
    </row>
    <row r="127" spans="1:87" s="5" customFormat="1" ht="90" x14ac:dyDescent="0.25">
      <c r="A127" s="41">
        <f t="shared" si="214"/>
        <v>3</v>
      </c>
      <c r="B127" s="151" t="s">
        <v>317</v>
      </c>
      <c r="C127" s="44"/>
      <c r="D127" s="44"/>
      <c r="E127" s="45"/>
      <c r="F127" s="255" t="s">
        <v>682</v>
      </c>
      <c r="G127" s="38">
        <v>28100</v>
      </c>
      <c r="H127" s="38">
        <f>G127*0.9</f>
        <v>25290</v>
      </c>
      <c r="I127" s="38"/>
      <c r="J127" s="38"/>
      <c r="K127" s="38"/>
      <c r="L127" s="39"/>
      <c r="M127" s="39"/>
      <c r="N127" s="39"/>
      <c r="O127" s="39"/>
      <c r="P127" s="38"/>
      <c r="Q127" s="38"/>
      <c r="R127" s="39"/>
      <c r="S127" s="39"/>
      <c r="T127" s="38"/>
      <c r="U127" s="39"/>
      <c r="V127" s="39"/>
      <c r="W127" s="39"/>
      <c r="X127" s="39"/>
      <c r="Y127" s="47"/>
      <c r="Z127" s="38"/>
      <c r="AA127" s="38"/>
      <c r="AB127" s="39"/>
      <c r="AC127" s="39"/>
      <c r="AD127" s="39"/>
      <c r="AE127" s="38"/>
      <c r="AF127" s="38"/>
      <c r="AG127" s="39"/>
      <c r="AH127" s="39"/>
      <c r="AI127" s="39"/>
      <c r="AJ127" s="39"/>
      <c r="AK127" s="39"/>
      <c r="AL127" s="39"/>
      <c r="AM127" s="39"/>
      <c r="AN127" s="39"/>
      <c r="AO127" s="39"/>
      <c r="AP127" s="38"/>
      <c r="AQ127" s="38"/>
      <c r="AR127" s="38"/>
      <c r="AS127" s="39"/>
      <c r="AT127" s="39"/>
      <c r="AU127" s="39"/>
      <c r="AV127" s="47"/>
      <c r="AW127" s="38"/>
      <c r="AX127" s="38"/>
      <c r="AY127" s="38"/>
      <c r="AZ127" s="38"/>
      <c r="BA127" s="38"/>
      <c r="BB127" s="38"/>
      <c r="BC127" s="38"/>
      <c r="BD127" s="38"/>
      <c r="BE127" s="38"/>
      <c r="BF127" s="38"/>
      <c r="BG127" s="39"/>
      <c r="BH127" s="39"/>
      <c r="BI127" s="39"/>
      <c r="BJ127" s="39"/>
      <c r="BK127" s="39"/>
      <c r="BL127" s="39"/>
      <c r="BM127" s="39"/>
      <c r="BN127" s="39"/>
      <c r="BO127" s="38"/>
      <c r="BP127" s="38"/>
      <c r="BQ127" s="39"/>
      <c r="BR127" s="38"/>
      <c r="BS127" s="39"/>
      <c r="BT127" s="39"/>
      <c r="BU127" s="39"/>
      <c r="BV127" s="39"/>
      <c r="BW127" s="38"/>
      <c r="BX127" s="39"/>
      <c r="BY127" s="39"/>
      <c r="BZ127" s="39">
        <f>H127/2</f>
        <v>12645</v>
      </c>
      <c r="CA127" s="39">
        <v>11240</v>
      </c>
      <c r="CB127" s="39">
        <f t="shared" si="216"/>
        <v>11240</v>
      </c>
      <c r="CC127" s="39">
        <f t="shared" si="217"/>
        <v>11240</v>
      </c>
      <c r="CD127" s="41" t="s">
        <v>54</v>
      </c>
      <c r="CE127" s="302"/>
    </row>
    <row r="128" spans="1:87" s="5" customFormat="1" ht="63" x14ac:dyDescent="0.25">
      <c r="A128" s="41">
        <f t="shared" si="214"/>
        <v>4</v>
      </c>
      <c r="B128" s="61" t="s">
        <v>449</v>
      </c>
      <c r="C128" s="44"/>
      <c r="D128" s="44"/>
      <c r="E128" s="45"/>
      <c r="F128" s="255" t="s">
        <v>671</v>
      </c>
      <c r="G128" s="48">
        <v>1796</v>
      </c>
      <c r="H128" s="48">
        <v>1618</v>
      </c>
      <c r="I128" s="38"/>
      <c r="J128" s="38"/>
      <c r="K128" s="38"/>
      <c r="L128" s="39"/>
      <c r="M128" s="39"/>
      <c r="N128" s="39"/>
      <c r="O128" s="39"/>
      <c r="P128" s="38"/>
      <c r="Q128" s="38"/>
      <c r="R128" s="39"/>
      <c r="S128" s="39"/>
      <c r="T128" s="38"/>
      <c r="U128" s="39"/>
      <c r="V128" s="39"/>
      <c r="W128" s="39"/>
      <c r="X128" s="39"/>
      <c r="Y128" s="47"/>
      <c r="Z128" s="38"/>
      <c r="AA128" s="38"/>
      <c r="AB128" s="39"/>
      <c r="AC128" s="39"/>
      <c r="AD128" s="39"/>
      <c r="AE128" s="38"/>
      <c r="AF128" s="38"/>
      <c r="AG128" s="39"/>
      <c r="AH128" s="39"/>
      <c r="AI128" s="39"/>
      <c r="AJ128" s="39"/>
      <c r="AK128" s="39"/>
      <c r="AL128" s="39"/>
      <c r="AM128" s="39"/>
      <c r="AN128" s="39"/>
      <c r="AO128" s="39"/>
      <c r="AP128" s="38"/>
      <c r="AQ128" s="38"/>
      <c r="AR128" s="38"/>
      <c r="AS128" s="39"/>
      <c r="AT128" s="39"/>
      <c r="AU128" s="39"/>
      <c r="AV128" s="47"/>
      <c r="AW128" s="38"/>
      <c r="AX128" s="38"/>
      <c r="AY128" s="38"/>
      <c r="AZ128" s="38"/>
      <c r="BA128" s="38"/>
      <c r="BB128" s="38"/>
      <c r="BC128" s="38"/>
      <c r="BD128" s="38"/>
      <c r="BE128" s="38"/>
      <c r="BF128" s="38"/>
      <c r="BG128" s="39"/>
      <c r="BH128" s="39"/>
      <c r="BI128" s="39"/>
      <c r="BJ128" s="39"/>
      <c r="BK128" s="39"/>
      <c r="BL128" s="39"/>
      <c r="BM128" s="39"/>
      <c r="BN128" s="39"/>
      <c r="BO128" s="38"/>
      <c r="BP128" s="38"/>
      <c r="BQ128" s="39"/>
      <c r="BR128" s="38"/>
      <c r="BS128" s="39"/>
      <c r="BT128" s="39"/>
      <c r="BU128" s="39">
        <v>496</v>
      </c>
      <c r="BV128" s="39">
        <v>20</v>
      </c>
      <c r="BW128" s="38"/>
      <c r="BX128" s="39"/>
      <c r="BY128" s="39">
        <f>BU128-BV128</f>
        <v>476</v>
      </c>
      <c r="BZ128" s="39"/>
      <c r="CA128" s="39">
        <v>724</v>
      </c>
      <c r="CB128" s="39">
        <f t="shared" si="216"/>
        <v>1200</v>
      </c>
      <c r="CC128" s="39">
        <f>CB128-BY128</f>
        <v>724</v>
      </c>
      <c r="CD128" s="41" t="s">
        <v>55</v>
      </c>
      <c r="CE128" s="302"/>
    </row>
    <row r="129" spans="1:83" s="5" customFormat="1" ht="45" x14ac:dyDescent="0.25">
      <c r="A129" s="41">
        <f t="shared" si="214"/>
        <v>5</v>
      </c>
      <c r="B129" s="151" t="s">
        <v>290</v>
      </c>
      <c r="C129" s="44"/>
      <c r="D129" s="44"/>
      <c r="E129" s="45"/>
      <c r="F129" s="255" t="s">
        <v>670</v>
      </c>
      <c r="G129" s="38">
        <v>5945</v>
      </c>
      <c r="H129" s="38">
        <f t="shared" si="215"/>
        <v>5350.5</v>
      </c>
      <c r="I129" s="38"/>
      <c r="J129" s="38"/>
      <c r="K129" s="38"/>
      <c r="L129" s="39"/>
      <c r="M129" s="39"/>
      <c r="N129" s="39"/>
      <c r="O129" s="39"/>
      <c r="P129" s="38"/>
      <c r="Q129" s="38"/>
      <c r="R129" s="39"/>
      <c r="S129" s="39"/>
      <c r="T129" s="38"/>
      <c r="U129" s="39"/>
      <c r="V129" s="39"/>
      <c r="W129" s="39"/>
      <c r="X129" s="39"/>
      <c r="Y129" s="47"/>
      <c r="Z129" s="38"/>
      <c r="AA129" s="38"/>
      <c r="AB129" s="39"/>
      <c r="AC129" s="39"/>
      <c r="AD129" s="39"/>
      <c r="AE129" s="38"/>
      <c r="AF129" s="38"/>
      <c r="AG129" s="39"/>
      <c r="AH129" s="39"/>
      <c r="AI129" s="39"/>
      <c r="AJ129" s="39"/>
      <c r="AK129" s="39"/>
      <c r="AL129" s="39"/>
      <c r="AM129" s="39"/>
      <c r="AN129" s="39"/>
      <c r="AO129" s="39"/>
      <c r="AP129" s="38"/>
      <c r="AQ129" s="38"/>
      <c r="AR129" s="38"/>
      <c r="AS129" s="39"/>
      <c r="AT129" s="39"/>
      <c r="AU129" s="39"/>
      <c r="AV129" s="47"/>
      <c r="AW129" s="38"/>
      <c r="AX129" s="38"/>
      <c r="AY129" s="38"/>
      <c r="AZ129" s="38"/>
      <c r="BA129" s="38"/>
      <c r="BB129" s="38"/>
      <c r="BC129" s="38"/>
      <c r="BD129" s="38"/>
      <c r="BE129" s="38"/>
      <c r="BF129" s="38"/>
      <c r="BG129" s="39"/>
      <c r="BH129" s="39"/>
      <c r="BI129" s="39"/>
      <c r="BJ129" s="39"/>
      <c r="BK129" s="39"/>
      <c r="BL129" s="39"/>
      <c r="BM129" s="39"/>
      <c r="BN129" s="39"/>
      <c r="BO129" s="38"/>
      <c r="BP129" s="38"/>
      <c r="BQ129" s="39"/>
      <c r="BR129" s="38"/>
      <c r="BS129" s="39"/>
      <c r="BT129" s="39"/>
      <c r="BU129" s="39"/>
      <c r="BV129" s="39"/>
      <c r="BW129" s="38"/>
      <c r="BX129" s="39"/>
      <c r="BY129" s="39"/>
      <c r="BZ129" s="39">
        <f t="shared" ref="BZ129:BZ165" si="218">H129/2</f>
        <v>2675.25</v>
      </c>
      <c r="CA129" s="39">
        <v>2660</v>
      </c>
      <c r="CB129" s="39">
        <f t="shared" si="216"/>
        <v>2660</v>
      </c>
      <c r="CC129" s="39">
        <f t="shared" si="217"/>
        <v>2660</v>
      </c>
      <c r="CD129" s="41" t="s">
        <v>55</v>
      </c>
      <c r="CE129" s="302"/>
    </row>
    <row r="130" spans="1:83" s="5" customFormat="1" ht="60" x14ac:dyDescent="0.25">
      <c r="A130" s="41">
        <f t="shared" si="214"/>
        <v>6</v>
      </c>
      <c r="B130" s="151" t="s">
        <v>291</v>
      </c>
      <c r="C130" s="44"/>
      <c r="D130" s="44"/>
      <c r="E130" s="45"/>
      <c r="F130" s="255" t="s">
        <v>669</v>
      </c>
      <c r="G130" s="38">
        <v>2224</v>
      </c>
      <c r="H130" s="38">
        <f t="shared" si="215"/>
        <v>2001.6000000000001</v>
      </c>
      <c r="I130" s="38"/>
      <c r="J130" s="38"/>
      <c r="K130" s="38"/>
      <c r="L130" s="39"/>
      <c r="M130" s="39"/>
      <c r="N130" s="39"/>
      <c r="O130" s="39"/>
      <c r="P130" s="38"/>
      <c r="Q130" s="38"/>
      <c r="R130" s="39"/>
      <c r="S130" s="39"/>
      <c r="T130" s="38"/>
      <c r="U130" s="39"/>
      <c r="V130" s="39"/>
      <c r="W130" s="39"/>
      <c r="X130" s="39"/>
      <c r="Y130" s="47"/>
      <c r="Z130" s="38"/>
      <c r="AA130" s="38"/>
      <c r="AB130" s="39"/>
      <c r="AC130" s="39"/>
      <c r="AD130" s="39"/>
      <c r="AE130" s="38"/>
      <c r="AF130" s="38"/>
      <c r="AG130" s="39"/>
      <c r="AH130" s="39"/>
      <c r="AI130" s="39"/>
      <c r="AJ130" s="39"/>
      <c r="AK130" s="39"/>
      <c r="AL130" s="39"/>
      <c r="AM130" s="39"/>
      <c r="AN130" s="39"/>
      <c r="AO130" s="39"/>
      <c r="AP130" s="38"/>
      <c r="AQ130" s="38"/>
      <c r="AR130" s="38"/>
      <c r="AS130" s="39"/>
      <c r="AT130" s="39"/>
      <c r="AU130" s="39"/>
      <c r="AV130" s="47"/>
      <c r="AW130" s="38"/>
      <c r="AX130" s="38"/>
      <c r="AY130" s="38"/>
      <c r="AZ130" s="38"/>
      <c r="BA130" s="38"/>
      <c r="BB130" s="38"/>
      <c r="BC130" s="38"/>
      <c r="BD130" s="38"/>
      <c r="BE130" s="38"/>
      <c r="BF130" s="38"/>
      <c r="BG130" s="39"/>
      <c r="BH130" s="39"/>
      <c r="BI130" s="39"/>
      <c r="BJ130" s="39"/>
      <c r="BK130" s="39"/>
      <c r="BL130" s="39"/>
      <c r="BM130" s="39"/>
      <c r="BN130" s="39"/>
      <c r="BO130" s="38"/>
      <c r="BP130" s="38"/>
      <c r="BQ130" s="39"/>
      <c r="BR130" s="38"/>
      <c r="BS130" s="39"/>
      <c r="BT130" s="39"/>
      <c r="BU130" s="39"/>
      <c r="BV130" s="39"/>
      <c r="BW130" s="38"/>
      <c r="BX130" s="39"/>
      <c r="BY130" s="39"/>
      <c r="BZ130" s="39">
        <f t="shared" si="218"/>
        <v>1000.8000000000001</v>
      </c>
      <c r="CA130" s="39">
        <v>1000</v>
      </c>
      <c r="CB130" s="39">
        <f t="shared" si="216"/>
        <v>1000</v>
      </c>
      <c r="CC130" s="39">
        <f t="shared" si="217"/>
        <v>1000</v>
      </c>
      <c r="CD130" s="41" t="s">
        <v>55</v>
      </c>
      <c r="CE130" s="302"/>
    </row>
    <row r="131" spans="1:83" s="5" customFormat="1" ht="30" x14ac:dyDescent="0.25">
      <c r="A131" s="41">
        <f t="shared" si="214"/>
        <v>7</v>
      </c>
      <c r="B131" s="151" t="s">
        <v>369</v>
      </c>
      <c r="C131" s="44"/>
      <c r="D131" s="44"/>
      <c r="E131" s="45"/>
      <c r="F131" s="255" t="s">
        <v>705</v>
      </c>
      <c r="G131" s="38">
        <v>5185</v>
      </c>
      <c r="H131" s="38">
        <f t="shared" ref="H131" si="219">G131*0.9</f>
        <v>4666.5</v>
      </c>
      <c r="I131" s="38"/>
      <c r="J131" s="38"/>
      <c r="K131" s="38"/>
      <c r="L131" s="39"/>
      <c r="M131" s="39"/>
      <c r="N131" s="39"/>
      <c r="O131" s="39"/>
      <c r="P131" s="38"/>
      <c r="Q131" s="38"/>
      <c r="R131" s="39"/>
      <c r="S131" s="39"/>
      <c r="T131" s="38"/>
      <c r="U131" s="39"/>
      <c r="V131" s="39"/>
      <c r="W131" s="39"/>
      <c r="X131" s="39"/>
      <c r="Y131" s="47"/>
      <c r="Z131" s="38"/>
      <c r="AA131" s="38"/>
      <c r="AB131" s="39"/>
      <c r="AC131" s="39"/>
      <c r="AD131" s="39"/>
      <c r="AE131" s="38"/>
      <c r="AF131" s="38"/>
      <c r="AG131" s="39"/>
      <c r="AH131" s="39"/>
      <c r="AI131" s="39"/>
      <c r="AJ131" s="39"/>
      <c r="AK131" s="39"/>
      <c r="AL131" s="39"/>
      <c r="AM131" s="39"/>
      <c r="AN131" s="39"/>
      <c r="AO131" s="39"/>
      <c r="AP131" s="38"/>
      <c r="AQ131" s="38"/>
      <c r="AR131" s="38"/>
      <c r="AS131" s="39"/>
      <c r="AT131" s="39"/>
      <c r="AU131" s="39"/>
      <c r="AV131" s="47"/>
      <c r="AW131" s="38"/>
      <c r="AX131" s="38"/>
      <c r="AY131" s="38"/>
      <c r="AZ131" s="38"/>
      <c r="BA131" s="38"/>
      <c r="BB131" s="38"/>
      <c r="BC131" s="38"/>
      <c r="BD131" s="38"/>
      <c r="BE131" s="38"/>
      <c r="BF131" s="38"/>
      <c r="BG131" s="39"/>
      <c r="BH131" s="39"/>
      <c r="BI131" s="39"/>
      <c r="BJ131" s="39"/>
      <c r="BK131" s="39"/>
      <c r="BL131" s="39"/>
      <c r="BM131" s="39"/>
      <c r="BN131" s="39"/>
      <c r="BO131" s="38"/>
      <c r="BP131" s="38"/>
      <c r="BQ131" s="39"/>
      <c r="BR131" s="38"/>
      <c r="BS131" s="39"/>
      <c r="BT131" s="39"/>
      <c r="BU131" s="39"/>
      <c r="BV131" s="39"/>
      <c r="BW131" s="38"/>
      <c r="BX131" s="39"/>
      <c r="BY131" s="39"/>
      <c r="BZ131" s="39">
        <f t="shared" si="218"/>
        <v>2333.25</v>
      </c>
      <c r="CA131" s="39">
        <v>2070</v>
      </c>
      <c r="CB131" s="39">
        <f t="shared" si="216"/>
        <v>2070</v>
      </c>
      <c r="CC131" s="39">
        <f t="shared" si="217"/>
        <v>2070</v>
      </c>
      <c r="CD131" s="41" t="s">
        <v>56</v>
      </c>
      <c r="CE131" s="302"/>
    </row>
    <row r="132" spans="1:83" s="5" customFormat="1" ht="60" x14ac:dyDescent="0.25">
      <c r="A132" s="41">
        <f t="shared" si="214"/>
        <v>8</v>
      </c>
      <c r="B132" s="151" t="s">
        <v>292</v>
      </c>
      <c r="C132" s="44"/>
      <c r="D132" s="44"/>
      <c r="E132" s="45"/>
      <c r="F132" s="255" t="s">
        <v>698</v>
      </c>
      <c r="G132" s="38">
        <v>3779.7</v>
      </c>
      <c r="H132" s="38">
        <f t="shared" si="215"/>
        <v>3401.73</v>
      </c>
      <c r="I132" s="38"/>
      <c r="J132" s="38"/>
      <c r="K132" s="38"/>
      <c r="L132" s="39"/>
      <c r="M132" s="39"/>
      <c r="N132" s="39"/>
      <c r="O132" s="39"/>
      <c r="P132" s="38"/>
      <c r="Q132" s="38"/>
      <c r="R132" s="39"/>
      <c r="S132" s="39"/>
      <c r="T132" s="38"/>
      <c r="U132" s="39"/>
      <c r="V132" s="39"/>
      <c r="W132" s="39"/>
      <c r="X132" s="39"/>
      <c r="Y132" s="47"/>
      <c r="Z132" s="38"/>
      <c r="AA132" s="38"/>
      <c r="AB132" s="39"/>
      <c r="AC132" s="39"/>
      <c r="AD132" s="39"/>
      <c r="AE132" s="38"/>
      <c r="AF132" s="38"/>
      <c r="AG132" s="39"/>
      <c r="AH132" s="39"/>
      <c r="AI132" s="39"/>
      <c r="AJ132" s="39"/>
      <c r="AK132" s="39"/>
      <c r="AL132" s="39"/>
      <c r="AM132" s="39"/>
      <c r="AN132" s="39"/>
      <c r="AO132" s="39"/>
      <c r="AP132" s="38"/>
      <c r="AQ132" s="38"/>
      <c r="AR132" s="38"/>
      <c r="AS132" s="39"/>
      <c r="AT132" s="39"/>
      <c r="AU132" s="39"/>
      <c r="AV132" s="47"/>
      <c r="AW132" s="38"/>
      <c r="AX132" s="38"/>
      <c r="AY132" s="38"/>
      <c r="AZ132" s="38"/>
      <c r="BA132" s="38"/>
      <c r="BB132" s="38"/>
      <c r="BC132" s="38"/>
      <c r="BD132" s="38"/>
      <c r="BE132" s="38"/>
      <c r="BF132" s="38"/>
      <c r="BG132" s="39"/>
      <c r="BH132" s="39"/>
      <c r="BI132" s="39"/>
      <c r="BJ132" s="39"/>
      <c r="BK132" s="39"/>
      <c r="BL132" s="39"/>
      <c r="BM132" s="39"/>
      <c r="BN132" s="39"/>
      <c r="BO132" s="38"/>
      <c r="BP132" s="38"/>
      <c r="BQ132" s="39"/>
      <c r="BR132" s="38"/>
      <c r="BS132" s="39"/>
      <c r="BT132" s="39"/>
      <c r="BU132" s="39"/>
      <c r="BV132" s="39"/>
      <c r="BW132" s="38"/>
      <c r="BX132" s="39"/>
      <c r="BY132" s="39"/>
      <c r="BZ132" s="39">
        <f t="shared" si="218"/>
        <v>1700.865</v>
      </c>
      <c r="CA132" s="39">
        <v>1580</v>
      </c>
      <c r="CB132" s="39">
        <f t="shared" si="216"/>
        <v>1580</v>
      </c>
      <c r="CC132" s="39">
        <f t="shared" si="217"/>
        <v>1580</v>
      </c>
      <c r="CD132" s="41" t="s">
        <v>56</v>
      </c>
      <c r="CE132" s="302"/>
    </row>
    <row r="133" spans="1:83" s="5" customFormat="1" ht="60" x14ac:dyDescent="0.25">
      <c r="A133" s="41">
        <f t="shared" si="214"/>
        <v>9</v>
      </c>
      <c r="B133" s="151" t="s">
        <v>293</v>
      </c>
      <c r="C133" s="44"/>
      <c r="D133" s="44"/>
      <c r="E133" s="45"/>
      <c r="F133" s="255" t="s">
        <v>672</v>
      </c>
      <c r="G133" s="38">
        <v>3239</v>
      </c>
      <c r="H133" s="38">
        <f t="shared" si="215"/>
        <v>2915.1</v>
      </c>
      <c r="I133" s="38"/>
      <c r="J133" s="38"/>
      <c r="K133" s="38"/>
      <c r="L133" s="39"/>
      <c r="M133" s="39"/>
      <c r="N133" s="39"/>
      <c r="O133" s="39"/>
      <c r="P133" s="38"/>
      <c r="Q133" s="38"/>
      <c r="R133" s="39"/>
      <c r="S133" s="39"/>
      <c r="T133" s="38"/>
      <c r="U133" s="39"/>
      <c r="V133" s="39"/>
      <c r="W133" s="39"/>
      <c r="X133" s="39"/>
      <c r="Y133" s="47"/>
      <c r="Z133" s="38"/>
      <c r="AA133" s="38"/>
      <c r="AB133" s="39"/>
      <c r="AC133" s="39"/>
      <c r="AD133" s="39"/>
      <c r="AE133" s="38"/>
      <c r="AF133" s="38"/>
      <c r="AG133" s="39"/>
      <c r="AH133" s="39"/>
      <c r="AI133" s="39"/>
      <c r="AJ133" s="39"/>
      <c r="AK133" s="39"/>
      <c r="AL133" s="39"/>
      <c r="AM133" s="39"/>
      <c r="AN133" s="39"/>
      <c r="AO133" s="39"/>
      <c r="AP133" s="38"/>
      <c r="AQ133" s="38"/>
      <c r="AR133" s="38"/>
      <c r="AS133" s="39"/>
      <c r="AT133" s="39"/>
      <c r="AU133" s="39"/>
      <c r="AV133" s="47"/>
      <c r="AW133" s="38"/>
      <c r="AX133" s="38"/>
      <c r="AY133" s="38"/>
      <c r="AZ133" s="38"/>
      <c r="BA133" s="38"/>
      <c r="BB133" s="38"/>
      <c r="BC133" s="38"/>
      <c r="BD133" s="38"/>
      <c r="BE133" s="38"/>
      <c r="BF133" s="38"/>
      <c r="BG133" s="39"/>
      <c r="BH133" s="39"/>
      <c r="BI133" s="39"/>
      <c r="BJ133" s="39"/>
      <c r="BK133" s="39"/>
      <c r="BL133" s="39"/>
      <c r="BM133" s="39"/>
      <c r="BN133" s="39"/>
      <c r="BO133" s="38"/>
      <c r="BP133" s="38"/>
      <c r="BQ133" s="39"/>
      <c r="BR133" s="38"/>
      <c r="BS133" s="39"/>
      <c r="BT133" s="39"/>
      <c r="BU133" s="39"/>
      <c r="BV133" s="39"/>
      <c r="BW133" s="38"/>
      <c r="BX133" s="39"/>
      <c r="BY133" s="39"/>
      <c r="BZ133" s="39">
        <f t="shared" si="218"/>
        <v>1457.55</v>
      </c>
      <c r="CA133" s="39">
        <v>1390</v>
      </c>
      <c r="CB133" s="39">
        <f t="shared" si="216"/>
        <v>1390</v>
      </c>
      <c r="CC133" s="39">
        <f t="shared" si="217"/>
        <v>1390</v>
      </c>
      <c r="CD133" s="41" t="s">
        <v>56</v>
      </c>
      <c r="CE133" s="302"/>
    </row>
    <row r="134" spans="1:83" s="5" customFormat="1" ht="60" x14ac:dyDescent="0.25">
      <c r="A134" s="41">
        <f t="shared" si="214"/>
        <v>10</v>
      </c>
      <c r="B134" s="151" t="s">
        <v>294</v>
      </c>
      <c r="C134" s="44"/>
      <c r="D134" s="44"/>
      <c r="E134" s="45"/>
      <c r="F134" s="255" t="s">
        <v>699</v>
      </c>
      <c r="G134" s="38">
        <v>3902</v>
      </c>
      <c r="H134" s="38">
        <f t="shared" si="215"/>
        <v>3511.8</v>
      </c>
      <c r="I134" s="38"/>
      <c r="J134" s="38"/>
      <c r="K134" s="38"/>
      <c r="L134" s="39"/>
      <c r="M134" s="39"/>
      <c r="N134" s="39"/>
      <c r="O134" s="39"/>
      <c r="P134" s="38"/>
      <c r="Q134" s="38"/>
      <c r="R134" s="39"/>
      <c r="S134" s="39"/>
      <c r="T134" s="38"/>
      <c r="U134" s="39"/>
      <c r="V134" s="39"/>
      <c r="W134" s="39"/>
      <c r="X134" s="39"/>
      <c r="Y134" s="47"/>
      <c r="Z134" s="38"/>
      <c r="AA134" s="38"/>
      <c r="AB134" s="39"/>
      <c r="AC134" s="39"/>
      <c r="AD134" s="39"/>
      <c r="AE134" s="38"/>
      <c r="AF134" s="38"/>
      <c r="AG134" s="39"/>
      <c r="AH134" s="39"/>
      <c r="AI134" s="39"/>
      <c r="AJ134" s="39"/>
      <c r="AK134" s="39"/>
      <c r="AL134" s="39"/>
      <c r="AM134" s="39"/>
      <c r="AN134" s="39"/>
      <c r="AO134" s="39"/>
      <c r="AP134" s="38"/>
      <c r="AQ134" s="38"/>
      <c r="AR134" s="38"/>
      <c r="AS134" s="39"/>
      <c r="AT134" s="39"/>
      <c r="AU134" s="39"/>
      <c r="AV134" s="47"/>
      <c r="AW134" s="38"/>
      <c r="AX134" s="38"/>
      <c r="AY134" s="38"/>
      <c r="AZ134" s="38"/>
      <c r="BA134" s="38"/>
      <c r="BB134" s="38"/>
      <c r="BC134" s="38"/>
      <c r="BD134" s="38"/>
      <c r="BE134" s="38"/>
      <c r="BF134" s="38"/>
      <c r="BG134" s="39"/>
      <c r="BH134" s="39"/>
      <c r="BI134" s="39"/>
      <c r="BJ134" s="39"/>
      <c r="BK134" s="39"/>
      <c r="BL134" s="39"/>
      <c r="BM134" s="39"/>
      <c r="BN134" s="39"/>
      <c r="BO134" s="38"/>
      <c r="BP134" s="38"/>
      <c r="BQ134" s="39"/>
      <c r="BR134" s="38"/>
      <c r="BS134" s="39"/>
      <c r="BT134" s="39"/>
      <c r="BU134" s="39"/>
      <c r="BV134" s="39"/>
      <c r="BW134" s="38"/>
      <c r="BX134" s="39"/>
      <c r="BY134" s="39"/>
      <c r="BZ134" s="39">
        <f t="shared" si="218"/>
        <v>1755.9</v>
      </c>
      <c r="CA134" s="39">
        <v>1580</v>
      </c>
      <c r="CB134" s="39">
        <f t="shared" si="216"/>
        <v>1580</v>
      </c>
      <c r="CC134" s="39">
        <f t="shared" si="217"/>
        <v>1580</v>
      </c>
      <c r="CD134" s="41" t="s">
        <v>56</v>
      </c>
      <c r="CE134" s="302"/>
    </row>
    <row r="135" spans="1:83" s="5" customFormat="1" ht="60" x14ac:dyDescent="0.25">
      <c r="A135" s="41">
        <f t="shared" si="214"/>
        <v>11</v>
      </c>
      <c r="B135" s="151" t="s">
        <v>295</v>
      </c>
      <c r="C135" s="44"/>
      <c r="D135" s="44"/>
      <c r="E135" s="45"/>
      <c r="F135" s="255" t="s">
        <v>675</v>
      </c>
      <c r="G135" s="38">
        <v>8752</v>
      </c>
      <c r="H135" s="38">
        <v>7720</v>
      </c>
      <c r="I135" s="38"/>
      <c r="J135" s="38"/>
      <c r="K135" s="38"/>
      <c r="L135" s="39"/>
      <c r="M135" s="39"/>
      <c r="N135" s="39"/>
      <c r="O135" s="39"/>
      <c r="P135" s="38"/>
      <c r="Q135" s="38"/>
      <c r="R135" s="39"/>
      <c r="S135" s="39"/>
      <c r="T135" s="38"/>
      <c r="U135" s="39"/>
      <c r="V135" s="39"/>
      <c r="W135" s="39"/>
      <c r="X135" s="39"/>
      <c r="Y135" s="47"/>
      <c r="Z135" s="38"/>
      <c r="AA135" s="38"/>
      <c r="AB135" s="39"/>
      <c r="AC135" s="39"/>
      <c r="AD135" s="39"/>
      <c r="AE135" s="38"/>
      <c r="AF135" s="38"/>
      <c r="AG135" s="39"/>
      <c r="AH135" s="39"/>
      <c r="AI135" s="39"/>
      <c r="AJ135" s="39"/>
      <c r="AK135" s="39"/>
      <c r="AL135" s="39"/>
      <c r="AM135" s="39"/>
      <c r="AN135" s="39"/>
      <c r="AO135" s="39"/>
      <c r="AP135" s="38"/>
      <c r="AQ135" s="38"/>
      <c r="AR135" s="38"/>
      <c r="AS135" s="39"/>
      <c r="AT135" s="39"/>
      <c r="AU135" s="39"/>
      <c r="AV135" s="47"/>
      <c r="AW135" s="38"/>
      <c r="AX135" s="38"/>
      <c r="AY135" s="38"/>
      <c r="AZ135" s="38"/>
      <c r="BA135" s="38"/>
      <c r="BB135" s="38"/>
      <c r="BC135" s="38"/>
      <c r="BD135" s="38"/>
      <c r="BE135" s="38"/>
      <c r="BF135" s="38"/>
      <c r="BG135" s="39"/>
      <c r="BH135" s="39"/>
      <c r="BI135" s="39"/>
      <c r="BJ135" s="39"/>
      <c r="BK135" s="39"/>
      <c r="BL135" s="39"/>
      <c r="BM135" s="39"/>
      <c r="BN135" s="39"/>
      <c r="BO135" s="38"/>
      <c r="BP135" s="38"/>
      <c r="BQ135" s="39"/>
      <c r="BR135" s="38"/>
      <c r="BS135" s="39"/>
      <c r="BT135" s="39"/>
      <c r="BU135" s="39"/>
      <c r="BV135" s="39"/>
      <c r="BW135" s="38"/>
      <c r="BX135" s="39"/>
      <c r="BY135" s="39"/>
      <c r="BZ135" s="39">
        <f t="shared" si="218"/>
        <v>3860</v>
      </c>
      <c r="CA135" s="39">
        <v>4150</v>
      </c>
      <c r="CB135" s="39">
        <f t="shared" si="216"/>
        <v>4150</v>
      </c>
      <c r="CC135" s="39">
        <f t="shared" si="217"/>
        <v>4150</v>
      </c>
      <c r="CD135" s="41" t="s">
        <v>56</v>
      </c>
      <c r="CE135" s="302"/>
    </row>
    <row r="136" spans="1:83" s="5" customFormat="1" ht="60" x14ac:dyDescent="0.25">
      <c r="A136" s="41">
        <f t="shared" si="214"/>
        <v>12</v>
      </c>
      <c r="B136" s="151" t="s">
        <v>296</v>
      </c>
      <c r="C136" s="44"/>
      <c r="D136" s="44"/>
      <c r="E136" s="45"/>
      <c r="F136" s="255" t="s">
        <v>674</v>
      </c>
      <c r="G136" s="38">
        <v>7354</v>
      </c>
      <c r="H136" s="38">
        <f>G136*0.9</f>
        <v>6618.6</v>
      </c>
      <c r="I136" s="38"/>
      <c r="J136" s="38"/>
      <c r="K136" s="38"/>
      <c r="L136" s="39"/>
      <c r="M136" s="39"/>
      <c r="N136" s="39"/>
      <c r="O136" s="39"/>
      <c r="P136" s="38"/>
      <c r="Q136" s="38"/>
      <c r="R136" s="39"/>
      <c r="S136" s="39"/>
      <c r="T136" s="38"/>
      <c r="U136" s="39"/>
      <c r="V136" s="39"/>
      <c r="W136" s="39"/>
      <c r="X136" s="39"/>
      <c r="Y136" s="47"/>
      <c r="Z136" s="38"/>
      <c r="AA136" s="38"/>
      <c r="AB136" s="39"/>
      <c r="AC136" s="39"/>
      <c r="AD136" s="39"/>
      <c r="AE136" s="38"/>
      <c r="AF136" s="38"/>
      <c r="AG136" s="39"/>
      <c r="AH136" s="39"/>
      <c r="AI136" s="39"/>
      <c r="AJ136" s="39"/>
      <c r="AK136" s="39"/>
      <c r="AL136" s="39"/>
      <c r="AM136" s="39"/>
      <c r="AN136" s="39"/>
      <c r="AO136" s="39"/>
      <c r="AP136" s="38"/>
      <c r="AQ136" s="38"/>
      <c r="AR136" s="38"/>
      <c r="AS136" s="39"/>
      <c r="AT136" s="39"/>
      <c r="AU136" s="39"/>
      <c r="AV136" s="47"/>
      <c r="AW136" s="38"/>
      <c r="AX136" s="38"/>
      <c r="AY136" s="38"/>
      <c r="AZ136" s="38"/>
      <c r="BA136" s="38"/>
      <c r="BB136" s="38"/>
      <c r="BC136" s="38"/>
      <c r="BD136" s="38"/>
      <c r="BE136" s="38"/>
      <c r="BF136" s="38"/>
      <c r="BG136" s="39"/>
      <c r="BH136" s="39"/>
      <c r="BI136" s="39"/>
      <c r="BJ136" s="39"/>
      <c r="BK136" s="39"/>
      <c r="BL136" s="39"/>
      <c r="BM136" s="39"/>
      <c r="BN136" s="39"/>
      <c r="BO136" s="38"/>
      <c r="BP136" s="38"/>
      <c r="BQ136" s="39"/>
      <c r="BR136" s="38"/>
      <c r="BS136" s="39"/>
      <c r="BT136" s="39"/>
      <c r="BU136" s="39"/>
      <c r="BV136" s="39"/>
      <c r="BW136" s="38"/>
      <c r="BX136" s="39"/>
      <c r="BY136" s="39"/>
      <c r="BZ136" s="39">
        <f t="shared" si="218"/>
        <v>3309.3</v>
      </c>
      <c r="CA136" s="39">
        <v>4000</v>
      </c>
      <c r="CB136" s="39">
        <f t="shared" si="216"/>
        <v>4000</v>
      </c>
      <c r="CC136" s="39">
        <f t="shared" si="217"/>
        <v>4000</v>
      </c>
      <c r="CD136" s="41" t="s">
        <v>56</v>
      </c>
      <c r="CE136" s="302"/>
    </row>
    <row r="137" spans="1:83" s="5" customFormat="1" ht="75" x14ac:dyDescent="0.25">
      <c r="A137" s="41">
        <f t="shared" si="214"/>
        <v>13</v>
      </c>
      <c r="B137" s="151" t="s">
        <v>297</v>
      </c>
      <c r="C137" s="44"/>
      <c r="D137" s="44"/>
      <c r="E137" s="45"/>
      <c r="F137" s="255" t="s">
        <v>677</v>
      </c>
      <c r="G137" s="38">
        <v>9672</v>
      </c>
      <c r="H137" s="38">
        <v>6930</v>
      </c>
      <c r="I137" s="38"/>
      <c r="J137" s="38"/>
      <c r="K137" s="38"/>
      <c r="L137" s="39"/>
      <c r="M137" s="39"/>
      <c r="N137" s="39"/>
      <c r="O137" s="39"/>
      <c r="P137" s="38"/>
      <c r="Q137" s="38"/>
      <c r="R137" s="39"/>
      <c r="S137" s="39"/>
      <c r="T137" s="38"/>
      <c r="U137" s="39"/>
      <c r="V137" s="39"/>
      <c r="W137" s="39"/>
      <c r="X137" s="39"/>
      <c r="Y137" s="47"/>
      <c r="Z137" s="38"/>
      <c r="AA137" s="38"/>
      <c r="AB137" s="39"/>
      <c r="AC137" s="39"/>
      <c r="AD137" s="39"/>
      <c r="AE137" s="38"/>
      <c r="AF137" s="38"/>
      <c r="AG137" s="39"/>
      <c r="AH137" s="39"/>
      <c r="AI137" s="39"/>
      <c r="AJ137" s="39"/>
      <c r="AK137" s="39"/>
      <c r="AL137" s="39"/>
      <c r="AM137" s="39"/>
      <c r="AN137" s="39"/>
      <c r="AO137" s="39"/>
      <c r="AP137" s="38"/>
      <c r="AQ137" s="38"/>
      <c r="AR137" s="38"/>
      <c r="AS137" s="39"/>
      <c r="AT137" s="39"/>
      <c r="AU137" s="39"/>
      <c r="AV137" s="47"/>
      <c r="AW137" s="38"/>
      <c r="AX137" s="38"/>
      <c r="AY137" s="38"/>
      <c r="AZ137" s="38"/>
      <c r="BA137" s="38"/>
      <c r="BB137" s="38"/>
      <c r="BC137" s="38"/>
      <c r="BD137" s="38"/>
      <c r="BE137" s="38"/>
      <c r="BF137" s="38"/>
      <c r="BG137" s="39"/>
      <c r="BH137" s="39"/>
      <c r="BI137" s="39"/>
      <c r="BJ137" s="39"/>
      <c r="BK137" s="39"/>
      <c r="BL137" s="39"/>
      <c r="BM137" s="39"/>
      <c r="BN137" s="39"/>
      <c r="BO137" s="38"/>
      <c r="BP137" s="38"/>
      <c r="BQ137" s="39"/>
      <c r="BR137" s="38"/>
      <c r="BS137" s="39"/>
      <c r="BT137" s="39"/>
      <c r="BU137" s="39"/>
      <c r="BV137" s="39"/>
      <c r="BW137" s="38"/>
      <c r="BX137" s="39"/>
      <c r="BY137" s="39"/>
      <c r="BZ137" s="39">
        <f t="shared" si="218"/>
        <v>3465</v>
      </c>
      <c r="CA137" s="39">
        <v>3990</v>
      </c>
      <c r="CB137" s="39">
        <f t="shared" si="216"/>
        <v>3990</v>
      </c>
      <c r="CC137" s="39">
        <f t="shared" si="217"/>
        <v>3990</v>
      </c>
      <c r="CD137" s="41" t="s">
        <v>56</v>
      </c>
      <c r="CE137" s="302"/>
    </row>
    <row r="138" spans="1:83" s="5" customFormat="1" ht="45" x14ac:dyDescent="0.25">
      <c r="A138" s="41">
        <f t="shared" si="214"/>
        <v>14</v>
      </c>
      <c r="B138" s="151" t="s">
        <v>298</v>
      </c>
      <c r="C138" s="44"/>
      <c r="D138" s="44"/>
      <c r="E138" s="45"/>
      <c r="F138" s="255" t="s">
        <v>673</v>
      </c>
      <c r="G138" s="38">
        <v>14633</v>
      </c>
      <c r="H138" s="38">
        <f>G138*0.9</f>
        <v>13169.7</v>
      </c>
      <c r="I138" s="38"/>
      <c r="J138" s="38"/>
      <c r="K138" s="38"/>
      <c r="L138" s="39"/>
      <c r="M138" s="39"/>
      <c r="N138" s="39"/>
      <c r="O138" s="39"/>
      <c r="P138" s="38"/>
      <c r="Q138" s="38"/>
      <c r="R138" s="39"/>
      <c r="S138" s="39"/>
      <c r="T138" s="38"/>
      <c r="U138" s="39"/>
      <c r="V138" s="39"/>
      <c r="W138" s="39"/>
      <c r="X138" s="39"/>
      <c r="Y138" s="47"/>
      <c r="Z138" s="38"/>
      <c r="AA138" s="38"/>
      <c r="AB138" s="39"/>
      <c r="AC138" s="39"/>
      <c r="AD138" s="39"/>
      <c r="AE138" s="38"/>
      <c r="AF138" s="38"/>
      <c r="AG138" s="39"/>
      <c r="AH138" s="39"/>
      <c r="AI138" s="39"/>
      <c r="AJ138" s="39"/>
      <c r="AK138" s="39"/>
      <c r="AL138" s="39"/>
      <c r="AM138" s="39"/>
      <c r="AN138" s="39"/>
      <c r="AO138" s="39"/>
      <c r="AP138" s="38"/>
      <c r="AQ138" s="38"/>
      <c r="AR138" s="38"/>
      <c r="AS138" s="39"/>
      <c r="AT138" s="39"/>
      <c r="AU138" s="39"/>
      <c r="AV138" s="47"/>
      <c r="AW138" s="38"/>
      <c r="AX138" s="38"/>
      <c r="AY138" s="38"/>
      <c r="AZ138" s="38"/>
      <c r="BA138" s="38"/>
      <c r="BB138" s="38"/>
      <c r="BC138" s="38"/>
      <c r="BD138" s="38"/>
      <c r="BE138" s="38"/>
      <c r="BF138" s="38"/>
      <c r="BG138" s="39"/>
      <c r="BH138" s="39"/>
      <c r="BI138" s="39"/>
      <c r="BJ138" s="39"/>
      <c r="BK138" s="39"/>
      <c r="BL138" s="39"/>
      <c r="BM138" s="39"/>
      <c r="BN138" s="39"/>
      <c r="BO138" s="38"/>
      <c r="BP138" s="38"/>
      <c r="BQ138" s="39"/>
      <c r="BR138" s="38"/>
      <c r="BS138" s="39"/>
      <c r="BT138" s="39"/>
      <c r="BU138" s="39"/>
      <c r="BV138" s="39"/>
      <c r="BW138" s="38"/>
      <c r="BX138" s="39"/>
      <c r="BY138" s="39"/>
      <c r="BZ138" s="39">
        <f t="shared" si="218"/>
        <v>6584.85</v>
      </c>
      <c r="CA138" s="39">
        <v>6000</v>
      </c>
      <c r="CB138" s="39">
        <f t="shared" si="216"/>
        <v>6000</v>
      </c>
      <c r="CC138" s="39">
        <f t="shared" si="217"/>
        <v>6000</v>
      </c>
      <c r="CD138" s="41" t="s">
        <v>56</v>
      </c>
      <c r="CE138" s="302"/>
    </row>
    <row r="139" spans="1:83" s="5" customFormat="1" ht="45" x14ac:dyDescent="0.25">
      <c r="A139" s="41">
        <f t="shared" si="214"/>
        <v>15</v>
      </c>
      <c r="B139" s="151" t="s">
        <v>299</v>
      </c>
      <c r="C139" s="44"/>
      <c r="D139" s="44"/>
      <c r="E139" s="45"/>
      <c r="F139" s="255" t="s">
        <v>676</v>
      </c>
      <c r="G139" s="38">
        <v>13366</v>
      </c>
      <c r="H139" s="38">
        <f>G139*0.9</f>
        <v>12029.4</v>
      </c>
      <c r="I139" s="38"/>
      <c r="J139" s="38"/>
      <c r="K139" s="38"/>
      <c r="L139" s="39"/>
      <c r="M139" s="39"/>
      <c r="N139" s="39"/>
      <c r="O139" s="39"/>
      <c r="P139" s="38"/>
      <c r="Q139" s="38"/>
      <c r="R139" s="39"/>
      <c r="S139" s="39"/>
      <c r="T139" s="38"/>
      <c r="U139" s="39"/>
      <c r="V139" s="39"/>
      <c r="W139" s="39"/>
      <c r="X139" s="39"/>
      <c r="Y139" s="47"/>
      <c r="Z139" s="38"/>
      <c r="AA139" s="38"/>
      <c r="AB139" s="39"/>
      <c r="AC139" s="39"/>
      <c r="AD139" s="39"/>
      <c r="AE139" s="38"/>
      <c r="AF139" s="38"/>
      <c r="AG139" s="39"/>
      <c r="AH139" s="39"/>
      <c r="AI139" s="39"/>
      <c r="AJ139" s="39"/>
      <c r="AK139" s="39"/>
      <c r="AL139" s="39"/>
      <c r="AM139" s="39"/>
      <c r="AN139" s="39"/>
      <c r="AO139" s="39"/>
      <c r="AP139" s="38"/>
      <c r="AQ139" s="38"/>
      <c r="AR139" s="38"/>
      <c r="AS139" s="39"/>
      <c r="AT139" s="39"/>
      <c r="AU139" s="39"/>
      <c r="AV139" s="47"/>
      <c r="AW139" s="38"/>
      <c r="AX139" s="38"/>
      <c r="AY139" s="38"/>
      <c r="AZ139" s="38"/>
      <c r="BA139" s="38"/>
      <c r="BB139" s="38"/>
      <c r="BC139" s="38"/>
      <c r="BD139" s="38"/>
      <c r="BE139" s="38"/>
      <c r="BF139" s="38"/>
      <c r="BG139" s="39"/>
      <c r="BH139" s="39"/>
      <c r="BI139" s="39"/>
      <c r="BJ139" s="39"/>
      <c r="BK139" s="39"/>
      <c r="BL139" s="39"/>
      <c r="BM139" s="39"/>
      <c r="BN139" s="39"/>
      <c r="BO139" s="38"/>
      <c r="BP139" s="38"/>
      <c r="BQ139" s="39"/>
      <c r="BR139" s="38"/>
      <c r="BS139" s="39"/>
      <c r="BT139" s="39"/>
      <c r="BU139" s="39"/>
      <c r="BV139" s="39"/>
      <c r="BW139" s="38"/>
      <c r="BX139" s="39"/>
      <c r="BY139" s="39"/>
      <c r="BZ139" s="39">
        <f t="shared" si="218"/>
        <v>6014.7</v>
      </c>
      <c r="CA139" s="39">
        <v>5350</v>
      </c>
      <c r="CB139" s="39">
        <f t="shared" si="216"/>
        <v>5350</v>
      </c>
      <c r="CC139" s="39">
        <f t="shared" si="217"/>
        <v>5350</v>
      </c>
      <c r="CD139" s="41" t="s">
        <v>56</v>
      </c>
      <c r="CE139" s="302"/>
    </row>
    <row r="140" spans="1:83" s="5" customFormat="1" ht="60" x14ac:dyDescent="0.25">
      <c r="A140" s="41">
        <f t="shared" si="214"/>
        <v>16</v>
      </c>
      <c r="B140" s="151" t="s">
        <v>370</v>
      </c>
      <c r="C140" s="44"/>
      <c r="D140" s="44"/>
      <c r="E140" s="45"/>
      <c r="F140" s="226" t="s">
        <v>488</v>
      </c>
      <c r="G140" s="38">
        <v>7702</v>
      </c>
      <c r="H140" s="38">
        <v>6932</v>
      </c>
      <c r="I140" s="38"/>
      <c r="J140" s="38"/>
      <c r="K140" s="38"/>
      <c r="L140" s="39"/>
      <c r="M140" s="39"/>
      <c r="N140" s="39"/>
      <c r="O140" s="39"/>
      <c r="P140" s="38"/>
      <c r="Q140" s="38"/>
      <c r="R140" s="39"/>
      <c r="S140" s="39"/>
      <c r="T140" s="38"/>
      <c r="U140" s="39"/>
      <c r="V140" s="39"/>
      <c r="W140" s="39"/>
      <c r="X140" s="39"/>
      <c r="Y140" s="47"/>
      <c r="Z140" s="38"/>
      <c r="AA140" s="38"/>
      <c r="AB140" s="39"/>
      <c r="AC140" s="39"/>
      <c r="AD140" s="39"/>
      <c r="AE140" s="38"/>
      <c r="AF140" s="38"/>
      <c r="AG140" s="39"/>
      <c r="AH140" s="39"/>
      <c r="AI140" s="39"/>
      <c r="AJ140" s="39"/>
      <c r="AK140" s="39"/>
      <c r="AL140" s="39"/>
      <c r="AM140" s="39"/>
      <c r="AN140" s="39"/>
      <c r="AO140" s="39"/>
      <c r="AP140" s="38"/>
      <c r="AQ140" s="38"/>
      <c r="AR140" s="38"/>
      <c r="AS140" s="39"/>
      <c r="AT140" s="39"/>
      <c r="AU140" s="39"/>
      <c r="AV140" s="47"/>
      <c r="AW140" s="38"/>
      <c r="AX140" s="38"/>
      <c r="AY140" s="38"/>
      <c r="AZ140" s="38"/>
      <c r="BA140" s="38"/>
      <c r="BB140" s="38"/>
      <c r="BC140" s="38"/>
      <c r="BD140" s="38"/>
      <c r="BE140" s="38"/>
      <c r="BF140" s="38"/>
      <c r="BG140" s="39"/>
      <c r="BH140" s="39"/>
      <c r="BI140" s="39"/>
      <c r="BJ140" s="39"/>
      <c r="BK140" s="39"/>
      <c r="BL140" s="39"/>
      <c r="BM140" s="39"/>
      <c r="BN140" s="39"/>
      <c r="BO140" s="38"/>
      <c r="BP140" s="38"/>
      <c r="BQ140" s="39"/>
      <c r="BR140" s="38"/>
      <c r="BS140" s="39"/>
      <c r="BT140" s="39"/>
      <c r="BU140" s="39"/>
      <c r="BV140" s="39"/>
      <c r="BW140" s="38"/>
      <c r="BX140" s="39"/>
      <c r="BY140" s="39"/>
      <c r="BZ140" s="39">
        <f t="shared" si="218"/>
        <v>3466</v>
      </c>
      <c r="CA140" s="39">
        <v>3080</v>
      </c>
      <c r="CB140" s="39">
        <f t="shared" si="216"/>
        <v>3080</v>
      </c>
      <c r="CC140" s="39">
        <f t="shared" si="217"/>
        <v>3080</v>
      </c>
      <c r="CD140" s="41" t="s">
        <v>58</v>
      </c>
      <c r="CE140" s="302"/>
    </row>
    <row r="141" spans="1:83" s="5" customFormat="1" ht="75" x14ac:dyDescent="0.25">
      <c r="A141" s="41">
        <f t="shared" si="214"/>
        <v>17</v>
      </c>
      <c r="B141" s="151" t="s">
        <v>371</v>
      </c>
      <c r="C141" s="44"/>
      <c r="D141" s="44"/>
      <c r="E141" s="45"/>
      <c r="F141" s="226" t="s">
        <v>489</v>
      </c>
      <c r="G141" s="38">
        <v>5954</v>
      </c>
      <c r="H141" s="38">
        <v>5354</v>
      </c>
      <c r="I141" s="38"/>
      <c r="J141" s="38"/>
      <c r="K141" s="38"/>
      <c r="L141" s="39"/>
      <c r="M141" s="39"/>
      <c r="N141" s="39"/>
      <c r="O141" s="39"/>
      <c r="P141" s="38"/>
      <c r="Q141" s="38"/>
      <c r="R141" s="39"/>
      <c r="S141" s="39"/>
      <c r="T141" s="38"/>
      <c r="U141" s="39"/>
      <c r="V141" s="39"/>
      <c r="W141" s="39"/>
      <c r="X141" s="39"/>
      <c r="Y141" s="47"/>
      <c r="Z141" s="38"/>
      <c r="AA141" s="38"/>
      <c r="AB141" s="39"/>
      <c r="AC141" s="39"/>
      <c r="AD141" s="39"/>
      <c r="AE141" s="38"/>
      <c r="AF141" s="38"/>
      <c r="AG141" s="39"/>
      <c r="AH141" s="39"/>
      <c r="AI141" s="39"/>
      <c r="AJ141" s="39"/>
      <c r="AK141" s="39"/>
      <c r="AL141" s="39"/>
      <c r="AM141" s="39"/>
      <c r="AN141" s="39"/>
      <c r="AO141" s="39"/>
      <c r="AP141" s="38"/>
      <c r="AQ141" s="38"/>
      <c r="AR141" s="38"/>
      <c r="AS141" s="39"/>
      <c r="AT141" s="39"/>
      <c r="AU141" s="39"/>
      <c r="AV141" s="47"/>
      <c r="AW141" s="38"/>
      <c r="AX141" s="38"/>
      <c r="AY141" s="38"/>
      <c r="AZ141" s="38"/>
      <c r="BA141" s="38"/>
      <c r="BB141" s="38"/>
      <c r="BC141" s="38"/>
      <c r="BD141" s="38"/>
      <c r="BE141" s="38"/>
      <c r="BF141" s="38"/>
      <c r="BG141" s="39"/>
      <c r="BH141" s="39"/>
      <c r="BI141" s="39"/>
      <c r="BJ141" s="39"/>
      <c r="BK141" s="39"/>
      <c r="BL141" s="39"/>
      <c r="BM141" s="39"/>
      <c r="BN141" s="39"/>
      <c r="BO141" s="38"/>
      <c r="BP141" s="38"/>
      <c r="BQ141" s="39"/>
      <c r="BR141" s="38"/>
      <c r="BS141" s="39"/>
      <c r="BT141" s="39"/>
      <c r="BU141" s="39"/>
      <c r="BV141" s="39"/>
      <c r="BW141" s="38"/>
      <c r="BX141" s="39"/>
      <c r="BY141" s="39"/>
      <c r="BZ141" s="39">
        <f t="shared" si="218"/>
        <v>2677</v>
      </c>
      <c r="CA141" s="39">
        <v>2380</v>
      </c>
      <c r="CB141" s="39">
        <f t="shared" si="216"/>
        <v>2380</v>
      </c>
      <c r="CC141" s="39">
        <f t="shared" si="217"/>
        <v>2380</v>
      </c>
      <c r="CD141" s="41" t="s">
        <v>58</v>
      </c>
      <c r="CE141" s="302"/>
    </row>
    <row r="142" spans="1:83" s="5" customFormat="1" ht="90" x14ac:dyDescent="0.25">
      <c r="A142" s="41">
        <f t="shared" si="214"/>
        <v>18</v>
      </c>
      <c r="B142" s="151" t="s">
        <v>372</v>
      </c>
      <c r="C142" s="44"/>
      <c r="D142" s="44"/>
      <c r="E142" s="45"/>
      <c r="F142" s="226" t="s">
        <v>490</v>
      </c>
      <c r="G142" s="38">
        <v>4434</v>
      </c>
      <c r="H142" s="38">
        <v>4000</v>
      </c>
      <c r="I142" s="38"/>
      <c r="J142" s="38"/>
      <c r="K142" s="38"/>
      <c r="L142" s="39"/>
      <c r="M142" s="39"/>
      <c r="N142" s="39"/>
      <c r="O142" s="39"/>
      <c r="P142" s="38"/>
      <c r="Q142" s="38"/>
      <c r="R142" s="39"/>
      <c r="S142" s="39"/>
      <c r="T142" s="38"/>
      <c r="U142" s="39"/>
      <c r="V142" s="39"/>
      <c r="W142" s="39"/>
      <c r="X142" s="39"/>
      <c r="Y142" s="47"/>
      <c r="Z142" s="38"/>
      <c r="AA142" s="38"/>
      <c r="AB142" s="39"/>
      <c r="AC142" s="39"/>
      <c r="AD142" s="39"/>
      <c r="AE142" s="38"/>
      <c r="AF142" s="38"/>
      <c r="AG142" s="39"/>
      <c r="AH142" s="39"/>
      <c r="AI142" s="39"/>
      <c r="AJ142" s="39"/>
      <c r="AK142" s="39"/>
      <c r="AL142" s="39"/>
      <c r="AM142" s="39"/>
      <c r="AN142" s="39"/>
      <c r="AO142" s="39"/>
      <c r="AP142" s="38"/>
      <c r="AQ142" s="38"/>
      <c r="AR142" s="38"/>
      <c r="AS142" s="39"/>
      <c r="AT142" s="39"/>
      <c r="AU142" s="39"/>
      <c r="AV142" s="47"/>
      <c r="AW142" s="38"/>
      <c r="AX142" s="38"/>
      <c r="AY142" s="38"/>
      <c r="AZ142" s="38"/>
      <c r="BA142" s="38"/>
      <c r="BB142" s="38"/>
      <c r="BC142" s="38"/>
      <c r="BD142" s="38"/>
      <c r="BE142" s="38"/>
      <c r="BF142" s="38"/>
      <c r="BG142" s="39"/>
      <c r="BH142" s="39"/>
      <c r="BI142" s="39"/>
      <c r="BJ142" s="39"/>
      <c r="BK142" s="39"/>
      <c r="BL142" s="39"/>
      <c r="BM142" s="39"/>
      <c r="BN142" s="39"/>
      <c r="BO142" s="38"/>
      <c r="BP142" s="38"/>
      <c r="BQ142" s="39"/>
      <c r="BR142" s="38"/>
      <c r="BS142" s="39"/>
      <c r="BT142" s="39"/>
      <c r="BU142" s="39"/>
      <c r="BV142" s="39"/>
      <c r="BW142" s="38"/>
      <c r="BX142" s="39"/>
      <c r="BY142" s="39"/>
      <c r="BZ142" s="39">
        <f t="shared" si="218"/>
        <v>2000</v>
      </c>
      <c r="CA142" s="39">
        <v>1780</v>
      </c>
      <c r="CB142" s="39">
        <f t="shared" si="216"/>
        <v>1780</v>
      </c>
      <c r="CC142" s="39">
        <f t="shared" si="217"/>
        <v>1780</v>
      </c>
      <c r="CD142" s="41" t="s">
        <v>58</v>
      </c>
      <c r="CE142" s="302"/>
    </row>
    <row r="143" spans="1:83" s="5" customFormat="1" ht="45" x14ac:dyDescent="0.25">
      <c r="A143" s="41">
        <f t="shared" si="214"/>
        <v>19</v>
      </c>
      <c r="B143" s="151" t="s">
        <v>373</v>
      </c>
      <c r="C143" s="44"/>
      <c r="D143" s="44"/>
      <c r="E143" s="45"/>
      <c r="F143" s="226" t="s">
        <v>491</v>
      </c>
      <c r="G143" s="38">
        <v>6512</v>
      </c>
      <c r="H143" s="38">
        <v>5861</v>
      </c>
      <c r="I143" s="38"/>
      <c r="J143" s="38"/>
      <c r="K143" s="38"/>
      <c r="L143" s="39"/>
      <c r="M143" s="39"/>
      <c r="N143" s="39"/>
      <c r="O143" s="39"/>
      <c r="P143" s="38"/>
      <c r="Q143" s="38"/>
      <c r="R143" s="39"/>
      <c r="S143" s="39"/>
      <c r="T143" s="38"/>
      <c r="U143" s="39"/>
      <c r="V143" s="39"/>
      <c r="W143" s="39"/>
      <c r="X143" s="39"/>
      <c r="Y143" s="47"/>
      <c r="Z143" s="38"/>
      <c r="AA143" s="38"/>
      <c r="AB143" s="39"/>
      <c r="AC143" s="39"/>
      <c r="AD143" s="39"/>
      <c r="AE143" s="38"/>
      <c r="AF143" s="38"/>
      <c r="AG143" s="39"/>
      <c r="AH143" s="39"/>
      <c r="AI143" s="39"/>
      <c r="AJ143" s="39"/>
      <c r="AK143" s="39"/>
      <c r="AL143" s="39"/>
      <c r="AM143" s="39"/>
      <c r="AN143" s="39"/>
      <c r="AO143" s="39"/>
      <c r="AP143" s="38"/>
      <c r="AQ143" s="38"/>
      <c r="AR143" s="38"/>
      <c r="AS143" s="39"/>
      <c r="AT143" s="39"/>
      <c r="AU143" s="39"/>
      <c r="AV143" s="47"/>
      <c r="AW143" s="38"/>
      <c r="AX143" s="38"/>
      <c r="AY143" s="38"/>
      <c r="AZ143" s="38"/>
      <c r="BA143" s="38"/>
      <c r="BB143" s="38"/>
      <c r="BC143" s="38"/>
      <c r="BD143" s="38"/>
      <c r="BE143" s="38"/>
      <c r="BF143" s="38"/>
      <c r="BG143" s="39"/>
      <c r="BH143" s="39"/>
      <c r="BI143" s="39"/>
      <c r="BJ143" s="39"/>
      <c r="BK143" s="39"/>
      <c r="BL143" s="39"/>
      <c r="BM143" s="39"/>
      <c r="BN143" s="39"/>
      <c r="BO143" s="38"/>
      <c r="BP143" s="38"/>
      <c r="BQ143" s="39"/>
      <c r="BR143" s="38"/>
      <c r="BS143" s="39"/>
      <c r="BT143" s="39"/>
      <c r="BU143" s="39"/>
      <c r="BV143" s="39"/>
      <c r="BW143" s="38"/>
      <c r="BX143" s="39"/>
      <c r="BY143" s="39"/>
      <c r="BZ143" s="39">
        <f t="shared" si="218"/>
        <v>2930.5</v>
      </c>
      <c r="CA143" s="39">
        <v>2600</v>
      </c>
      <c r="CB143" s="39">
        <f t="shared" si="216"/>
        <v>2600</v>
      </c>
      <c r="CC143" s="39">
        <f t="shared" si="217"/>
        <v>2600</v>
      </c>
      <c r="CD143" s="41" t="s">
        <v>58</v>
      </c>
      <c r="CE143" s="302"/>
    </row>
    <row r="144" spans="1:83" s="5" customFormat="1" ht="45" x14ac:dyDescent="0.25">
      <c r="A144" s="41">
        <f t="shared" si="214"/>
        <v>20</v>
      </c>
      <c r="B144" s="151" t="s">
        <v>374</v>
      </c>
      <c r="C144" s="44"/>
      <c r="D144" s="44"/>
      <c r="E144" s="45"/>
      <c r="F144" s="226" t="s">
        <v>492</v>
      </c>
      <c r="G144" s="38">
        <v>1700</v>
      </c>
      <c r="H144" s="38">
        <v>1530</v>
      </c>
      <c r="I144" s="38"/>
      <c r="J144" s="38"/>
      <c r="K144" s="38"/>
      <c r="L144" s="39"/>
      <c r="M144" s="39"/>
      <c r="N144" s="39"/>
      <c r="O144" s="39"/>
      <c r="P144" s="38"/>
      <c r="Q144" s="38"/>
      <c r="R144" s="39"/>
      <c r="S144" s="39"/>
      <c r="T144" s="38"/>
      <c r="U144" s="39"/>
      <c r="V144" s="39"/>
      <c r="W144" s="39"/>
      <c r="X144" s="39"/>
      <c r="Y144" s="47"/>
      <c r="Z144" s="38"/>
      <c r="AA144" s="38"/>
      <c r="AB144" s="39"/>
      <c r="AC144" s="39"/>
      <c r="AD144" s="39"/>
      <c r="AE144" s="38"/>
      <c r="AF144" s="38"/>
      <c r="AG144" s="39"/>
      <c r="AH144" s="39"/>
      <c r="AI144" s="39"/>
      <c r="AJ144" s="39"/>
      <c r="AK144" s="39"/>
      <c r="AL144" s="39"/>
      <c r="AM144" s="39"/>
      <c r="AN144" s="39"/>
      <c r="AO144" s="39"/>
      <c r="AP144" s="38"/>
      <c r="AQ144" s="38"/>
      <c r="AR144" s="38"/>
      <c r="AS144" s="39"/>
      <c r="AT144" s="39"/>
      <c r="AU144" s="39"/>
      <c r="AV144" s="47"/>
      <c r="AW144" s="38"/>
      <c r="AX144" s="38"/>
      <c r="AY144" s="38"/>
      <c r="AZ144" s="38"/>
      <c r="BA144" s="38"/>
      <c r="BB144" s="38"/>
      <c r="BC144" s="38"/>
      <c r="BD144" s="38"/>
      <c r="BE144" s="38"/>
      <c r="BF144" s="38"/>
      <c r="BG144" s="39"/>
      <c r="BH144" s="39"/>
      <c r="BI144" s="39"/>
      <c r="BJ144" s="39"/>
      <c r="BK144" s="39"/>
      <c r="BL144" s="39"/>
      <c r="BM144" s="39"/>
      <c r="BN144" s="39"/>
      <c r="BO144" s="38"/>
      <c r="BP144" s="38"/>
      <c r="BQ144" s="39"/>
      <c r="BR144" s="38"/>
      <c r="BS144" s="39"/>
      <c r="BT144" s="39"/>
      <c r="BU144" s="39"/>
      <c r="BV144" s="39"/>
      <c r="BW144" s="38"/>
      <c r="BX144" s="39"/>
      <c r="BY144" s="39"/>
      <c r="BZ144" s="39">
        <f t="shared" si="218"/>
        <v>765</v>
      </c>
      <c r="CA144" s="39">
        <v>700</v>
      </c>
      <c r="CB144" s="39">
        <f t="shared" si="216"/>
        <v>700</v>
      </c>
      <c r="CC144" s="39">
        <f t="shared" si="217"/>
        <v>700</v>
      </c>
      <c r="CD144" s="41" t="s">
        <v>58</v>
      </c>
      <c r="CE144" s="302"/>
    </row>
    <row r="145" spans="1:87" s="5" customFormat="1" ht="75" x14ac:dyDescent="0.25">
      <c r="A145" s="41">
        <f t="shared" si="214"/>
        <v>21</v>
      </c>
      <c r="B145" s="151" t="s">
        <v>300</v>
      </c>
      <c r="C145" s="44"/>
      <c r="D145" s="44"/>
      <c r="E145" s="45"/>
      <c r="F145" s="255" t="s">
        <v>726</v>
      </c>
      <c r="G145" s="38">
        <v>8705</v>
      </c>
      <c r="H145" s="38">
        <f t="shared" ref="H145:H162" si="220">G145*0.9</f>
        <v>7834.5</v>
      </c>
      <c r="I145" s="38"/>
      <c r="J145" s="38"/>
      <c r="K145" s="38"/>
      <c r="L145" s="39"/>
      <c r="M145" s="39"/>
      <c r="N145" s="39"/>
      <c r="O145" s="39"/>
      <c r="P145" s="38"/>
      <c r="Q145" s="38"/>
      <c r="R145" s="39"/>
      <c r="S145" s="39"/>
      <c r="T145" s="38"/>
      <c r="U145" s="39"/>
      <c r="V145" s="39"/>
      <c r="W145" s="39"/>
      <c r="X145" s="39"/>
      <c r="Y145" s="47"/>
      <c r="Z145" s="38"/>
      <c r="AA145" s="38"/>
      <c r="AB145" s="39"/>
      <c r="AC145" s="39"/>
      <c r="AD145" s="39"/>
      <c r="AE145" s="38"/>
      <c r="AF145" s="38"/>
      <c r="AG145" s="39"/>
      <c r="AH145" s="39"/>
      <c r="AI145" s="39"/>
      <c r="AJ145" s="39"/>
      <c r="AK145" s="39"/>
      <c r="AL145" s="39"/>
      <c r="AM145" s="39"/>
      <c r="AN145" s="39"/>
      <c r="AO145" s="39"/>
      <c r="AP145" s="38"/>
      <c r="AQ145" s="38"/>
      <c r="AR145" s="38"/>
      <c r="AS145" s="39"/>
      <c r="AT145" s="39"/>
      <c r="AU145" s="39"/>
      <c r="AV145" s="47"/>
      <c r="AW145" s="38"/>
      <c r="AX145" s="38"/>
      <c r="AY145" s="38"/>
      <c r="AZ145" s="38"/>
      <c r="BA145" s="38"/>
      <c r="BB145" s="38"/>
      <c r="BC145" s="38"/>
      <c r="BD145" s="38"/>
      <c r="BE145" s="38"/>
      <c r="BF145" s="38"/>
      <c r="BG145" s="39"/>
      <c r="BH145" s="39"/>
      <c r="BI145" s="39"/>
      <c r="BJ145" s="39"/>
      <c r="BK145" s="39"/>
      <c r="BL145" s="39"/>
      <c r="BM145" s="39"/>
      <c r="BN145" s="39"/>
      <c r="BO145" s="38"/>
      <c r="BP145" s="38"/>
      <c r="BQ145" s="39"/>
      <c r="BR145" s="38"/>
      <c r="BS145" s="39"/>
      <c r="BT145" s="39"/>
      <c r="BU145" s="39"/>
      <c r="BV145" s="39"/>
      <c r="BW145" s="38"/>
      <c r="BX145" s="39"/>
      <c r="BY145" s="39"/>
      <c r="BZ145" s="39">
        <f t="shared" si="218"/>
        <v>3917.25</v>
      </c>
      <c r="CA145" s="39">
        <v>3330</v>
      </c>
      <c r="CB145" s="39">
        <f t="shared" si="216"/>
        <v>3330</v>
      </c>
      <c r="CC145" s="39">
        <f t="shared" si="217"/>
        <v>3330</v>
      </c>
      <c r="CD145" s="41" t="s">
        <v>66</v>
      </c>
      <c r="CE145" s="302"/>
    </row>
    <row r="146" spans="1:87" s="5" customFormat="1" ht="60" x14ac:dyDescent="0.25">
      <c r="A146" s="41">
        <f t="shared" si="214"/>
        <v>22</v>
      </c>
      <c r="B146" s="151" t="s">
        <v>301</v>
      </c>
      <c r="C146" s="44"/>
      <c r="D146" s="44"/>
      <c r="E146" s="45"/>
      <c r="F146" s="255" t="s">
        <v>681</v>
      </c>
      <c r="G146" s="38">
        <v>1652</v>
      </c>
      <c r="H146" s="38">
        <f t="shared" si="220"/>
        <v>1486.8</v>
      </c>
      <c r="I146" s="38"/>
      <c r="J146" s="38"/>
      <c r="K146" s="38"/>
      <c r="L146" s="39"/>
      <c r="M146" s="39"/>
      <c r="N146" s="39"/>
      <c r="O146" s="39"/>
      <c r="P146" s="38"/>
      <c r="Q146" s="38"/>
      <c r="R146" s="39"/>
      <c r="S146" s="39"/>
      <c r="T146" s="38"/>
      <c r="U146" s="39"/>
      <c r="V146" s="39"/>
      <c r="W146" s="39"/>
      <c r="X146" s="39"/>
      <c r="Y146" s="47"/>
      <c r="Z146" s="38"/>
      <c r="AA146" s="38"/>
      <c r="AB146" s="39"/>
      <c r="AC146" s="39"/>
      <c r="AD146" s="39"/>
      <c r="AE146" s="38"/>
      <c r="AF146" s="38"/>
      <c r="AG146" s="39"/>
      <c r="AH146" s="39"/>
      <c r="AI146" s="39"/>
      <c r="AJ146" s="39"/>
      <c r="AK146" s="39"/>
      <c r="AL146" s="39"/>
      <c r="AM146" s="39"/>
      <c r="AN146" s="39"/>
      <c r="AO146" s="39"/>
      <c r="AP146" s="38"/>
      <c r="AQ146" s="38"/>
      <c r="AR146" s="38"/>
      <c r="AS146" s="39"/>
      <c r="AT146" s="39"/>
      <c r="AU146" s="39"/>
      <c r="AV146" s="47"/>
      <c r="AW146" s="38"/>
      <c r="AX146" s="38"/>
      <c r="AY146" s="38"/>
      <c r="AZ146" s="38"/>
      <c r="BA146" s="38"/>
      <c r="BB146" s="38"/>
      <c r="BC146" s="38"/>
      <c r="BD146" s="38"/>
      <c r="BE146" s="38"/>
      <c r="BF146" s="38"/>
      <c r="BG146" s="39"/>
      <c r="BH146" s="39"/>
      <c r="BI146" s="39"/>
      <c r="BJ146" s="39"/>
      <c r="BK146" s="39"/>
      <c r="BL146" s="39"/>
      <c r="BM146" s="39"/>
      <c r="BN146" s="39"/>
      <c r="BO146" s="38"/>
      <c r="BP146" s="38"/>
      <c r="BQ146" s="39"/>
      <c r="BR146" s="38"/>
      <c r="BS146" s="39"/>
      <c r="BT146" s="39"/>
      <c r="BU146" s="39"/>
      <c r="BV146" s="39"/>
      <c r="BW146" s="38"/>
      <c r="BX146" s="39"/>
      <c r="BY146" s="39"/>
      <c r="BZ146" s="39">
        <f t="shared" si="218"/>
        <v>743.4</v>
      </c>
      <c r="CA146" s="39">
        <v>880</v>
      </c>
      <c r="CB146" s="39">
        <f t="shared" si="216"/>
        <v>880</v>
      </c>
      <c r="CC146" s="39">
        <f t="shared" si="217"/>
        <v>880</v>
      </c>
      <c r="CD146" s="41" t="s">
        <v>66</v>
      </c>
      <c r="CE146" s="302"/>
    </row>
    <row r="147" spans="1:87" s="5" customFormat="1" ht="60" x14ac:dyDescent="0.25">
      <c r="A147" s="41">
        <f t="shared" si="214"/>
        <v>23</v>
      </c>
      <c r="B147" s="151" t="s">
        <v>302</v>
      </c>
      <c r="C147" s="44"/>
      <c r="D147" s="44"/>
      <c r="E147" s="45"/>
      <c r="F147" s="255" t="s">
        <v>717</v>
      </c>
      <c r="G147" s="38">
        <v>632</v>
      </c>
      <c r="H147" s="38">
        <f t="shared" si="220"/>
        <v>568.80000000000007</v>
      </c>
      <c r="I147" s="38"/>
      <c r="J147" s="38"/>
      <c r="K147" s="38"/>
      <c r="L147" s="39"/>
      <c r="M147" s="39"/>
      <c r="N147" s="39"/>
      <c r="O147" s="39"/>
      <c r="P147" s="38"/>
      <c r="Q147" s="38"/>
      <c r="R147" s="39"/>
      <c r="S147" s="39"/>
      <c r="T147" s="38"/>
      <c r="U147" s="39"/>
      <c r="V147" s="39"/>
      <c r="W147" s="39"/>
      <c r="X147" s="39"/>
      <c r="Y147" s="47"/>
      <c r="Z147" s="38"/>
      <c r="AA147" s="38"/>
      <c r="AB147" s="39"/>
      <c r="AC147" s="39"/>
      <c r="AD147" s="39"/>
      <c r="AE147" s="38"/>
      <c r="AF147" s="38"/>
      <c r="AG147" s="39"/>
      <c r="AH147" s="39"/>
      <c r="AI147" s="39"/>
      <c r="AJ147" s="39"/>
      <c r="AK147" s="39"/>
      <c r="AL147" s="39"/>
      <c r="AM147" s="39"/>
      <c r="AN147" s="39"/>
      <c r="AO147" s="39"/>
      <c r="AP147" s="38"/>
      <c r="AQ147" s="38"/>
      <c r="AR147" s="38"/>
      <c r="AS147" s="39"/>
      <c r="AT147" s="39"/>
      <c r="AU147" s="39"/>
      <c r="AV147" s="47"/>
      <c r="AW147" s="38"/>
      <c r="AX147" s="38"/>
      <c r="AY147" s="38"/>
      <c r="AZ147" s="38"/>
      <c r="BA147" s="38"/>
      <c r="BB147" s="38"/>
      <c r="BC147" s="38"/>
      <c r="BD147" s="38"/>
      <c r="BE147" s="38"/>
      <c r="BF147" s="38"/>
      <c r="BG147" s="39"/>
      <c r="BH147" s="39"/>
      <c r="BI147" s="39"/>
      <c r="BJ147" s="39"/>
      <c r="BK147" s="39"/>
      <c r="BL147" s="39"/>
      <c r="BM147" s="39"/>
      <c r="BN147" s="39"/>
      <c r="BO147" s="38"/>
      <c r="BP147" s="38"/>
      <c r="BQ147" s="39"/>
      <c r="BR147" s="38"/>
      <c r="BS147" s="39"/>
      <c r="BT147" s="39"/>
      <c r="BU147" s="39"/>
      <c r="BV147" s="39"/>
      <c r="BW147" s="38"/>
      <c r="BX147" s="39"/>
      <c r="BY147" s="39"/>
      <c r="BZ147" s="39">
        <f t="shared" si="218"/>
        <v>284.40000000000003</v>
      </c>
      <c r="CA147" s="39">
        <v>370</v>
      </c>
      <c r="CB147" s="39">
        <f t="shared" si="216"/>
        <v>370</v>
      </c>
      <c r="CC147" s="39">
        <f t="shared" si="217"/>
        <v>370</v>
      </c>
      <c r="CD147" s="41" t="s">
        <v>66</v>
      </c>
      <c r="CE147" s="302"/>
      <c r="CG147" s="422"/>
      <c r="CH147" s="422"/>
      <c r="CI147" s="422"/>
    </row>
    <row r="148" spans="1:87" s="422" customFormat="1" ht="15.75" hidden="1" x14ac:dyDescent="0.25">
      <c r="A148" s="414"/>
      <c r="B148" s="429"/>
      <c r="C148" s="416"/>
      <c r="D148" s="416"/>
      <c r="E148" s="417"/>
      <c r="F148" s="430"/>
      <c r="G148" s="251"/>
      <c r="H148" s="251"/>
      <c r="I148" s="251"/>
      <c r="J148" s="251"/>
      <c r="K148" s="251"/>
      <c r="L148" s="76"/>
      <c r="M148" s="76"/>
      <c r="N148" s="76"/>
      <c r="O148" s="76"/>
      <c r="P148" s="251"/>
      <c r="Q148" s="251"/>
      <c r="R148" s="76"/>
      <c r="S148" s="76"/>
      <c r="T148" s="251"/>
      <c r="U148" s="76"/>
      <c r="V148" s="76"/>
      <c r="W148" s="76"/>
      <c r="X148" s="76"/>
      <c r="Y148" s="419"/>
      <c r="Z148" s="251"/>
      <c r="AA148" s="251"/>
      <c r="AB148" s="76"/>
      <c r="AC148" s="76"/>
      <c r="AD148" s="76"/>
      <c r="AE148" s="251"/>
      <c r="AF148" s="251"/>
      <c r="AG148" s="76"/>
      <c r="AH148" s="76"/>
      <c r="AI148" s="76"/>
      <c r="AJ148" s="76"/>
      <c r="AK148" s="76"/>
      <c r="AL148" s="76"/>
      <c r="AM148" s="76"/>
      <c r="AN148" s="76"/>
      <c r="AO148" s="76"/>
      <c r="AP148" s="251"/>
      <c r="AQ148" s="251"/>
      <c r="AR148" s="251"/>
      <c r="AS148" s="76"/>
      <c r="AT148" s="76"/>
      <c r="AU148" s="76"/>
      <c r="AV148" s="419"/>
      <c r="AW148" s="251"/>
      <c r="AX148" s="251"/>
      <c r="AY148" s="251"/>
      <c r="AZ148" s="251"/>
      <c r="BA148" s="251"/>
      <c r="BB148" s="251"/>
      <c r="BC148" s="251"/>
      <c r="BD148" s="251"/>
      <c r="BE148" s="251"/>
      <c r="BF148" s="251"/>
      <c r="BG148" s="76"/>
      <c r="BH148" s="76"/>
      <c r="BI148" s="76"/>
      <c r="BJ148" s="76"/>
      <c r="BK148" s="76"/>
      <c r="BL148" s="76"/>
      <c r="BM148" s="76"/>
      <c r="BN148" s="76"/>
      <c r="BO148" s="251"/>
      <c r="BP148" s="251"/>
      <c r="BQ148" s="76"/>
      <c r="BR148" s="251"/>
      <c r="BS148" s="76"/>
      <c r="BT148" s="76"/>
      <c r="BU148" s="76"/>
      <c r="BV148" s="76"/>
      <c r="BW148" s="251"/>
      <c r="BX148" s="76"/>
      <c r="BY148" s="76"/>
      <c r="BZ148" s="76"/>
      <c r="CA148" s="76"/>
      <c r="CB148" s="76"/>
      <c r="CC148" s="76"/>
      <c r="CD148" s="414"/>
      <c r="CE148" s="421"/>
      <c r="CG148" s="5"/>
      <c r="CH148" s="5"/>
      <c r="CI148" s="5"/>
    </row>
    <row r="149" spans="1:87" s="5" customFormat="1" ht="45" x14ac:dyDescent="0.25">
      <c r="A149" s="41">
        <v>24</v>
      </c>
      <c r="B149" s="151" t="s">
        <v>304</v>
      </c>
      <c r="C149" s="44"/>
      <c r="D149" s="44"/>
      <c r="E149" s="45"/>
      <c r="F149" s="255" t="s">
        <v>700</v>
      </c>
      <c r="G149" s="38">
        <v>11715.5</v>
      </c>
      <c r="H149" s="38">
        <f t="shared" si="220"/>
        <v>10543.95</v>
      </c>
      <c r="I149" s="38"/>
      <c r="J149" s="38"/>
      <c r="K149" s="38"/>
      <c r="L149" s="39"/>
      <c r="M149" s="39"/>
      <c r="N149" s="39"/>
      <c r="O149" s="39"/>
      <c r="P149" s="38"/>
      <c r="Q149" s="38"/>
      <c r="R149" s="39"/>
      <c r="S149" s="39"/>
      <c r="T149" s="38"/>
      <c r="U149" s="39"/>
      <c r="V149" s="39"/>
      <c r="W149" s="39"/>
      <c r="X149" s="39"/>
      <c r="Y149" s="47"/>
      <c r="Z149" s="38"/>
      <c r="AA149" s="38"/>
      <c r="AB149" s="39"/>
      <c r="AC149" s="39"/>
      <c r="AD149" s="39"/>
      <c r="AE149" s="38"/>
      <c r="AF149" s="38"/>
      <c r="AG149" s="39"/>
      <c r="AH149" s="39"/>
      <c r="AI149" s="39"/>
      <c r="AJ149" s="39"/>
      <c r="AK149" s="39"/>
      <c r="AL149" s="39"/>
      <c r="AM149" s="39"/>
      <c r="AN149" s="39"/>
      <c r="AO149" s="39"/>
      <c r="AP149" s="38"/>
      <c r="AQ149" s="38"/>
      <c r="AR149" s="38"/>
      <c r="AS149" s="39"/>
      <c r="AT149" s="39"/>
      <c r="AU149" s="39"/>
      <c r="AV149" s="47"/>
      <c r="AW149" s="38"/>
      <c r="AX149" s="38"/>
      <c r="AY149" s="38"/>
      <c r="AZ149" s="38"/>
      <c r="BA149" s="38"/>
      <c r="BB149" s="38"/>
      <c r="BC149" s="38"/>
      <c r="BD149" s="38"/>
      <c r="BE149" s="38"/>
      <c r="BF149" s="38"/>
      <c r="BG149" s="39"/>
      <c r="BH149" s="39"/>
      <c r="BI149" s="39"/>
      <c r="BJ149" s="39"/>
      <c r="BK149" s="39"/>
      <c r="BL149" s="39"/>
      <c r="BM149" s="39"/>
      <c r="BN149" s="39"/>
      <c r="BO149" s="38"/>
      <c r="BP149" s="38"/>
      <c r="BQ149" s="39"/>
      <c r="BR149" s="38"/>
      <c r="BS149" s="39"/>
      <c r="BT149" s="39"/>
      <c r="BU149" s="39"/>
      <c r="BV149" s="39"/>
      <c r="BW149" s="38"/>
      <c r="BX149" s="39"/>
      <c r="BY149" s="39"/>
      <c r="BZ149" s="39">
        <f t="shared" si="218"/>
        <v>5271.9750000000004</v>
      </c>
      <c r="CA149" s="39">
        <v>4690</v>
      </c>
      <c r="CB149" s="39">
        <f t="shared" si="216"/>
        <v>4690</v>
      </c>
      <c r="CC149" s="39">
        <f t="shared" si="217"/>
        <v>4690</v>
      </c>
      <c r="CD149" s="41" t="s">
        <v>62</v>
      </c>
      <c r="CE149" s="302"/>
    </row>
    <row r="150" spans="1:87" s="5" customFormat="1" ht="45" x14ac:dyDescent="0.25">
      <c r="A150" s="41">
        <f t="shared" si="214"/>
        <v>25</v>
      </c>
      <c r="B150" s="151" t="s">
        <v>305</v>
      </c>
      <c r="C150" s="44"/>
      <c r="D150" s="44"/>
      <c r="E150" s="45"/>
      <c r="F150" s="255" t="s">
        <v>706</v>
      </c>
      <c r="G150" s="38">
        <v>5265</v>
      </c>
      <c r="H150" s="38">
        <f t="shared" si="220"/>
        <v>4738.5</v>
      </c>
      <c r="I150" s="38"/>
      <c r="J150" s="38"/>
      <c r="K150" s="38"/>
      <c r="L150" s="39"/>
      <c r="M150" s="39"/>
      <c r="N150" s="39"/>
      <c r="O150" s="39"/>
      <c r="P150" s="38"/>
      <c r="Q150" s="38"/>
      <c r="R150" s="39"/>
      <c r="S150" s="39"/>
      <c r="T150" s="38"/>
      <c r="U150" s="39"/>
      <c r="V150" s="39"/>
      <c r="W150" s="39"/>
      <c r="X150" s="39"/>
      <c r="Y150" s="47"/>
      <c r="Z150" s="38"/>
      <c r="AA150" s="38"/>
      <c r="AB150" s="39"/>
      <c r="AC150" s="39"/>
      <c r="AD150" s="39"/>
      <c r="AE150" s="38"/>
      <c r="AF150" s="38"/>
      <c r="AG150" s="39"/>
      <c r="AH150" s="39"/>
      <c r="AI150" s="39"/>
      <c r="AJ150" s="39"/>
      <c r="AK150" s="39"/>
      <c r="AL150" s="39"/>
      <c r="AM150" s="39"/>
      <c r="AN150" s="39"/>
      <c r="AO150" s="39"/>
      <c r="AP150" s="38"/>
      <c r="AQ150" s="38"/>
      <c r="AR150" s="38"/>
      <c r="AS150" s="39"/>
      <c r="AT150" s="39"/>
      <c r="AU150" s="39"/>
      <c r="AV150" s="47"/>
      <c r="AW150" s="38"/>
      <c r="AX150" s="38"/>
      <c r="AY150" s="38"/>
      <c r="AZ150" s="38"/>
      <c r="BA150" s="38"/>
      <c r="BB150" s="38"/>
      <c r="BC150" s="38"/>
      <c r="BD150" s="38"/>
      <c r="BE150" s="38"/>
      <c r="BF150" s="38"/>
      <c r="BG150" s="39"/>
      <c r="BH150" s="39"/>
      <c r="BI150" s="39"/>
      <c r="BJ150" s="39"/>
      <c r="BK150" s="39"/>
      <c r="BL150" s="39"/>
      <c r="BM150" s="39"/>
      <c r="BN150" s="39"/>
      <c r="BO150" s="38"/>
      <c r="BP150" s="38"/>
      <c r="BQ150" s="39"/>
      <c r="BR150" s="38"/>
      <c r="BS150" s="39"/>
      <c r="BT150" s="39"/>
      <c r="BU150" s="39"/>
      <c r="BV150" s="39"/>
      <c r="BW150" s="38"/>
      <c r="BX150" s="39"/>
      <c r="BY150" s="39"/>
      <c r="BZ150" s="39">
        <f t="shared" si="218"/>
        <v>2369.25</v>
      </c>
      <c r="CA150" s="39">
        <v>2140</v>
      </c>
      <c r="CB150" s="39">
        <f t="shared" si="216"/>
        <v>2140</v>
      </c>
      <c r="CC150" s="39">
        <f t="shared" si="217"/>
        <v>2140</v>
      </c>
      <c r="CD150" s="41" t="s">
        <v>62</v>
      </c>
      <c r="CE150" s="302"/>
    </row>
    <row r="151" spans="1:87" s="5" customFormat="1" ht="30" x14ac:dyDescent="0.25">
      <c r="A151" s="41">
        <f t="shared" si="214"/>
        <v>26</v>
      </c>
      <c r="B151" s="43" t="s">
        <v>321</v>
      </c>
      <c r="C151" s="44"/>
      <c r="D151" s="44"/>
      <c r="E151" s="45"/>
      <c r="F151" s="255" t="s">
        <v>707</v>
      </c>
      <c r="G151" s="39">
        <v>22275</v>
      </c>
      <c r="H151" s="38">
        <f>G151*0.9</f>
        <v>20047.5</v>
      </c>
      <c r="I151" s="38"/>
      <c r="J151" s="38"/>
      <c r="K151" s="38"/>
      <c r="L151" s="39"/>
      <c r="M151" s="39"/>
      <c r="N151" s="39"/>
      <c r="O151" s="39"/>
      <c r="P151" s="38"/>
      <c r="Q151" s="38"/>
      <c r="R151" s="39"/>
      <c r="S151" s="39"/>
      <c r="T151" s="38"/>
      <c r="U151" s="39"/>
      <c r="V151" s="39"/>
      <c r="W151" s="39"/>
      <c r="X151" s="39"/>
      <c r="Y151" s="47"/>
      <c r="Z151" s="38"/>
      <c r="AA151" s="38"/>
      <c r="AB151" s="39"/>
      <c r="AC151" s="39"/>
      <c r="AD151" s="39"/>
      <c r="AE151" s="38"/>
      <c r="AF151" s="38"/>
      <c r="AG151" s="39"/>
      <c r="AH151" s="39"/>
      <c r="AI151" s="39"/>
      <c r="AJ151" s="39"/>
      <c r="AK151" s="39"/>
      <c r="AL151" s="39"/>
      <c r="AM151" s="39"/>
      <c r="AN151" s="39"/>
      <c r="AO151" s="39"/>
      <c r="AP151" s="38"/>
      <c r="AQ151" s="38"/>
      <c r="AR151" s="38"/>
      <c r="AS151" s="39"/>
      <c r="AT151" s="39"/>
      <c r="AU151" s="39"/>
      <c r="AV151" s="47"/>
      <c r="AW151" s="38"/>
      <c r="AX151" s="38"/>
      <c r="AY151" s="38"/>
      <c r="AZ151" s="38"/>
      <c r="BA151" s="38"/>
      <c r="BB151" s="38"/>
      <c r="BC151" s="38"/>
      <c r="BD151" s="38"/>
      <c r="BE151" s="38"/>
      <c r="BF151" s="38"/>
      <c r="BG151" s="39"/>
      <c r="BH151" s="39"/>
      <c r="BI151" s="39"/>
      <c r="BJ151" s="39"/>
      <c r="BK151" s="39"/>
      <c r="BL151" s="39"/>
      <c r="BM151" s="39"/>
      <c r="BN151" s="39"/>
      <c r="BO151" s="38"/>
      <c r="BP151" s="38"/>
      <c r="BQ151" s="39"/>
      <c r="BR151" s="38"/>
      <c r="BS151" s="39"/>
      <c r="BT151" s="39"/>
      <c r="BU151" s="39"/>
      <c r="BV151" s="39"/>
      <c r="BW151" s="38"/>
      <c r="BX151" s="39"/>
      <c r="BY151" s="39"/>
      <c r="BZ151" s="39">
        <f t="shared" si="218"/>
        <v>10023.75</v>
      </c>
      <c r="CA151" s="39">
        <v>8970</v>
      </c>
      <c r="CB151" s="39">
        <f t="shared" si="216"/>
        <v>8970</v>
      </c>
      <c r="CC151" s="39">
        <f t="shared" si="217"/>
        <v>8970</v>
      </c>
      <c r="CD151" s="41" t="s">
        <v>62</v>
      </c>
      <c r="CE151" s="302"/>
    </row>
    <row r="152" spans="1:87" s="5" customFormat="1" ht="30" x14ac:dyDescent="0.25">
      <c r="A152" s="41">
        <f t="shared" si="214"/>
        <v>27</v>
      </c>
      <c r="B152" s="43" t="s">
        <v>528</v>
      </c>
      <c r="C152" s="44"/>
      <c r="D152" s="44"/>
      <c r="E152" s="45"/>
      <c r="F152" s="255" t="s">
        <v>712</v>
      </c>
      <c r="G152" s="254">
        <v>4163</v>
      </c>
      <c r="H152" s="254">
        <f>G152*0.9</f>
        <v>3746.7000000000003</v>
      </c>
      <c r="I152" s="38"/>
      <c r="J152" s="38"/>
      <c r="K152" s="38"/>
      <c r="L152" s="39"/>
      <c r="M152" s="39"/>
      <c r="N152" s="39"/>
      <c r="O152" s="39"/>
      <c r="P152" s="38"/>
      <c r="Q152" s="38"/>
      <c r="R152" s="39"/>
      <c r="S152" s="39"/>
      <c r="T152" s="38"/>
      <c r="U152" s="39"/>
      <c r="V152" s="39"/>
      <c r="W152" s="39"/>
      <c r="X152" s="39"/>
      <c r="Y152" s="47"/>
      <c r="Z152" s="38"/>
      <c r="AA152" s="38"/>
      <c r="AB152" s="39"/>
      <c r="AC152" s="39"/>
      <c r="AD152" s="39"/>
      <c r="AE152" s="38"/>
      <c r="AF152" s="38"/>
      <c r="AG152" s="39"/>
      <c r="AH152" s="39"/>
      <c r="AI152" s="39"/>
      <c r="AJ152" s="39"/>
      <c r="AK152" s="39"/>
      <c r="AL152" s="39"/>
      <c r="AM152" s="39"/>
      <c r="AN152" s="39"/>
      <c r="AO152" s="39"/>
      <c r="AP152" s="38"/>
      <c r="AQ152" s="38"/>
      <c r="AR152" s="38"/>
      <c r="AS152" s="39"/>
      <c r="AT152" s="39"/>
      <c r="AU152" s="39"/>
      <c r="AV152" s="47"/>
      <c r="AW152" s="38"/>
      <c r="AX152" s="38"/>
      <c r="AY152" s="38"/>
      <c r="AZ152" s="38"/>
      <c r="BA152" s="38"/>
      <c r="BB152" s="38"/>
      <c r="BC152" s="38"/>
      <c r="BD152" s="38"/>
      <c r="BE152" s="38"/>
      <c r="BF152" s="38"/>
      <c r="BG152" s="39"/>
      <c r="BH152" s="39"/>
      <c r="BI152" s="39"/>
      <c r="BJ152" s="39"/>
      <c r="BK152" s="39"/>
      <c r="BL152" s="39"/>
      <c r="BM152" s="39"/>
      <c r="BN152" s="39"/>
      <c r="BO152" s="38"/>
      <c r="BP152" s="38"/>
      <c r="BQ152" s="39"/>
      <c r="BR152" s="38"/>
      <c r="BS152" s="39"/>
      <c r="BT152" s="39"/>
      <c r="BU152" s="39"/>
      <c r="BV152" s="39"/>
      <c r="BW152" s="38"/>
      <c r="BX152" s="39"/>
      <c r="BY152" s="39"/>
      <c r="BZ152" s="39">
        <f t="shared" si="218"/>
        <v>1873.3500000000001</v>
      </c>
      <c r="CA152" s="39">
        <v>1820</v>
      </c>
      <c r="CB152" s="39">
        <f t="shared" si="216"/>
        <v>1820</v>
      </c>
      <c r="CC152" s="39">
        <f t="shared" si="217"/>
        <v>1820</v>
      </c>
      <c r="CD152" s="41" t="s">
        <v>62</v>
      </c>
      <c r="CE152" s="302"/>
    </row>
    <row r="153" spans="1:87" s="5" customFormat="1" ht="45" x14ac:dyDescent="0.25">
      <c r="A153" s="41">
        <f t="shared" si="214"/>
        <v>28</v>
      </c>
      <c r="B153" s="151" t="s">
        <v>318</v>
      </c>
      <c r="C153" s="44"/>
      <c r="D153" s="44"/>
      <c r="E153" s="45"/>
      <c r="F153" s="255" t="s">
        <v>665</v>
      </c>
      <c r="G153" s="38">
        <v>6910</v>
      </c>
      <c r="H153" s="38">
        <f>G153*0.9</f>
        <v>6219</v>
      </c>
      <c r="I153" s="38"/>
      <c r="J153" s="38"/>
      <c r="K153" s="38"/>
      <c r="L153" s="39"/>
      <c r="M153" s="39"/>
      <c r="N153" s="39"/>
      <c r="O153" s="39"/>
      <c r="P153" s="38"/>
      <c r="Q153" s="38"/>
      <c r="R153" s="39"/>
      <c r="S153" s="39"/>
      <c r="T153" s="38"/>
      <c r="U153" s="39"/>
      <c r="V153" s="39"/>
      <c r="W153" s="39"/>
      <c r="X153" s="39"/>
      <c r="Y153" s="47"/>
      <c r="Z153" s="38"/>
      <c r="AA153" s="38"/>
      <c r="AB153" s="39"/>
      <c r="AC153" s="39"/>
      <c r="AD153" s="39"/>
      <c r="AE153" s="38"/>
      <c r="AF153" s="38"/>
      <c r="AG153" s="39"/>
      <c r="AH153" s="39"/>
      <c r="AI153" s="39"/>
      <c r="AJ153" s="39"/>
      <c r="AK153" s="39"/>
      <c r="AL153" s="39"/>
      <c r="AM153" s="39"/>
      <c r="AN153" s="39"/>
      <c r="AO153" s="39"/>
      <c r="AP153" s="38"/>
      <c r="AQ153" s="38"/>
      <c r="AR153" s="38"/>
      <c r="AS153" s="39"/>
      <c r="AT153" s="39"/>
      <c r="AU153" s="39"/>
      <c r="AV153" s="47"/>
      <c r="AW153" s="38"/>
      <c r="AX153" s="38"/>
      <c r="AY153" s="38"/>
      <c r="AZ153" s="38"/>
      <c r="BA153" s="38"/>
      <c r="BB153" s="38"/>
      <c r="BC153" s="38"/>
      <c r="BD153" s="38"/>
      <c r="BE153" s="38"/>
      <c r="BF153" s="38"/>
      <c r="BG153" s="39"/>
      <c r="BH153" s="39"/>
      <c r="BI153" s="39"/>
      <c r="BJ153" s="39"/>
      <c r="BK153" s="39"/>
      <c r="BL153" s="39"/>
      <c r="BM153" s="39"/>
      <c r="BN153" s="39"/>
      <c r="BO153" s="38"/>
      <c r="BP153" s="38"/>
      <c r="BQ153" s="39"/>
      <c r="BR153" s="38"/>
      <c r="BS153" s="39"/>
      <c r="BT153" s="39"/>
      <c r="BU153" s="39"/>
      <c r="BV153" s="39"/>
      <c r="BW153" s="38"/>
      <c r="BX153" s="39"/>
      <c r="BY153" s="39"/>
      <c r="BZ153" s="39">
        <f t="shared" si="218"/>
        <v>3109.5</v>
      </c>
      <c r="CA153" s="39">
        <v>3050</v>
      </c>
      <c r="CB153" s="39">
        <f t="shared" si="216"/>
        <v>3050</v>
      </c>
      <c r="CC153" s="39">
        <f t="shared" si="217"/>
        <v>3050</v>
      </c>
      <c r="CD153" s="41" t="s">
        <v>62</v>
      </c>
      <c r="CE153" s="302"/>
    </row>
    <row r="154" spans="1:87" s="5" customFormat="1" ht="60" x14ac:dyDescent="0.25">
      <c r="A154" s="41">
        <f t="shared" si="214"/>
        <v>29</v>
      </c>
      <c r="B154" s="151" t="s">
        <v>319</v>
      </c>
      <c r="C154" s="44"/>
      <c r="D154" s="44"/>
      <c r="E154" s="45"/>
      <c r="F154" s="255" t="s">
        <v>708</v>
      </c>
      <c r="G154" s="38">
        <v>7232</v>
      </c>
      <c r="H154" s="38">
        <f>G154*0.9</f>
        <v>6508.8</v>
      </c>
      <c r="I154" s="38"/>
      <c r="J154" s="38"/>
      <c r="K154" s="38"/>
      <c r="L154" s="39"/>
      <c r="M154" s="39"/>
      <c r="N154" s="39"/>
      <c r="O154" s="39"/>
      <c r="P154" s="38"/>
      <c r="Q154" s="38"/>
      <c r="R154" s="39"/>
      <c r="S154" s="39"/>
      <c r="T154" s="38"/>
      <c r="U154" s="39"/>
      <c r="V154" s="39"/>
      <c r="W154" s="39"/>
      <c r="X154" s="39"/>
      <c r="Y154" s="47"/>
      <c r="Z154" s="38"/>
      <c r="AA154" s="38"/>
      <c r="AB154" s="39"/>
      <c r="AC154" s="39"/>
      <c r="AD154" s="39"/>
      <c r="AE154" s="38"/>
      <c r="AF154" s="38"/>
      <c r="AG154" s="39"/>
      <c r="AH154" s="39"/>
      <c r="AI154" s="39"/>
      <c r="AJ154" s="39"/>
      <c r="AK154" s="39"/>
      <c r="AL154" s="39"/>
      <c r="AM154" s="39"/>
      <c r="AN154" s="39"/>
      <c r="AO154" s="39"/>
      <c r="AP154" s="38"/>
      <c r="AQ154" s="38"/>
      <c r="AR154" s="38"/>
      <c r="AS154" s="39"/>
      <c r="AT154" s="39"/>
      <c r="AU154" s="39"/>
      <c r="AV154" s="47"/>
      <c r="AW154" s="38"/>
      <c r="AX154" s="38"/>
      <c r="AY154" s="38"/>
      <c r="AZ154" s="38"/>
      <c r="BA154" s="38"/>
      <c r="BB154" s="38"/>
      <c r="BC154" s="38"/>
      <c r="BD154" s="38"/>
      <c r="BE154" s="38"/>
      <c r="BF154" s="38"/>
      <c r="BG154" s="39"/>
      <c r="BH154" s="39"/>
      <c r="BI154" s="39"/>
      <c r="BJ154" s="39"/>
      <c r="BK154" s="39"/>
      <c r="BL154" s="39"/>
      <c r="BM154" s="39"/>
      <c r="BN154" s="39"/>
      <c r="BO154" s="38"/>
      <c r="BP154" s="38"/>
      <c r="BQ154" s="39"/>
      <c r="BR154" s="38"/>
      <c r="BS154" s="39"/>
      <c r="BT154" s="39"/>
      <c r="BU154" s="39"/>
      <c r="BV154" s="39"/>
      <c r="BW154" s="38"/>
      <c r="BX154" s="39"/>
      <c r="BY154" s="39"/>
      <c r="BZ154" s="39">
        <f t="shared" si="218"/>
        <v>3254.4</v>
      </c>
      <c r="CA154" s="39">
        <v>2900</v>
      </c>
      <c r="CB154" s="39">
        <f t="shared" si="216"/>
        <v>2900</v>
      </c>
      <c r="CC154" s="39">
        <f t="shared" si="217"/>
        <v>2900</v>
      </c>
      <c r="CD154" s="41" t="s">
        <v>62</v>
      </c>
      <c r="CE154" s="302"/>
    </row>
    <row r="155" spans="1:87" s="5" customFormat="1" ht="30" x14ac:dyDescent="0.25">
      <c r="A155" s="41">
        <f t="shared" si="214"/>
        <v>30</v>
      </c>
      <c r="B155" s="151" t="s">
        <v>306</v>
      </c>
      <c r="C155" s="44"/>
      <c r="D155" s="44"/>
      <c r="E155" s="45"/>
      <c r="F155" s="255" t="s">
        <v>683</v>
      </c>
      <c r="G155" s="38">
        <v>10306</v>
      </c>
      <c r="H155" s="38">
        <f t="shared" si="220"/>
        <v>9275.4</v>
      </c>
      <c r="I155" s="38"/>
      <c r="J155" s="38"/>
      <c r="K155" s="38"/>
      <c r="L155" s="39"/>
      <c r="M155" s="39"/>
      <c r="N155" s="39"/>
      <c r="O155" s="39"/>
      <c r="P155" s="38"/>
      <c r="Q155" s="38"/>
      <c r="R155" s="39"/>
      <c r="S155" s="39"/>
      <c r="T155" s="38"/>
      <c r="U155" s="39"/>
      <c r="V155" s="39"/>
      <c r="W155" s="39"/>
      <c r="X155" s="39"/>
      <c r="Y155" s="47"/>
      <c r="Z155" s="38"/>
      <c r="AA155" s="38"/>
      <c r="AB155" s="39"/>
      <c r="AC155" s="39"/>
      <c r="AD155" s="39"/>
      <c r="AE155" s="38"/>
      <c r="AF155" s="38"/>
      <c r="AG155" s="39"/>
      <c r="AH155" s="39"/>
      <c r="AI155" s="39"/>
      <c r="AJ155" s="39"/>
      <c r="AK155" s="39"/>
      <c r="AL155" s="39"/>
      <c r="AM155" s="39"/>
      <c r="AN155" s="39"/>
      <c r="AO155" s="39"/>
      <c r="AP155" s="38"/>
      <c r="AQ155" s="38"/>
      <c r="AR155" s="38"/>
      <c r="AS155" s="39"/>
      <c r="AT155" s="39"/>
      <c r="AU155" s="39"/>
      <c r="AV155" s="47"/>
      <c r="AW155" s="38"/>
      <c r="AX155" s="38"/>
      <c r="AY155" s="38"/>
      <c r="AZ155" s="38"/>
      <c r="BA155" s="38"/>
      <c r="BB155" s="38"/>
      <c r="BC155" s="38"/>
      <c r="BD155" s="38"/>
      <c r="BE155" s="38"/>
      <c r="BF155" s="38"/>
      <c r="BG155" s="39"/>
      <c r="BH155" s="39"/>
      <c r="BI155" s="39"/>
      <c r="BJ155" s="39"/>
      <c r="BK155" s="39"/>
      <c r="BL155" s="39"/>
      <c r="BM155" s="39"/>
      <c r="BN155" s="39"/>
      <c r="BO155" s="38"/>
      <c r="BP155" s="38"/>
      <c r="BQ155" s="39"/>
      <c r="BR155" s="38"/>
      <c r="BS155" s="39"/>
      <c r="BT155" s="39"/>
      <c r="BU155" s="39"/>
      <c r="BV155" s="39"/>
      <c r="BW155" s="38"/>
      <c r="BX155" s="39"/>
      <c r="BY155" s="39"/>
      <c r="BZ155" s="39">
        <f t="shared" si="218"/>
        <v>4637.7</v>
      </c>
      <c r="CA155" s="39">
        <v>4410</v>
      </c>
      <c r="CB155" s="39">
        <f t="shared" si="216"/>
        <v>4410</v>
      </c>
      <c r="CC155" s="39">
        <f t="shared" si="217"/>
        <v>4410</v>
      </c>
      <c r="CD155" s="41" t="s">
        <v>63</v>
      </c>
      <c r="CE155" s="302"/>
    </row>
    <row r="156" spans="1:87" s="5" customFormat="1" ht="60" x14ac:dyDescent="0.25">
      <c r="A156" s="41">
        <f t="shared" si="214"/>
        <v>31</v>
      </c>
      <c r="B156" s="151" t="s">
        <v>307</v>
      </c>
      <c r="C156" s="44"/>
      <c r="D156" s="44"/>
      <c r="E156" s="45"/>
      <c r="F156" s="255" t="s">
        <v>709</v>
      </c>
      <c r="G156" s="38">
        <v>5539</v>
      </c>
      <c r="H156" s="38">
        <f t="shared" si="220"/>
        <v>4985.1000000000004</v>
      </c>
      <c r="I156" s="38"/>
      <c r="J156" s="38"/>
      <c r="K156" s="38"/>
      <c r="L156" s="39"/>
      <c r="M156" s="39"/>
      <c r="N156" s="39"/>
      <c r="O156" s="39"/>
      <c r="P156" s="38"/>
      <c r="Q156" s="38"/>
      <c r="R156" s="39"/>
      <c r="S156" s="39"/>
      <c r="T156" s="38"/>
      <c r="U156" s="39"/>
      <c r="V156" s="39"/>
      <c r="W156" s="39"/>
      <c r="X156" s="39"/>
      <c r="Y156" s="47"/>
      <c r="Z156" s="38"/>
      <c r="AA156" s="38"/>
      <c r="AB156" s="39"/>
      <c r="AC156" s="39"/>
      <c r="AD156" s="39"/>
      <c r="AE156" s="38"/>
      <c r="AF156" s="38"/>
      <c r="AG156" s="39"/>
      <c r="AH156" s="39"/>
      <c r="AI156" s="39"/>
      <c r="AJ156" s="39"/>
      <c r="AK156" s="39"/>
      <c r="AL156" s="39"/>
      <c r="AM156" s="39"/>
      <c r="AN156" s="39"/>
      <c r="AO156" s="39"/>
      <c r="AP156" s="38"/>
      <c r="AQ156" s="38"/>
      <c r="AR156" s="38"/>
      <c r="AS156" s="39"/>
      <c r="AT156" s="39"/>
      <c r="AU156" s="39"/>
      <c r="AV156" s="47"/>
      <c r="AW156" s="38"/>
      <c r="AX156" s="38"/>
      <c r="AY156" s="38"/>
      <c r="AZ156" s="38"/>
      <c r="BA156" s="38"/>
      <c r="BB156" s="38"/>
      <c r="BC156" s="38"/>
      <c r="BD156" s="38"/>
      <c r="BE156" s="38"/>
      <c r="BF156" s="38"/>
      <c r="BG156" s="39"/>
      <c r="BH156" s="39"/>
      <c r="BI156" s="39"/>
      <c r="BJ156" s="39"/>
      <c r="BK156" s="39"/>
      <c r="BL156" s="39"/>
      <c r="BM156" s="39"/>
      <c r="BN156" s="39"/>
      <c r="BO156" s="38"/>
      <c r="BP156" s="38"/>
      <c r="BQ156" s="39"/>
      <c r="BR156" s="38"/>
      <c r="BS156" s="39"/>
      <c r="BT156" s="39"/>
      <c r="BU156" s="39"/>
      <c r="BV156" s="39"/>
      <c r="BW156" s="38"/>
      <c r="BX156" s="39"/>
      <c r="BY156" s="39"/>
      <c r="BZ156" s="39">
        <f t="shared" si="218"/>
        <v>2492.5500000000002</v>
      </c>
      <c r="CA156" s="39">
        <v>2350</v>
      </c>
      <c r="CB156" s="39">
        <f t="shared" si="216"/>
        <v>2350</v>
      </c>
      <c r="CC156" s="39">
        <f t="shared" si="217"/>
        <v>2350</v>
      </c>
      <c r="CD156" s="41" t="s">
        <v>63</v>
      </c>
      <c r="CE156" s="302"/>
    </row>
    <row r="157" spans="1:87" s="5" customFormat="1" ht="30" x14ac:dyDescent="0.25">
      <c r="A157" s="41">
        <f t="shared" si="214"/>
        <v>32</v>
      </c>
      <c r="B157" s="151" t="s">
        <v>308</v>
      </c>
      <c r="C157" s="44"/>
      <c r="D157" s="44"/>
      <c r="E157" s="45"/>
      <c r="F157" s="255" t="s">
        <v>710</v>
      </c>
      <c r="G157" s="38">
        <v>2540</v>
      </c>
      <c r="H157" s="38">
        <f t="shared" si="220"/>
        <v>2286</v>
      </c>
      <c r="I157" s="38"/>
      <c r="J157" s="38"/>
      <c r="K157" s="38"/>
      <c r="L157" s="39"/>
      <c r="M157" s="39"/>
      <c r="N157" s="39"/>
      <c r="O157" s="39"/>
      <c r="P157" s="38"/>
      <c r="Q157" s="38"/>
      <c r="R157" s="39"/>
      <c r="S157" s="39"/>
      <c r="T157" s="38"/>
      <c r="U157" s="39"/>
      <c r="V157" s="39"/>
      <c r="W157" s="39"/>
      <c r="X157" s="39"/>
      <c r="Y157" s="47"/>
      <c r="Z157" s="38"/>
      <c r="AA157" s="38"/>
      <c r="AB157" s="39"/>
      <c r="AC157" s="39"/>
      <c r="AD157" s="39"/>
      <c r="AE157" s="38"/>
      <c r="AF157" s="38"/>
      <c r="AG157" s="39"/>
      <c r="AH157" s="39"/>
      <c r="AI157" s="39"/>
      <c r="AJ157" s="39"/>
      <c r="AK157" s="39"/>
      <c r="AL157" s="39"/>
      <c r="AM157" s="39"/>
      <c r="AN157" s="39"/>
      <c r="AO157" s="39"/>
      <c r="AP157" s="38"/>
      <c r="AQ157" s="38"/>
      <c r="AR157" s="38"/>
      <c r="AS157" s="39"/>
      <c r="AT157" s="39"/>
      <c r="AU157" s="39"/>
      <c r="AV157" s="47"/>
      <c r="AW157" s="38"/>
      <c r="AX157" s="38"/>
      <c r="AY157" s="38"/>
      <c r="AZ157" s="38"/>
      <c r="BA157" s="38"/>
      <c r="BB157" s="38"/>
      <c r="BC157" s="38"/>
      <c r="BD157" s="38"/>
      <c r="BE157" s="38"/>
      <c r="BF157" s="38"/>
      <c r="BG157" s="39"/>
      <c r="BH157" s="39"/>
      <c r="BI157" s="39"/>
      <c r="BJ157" s="39"/>
      <c r="BK157" s="39"/>
      <c r="BL157" s="39"/>
      <c r="BM157" s="39"/>
      <c r="BN157" s="39"/>
      <c r="BO157" s="38"/>
      <c r="BP157" s="38"/>
      <c r="BQ157" s="39"/>
      <c r="BR157" s="38"/>
      <c r="BS157" s="39"/>
      <c r="BT157" s="39"/>
      <c r="BU157" s="39"/>
      <c r="BV157" s="39"/>
      <c r="BW157" s="38"/>
      <c r="BX157" s="39"/>
      <c r="BY157" s="39"/>
      <c r="BZ157" s="39">
        <f t="shared" si="218"/>
        <v>1143</v>
      </c>
      <c r="CA157" s="39">
        <v>1140</v>
      </c>
      <c r="CB157" s="39">
        <f t="shared" si="216"/>
        <v>1140</v>
      </c>
      <c r="CC157" s="39">
        <f t="shared" si="217"/>
        <v>1140</v>
      </c>
      <c r="CD157" s="41" t="s">
        <v>64</v>
      </c>
      <c r="CE157" s="302"/>
    </row>
    <row r="158" spans="1:87" s="5" customFormat="1" ht="105" x14ac:dyDescent="0.25">
      <c r="A158" s="41">
        <f t="shared" si="214"/>
        <v>33</v>
      </c>
      <c r="B158" s="151" t="s">
        <v>309</v>
      </c>
      <c r="C158" s="44"/>
      <c r="D158" s="44"/>
      <c r="E158" s="45"/>
      <c r="F158" s="255" t="s">
        <v>701</v>
      </c>
      <c r="G158" s="38">
        <v>3708</v>
      </c>
      <c r="H158" s="38">
        <f t="shared" si="220"/>
        <v>3337.2000000000003</v>
      </c>
      <c r="I158" s="38"/>
      <c r="J158" s="38"/>
      <c r="K158" s="38"/>
      <c r="L158" s="39"/>
      <c r="M158" s="39"/>
      <c r="N158" s="39"/>
      <c r="O158" s="39"/>
      <c r="P158" s="38"/>
      <c r="Q158" s="38"/>
      <c r="R158" s="39"/>
      <c r="S158" s="39"/>
      <c r="T158" s="38"/>
      <c r="U158" s="39"/>
      <c r="V158" s="39"/>
      <c r="W158" s="39"/>
      <c r="X158" s="39"/>
      <c r="Y158" s="47"/>
      <c r="Z158" s="38"/>
      <c r="AA158" s="38"/>
      <c r="AB158" s="39"/>
      <c r="AC158" s="39"/>
      <c r="AD158" s="39"/>
      <c r="AE158" s="38"/>
      <c r="AF158" s="38"/>
      <c r="AG158" s="39"/>
      <c r="AH158" s="39"/>
      <c r="AI158" s="39"/>
      <c r="AJ158" s="39"/>
      <c r="AK158" s="39"/>
      <c r="AL158" s="39"/>
      <c r="AM158" s="39"/>
      <c r="AN158" s="39"/>
      <c r="AO158" s="39"/>
      <c r="AP158" s="38"/>
      <c r="AQ158" s="38"/>
      <c r="AR158" s="38"/>
      <c r="AS158" s="39"/>
      <c r="AT158" s="39"/>
      <c r="AU158" s="39"/>
      <c r="AV158" s="47"/>
      <c r="AW158" s="38"/>
      <c r="AX158" s="38"/>
      <c r="AY158" s="38"/>
      <c r="AZ158" s="38"/>
      <c r="BA158" s="38"/>
      <c r="BB158" s="38"/>
      <c r="BC158" s="38"/>
      <c r="BD158" s="38"/>
      <c r="BE158" s="38"/>
      <c r="BF158" s="38"/>
      <c r="BG158" s="39"/>
      <c r="BH158" s="39"/>
      <c r="BI158" s="39"/>
      <c r="BJ158" s="39"/>
      <c r="BK158" s="39"/>
      <c r="BL158" s="39"/>
      <c r="BM158" s="39"/>
      <c r="BN158" s="39"/>
      <c r="BO158" s="38"/>
      <c r="BP158" s="38"/>
      <c r="BQ158" s="39"/>
      <c r="BR158" s="38"/>
      <c r="BS158" s="39"/>
      <c r="BT158" s="39"/>
      <c r="BU158" s="39"/>
      <c r="BV158" s="39"/>
      <c r="BW158" s="38"/>
      <c r="BX158" s="39"/>
      <c r="BY158" s="39"/>
      <c r="BZ158" s="39">
        <f t="shared" si="218"/>
        <v>1668.6000000000001</v>
      </c>
      <c r="CA158" s="39">
        <v>1490</v>
      </c>
      <c r="CB158" s="39">
        <f t="shared" si="216"/>
        <v>1490</v>
      </c>
      <c r="CC158" s="39">
        <f t="shared" si="217"/>
        <v>1490</v>
      </c>
      <c r="CD158" s="41" t="s">
        <v>64</v>
      </c>
      <c r="CE158" s="302"/>
    </row>
    <row r="159" spans="1:87" s="5" customFormat="1" ht="60" x14ac:dyDescent="0.25">
      <c r="A159" s="41">
        <f t="shared" si="214"/>
        <v>34</v>
      </c>
      <c r="B159" s="151" t="s">
        <v>310</v>
      </c>
      <c r="C159" s="44"/>
      <c r="D159" s="44"/>
      <c r="E159" s="45"/>
      <c r="F159" s="255" t="s">
        <v>678</v>
      </c>
      <c r="G159" s="38">
        <v>7687</v>
      </c>
      <c r="H159" s="38">
        <f t="shared" si="220"/>
        <v>6918.3</v>
      </c>
      <c r="I159" s="38"/>
      <c r="J159" s="38"/>
      <c r="K159" s="38"/>
      <c r="L159" s="39"/>
      <c r="M159" s="39"/>
      <c r="N159" s="39"/>
      <c r="O159" s="39"/>
      <c r="P159" s="38"/>
      <c r="Q159" s="38"/>
      <c r="R159" s="39"/>
      <c r="S159" s="39"/>
      <c r="T159" s="38"/>
      <c r="U159" s="39"/>
      <c r="V159" s="39"/>
      <c r="W159" s="39"/>
      <c r="X159" s="39"/>
      <c r="Y159" s="47"/>
      <c r="Z159" s="38"/>
      <c r="AA159" s="38"/>
      <c r="AB159" s="39"/>
      <c r="AC159" s="39"/>
      <c r="AD159" s="39"/>
      <c r="AE159" s="38"/>
      <c r="AF159" s="38"/>
      <c r="AG159" s="39"/>
      <c r="AH159" s="39"/>
      <c r="AI159" s="39"/>
      <c r="AJ159" s="39"/>
      <c r="AK159" s="39"/>
      <c r="AL159" s="39"/>
      <c r="AM159" s="39"/>
      <c r="AN159" s="39"/>
      <c r="AO159" s="39"/>
      <c r="AP159" s="38"/>
      <c r="AQ159" s="38"/>
      <c r="AR159" s="38"/>
      <c r="AS159" s="39"/>
      <c r="AT159" s="39"/>
      <c r="AU159" s="39"/>
      <c r="AV159" s="47"/>
      <c r="AW159" s="38"/>
      <c r="AX159" s="38"/>
      <c r="AY159" s="38"/>
      <c r="AZ159" s="38"/>
      <c r="BA159" s="38"/>
      <c r="BB159" s="38"/>
      <c r="BC159" s="38"/>
      <c r="BD159" s="38"/>
      <c r="BE159" s="38"/>
      <c r="BF159" s="38"/>
      <c r="BG159" s="39"/>
      <c r="BH159" s="39"/>
      <c r="BI159" s="39"/>
      <c r="BJ159" s="39"/>
      <c r="BK159" s="39"/>
      <c r="BL159" s="39"/>
      <c r="BM159" s="39"/>
      <c r="BN159" s="39"/>
      <c r="BO159" s="38"/>
      <c r="BP159" s="38"/>
      <c r="BQ159" s="39"/>
      <c r="BR159" s="38"/>
      <c r="BS159" s="39"/>
      <c r="BT159" s="39"/>
      <c r="BU159" s="39"/>
      <c r="BV159" s="39"/>
      <c r="BW159" s="38"/>
      <c r="BX159" s="39"/>
      <c r="BY159" s="39"/>
      <c r="BZ159" s="39">
        <f t="shared" si="218"/>
        <v>3459.15</v>
      </c>
      <c r="CA159" s="39">
        <v>4000</v>
      </c>
      <c r="CB159" s="39">
        <f t="shared" si="216"/>
        <v>4000</v>
      </c>
      <c r="CC159" s="39">
        <f t="shared" si="217"/>
        <v>4000</v>
      </c>
      <c r="CD159" s="41" t="s">
        <v>64</v>
      </c>
      <c r="CE159" s="302"/>
    </row>
    <row r="160" spans="1:87" s="5" customFormat="1" ht="60" x14ac:dyDescent="0.25">
      <c r="A160" s="41">
        <f t="shared" si="214"/>
        <v>35</v>
      </c>
      <c r="B160" s="151" t="s">
        <v>311</v>
      </c>
      <c r="C160" s="44"/>
      <c r="D160" s="44"/>
      <c r="E160" s="45"/>
      <c r="F160" s="255" t="s">
        <v>702</v>
      </c>
      <c r="G160" s="38">
        <v>9497</v>
      </c>
      <c r="H160" s="38">
        <f t="shared" si="220"/>
        <v>8547.3000000000011</v>
      </c>
      <c r="I160" s="38"/>
      <c r="J160" s="38"/>
      <c r="K160" s="38"/>
      <c r="L160" s="39"/>
      <c r="M160" s="39"/>
      <c r="N160" s="39"/>
      <c r="O160" s="39"/>
      <c r="P160" s="38"/>
      <c r="Q160" s="38"/>
      <c r="R160" s="39"/>
      <c r="S160" s="39"/>
      <c r="T160" s="38"/>
      <c r="U160" s="39"/>
      <c r="V160" s="39"/>
      <c r="W160" s="39"/>
      <c r="X160" s="39"/>
      <c r="Y160" s="47"/>
      <c r="Z160" s="38"/>
      <c r="AA160" s="38"/>
      <c r="AB160" s="39"/>
      <c r="AC160" s="39"/>
      <c r="AD160" s="39"/>
      <c r="AE160" s="38"/>
      <c r="AF160" s="38"/>
      <c r="AG160" s="39"/>
      <c r="AH160" s="39"/>
      <c r="AI160" s="39"/>
      <c r="AJ160" s="39"/>
      <c r="AK160" s="39"/>
      <c r="AL160" s="39"/>
      <c r="AM160" s="39"/>
      <c r="AN160" s="39"/>
      <c r="AO160" s="39"/>
      <c r="AP160" s="38"/>
      <c r="AQ160" s="38"/>
      <c r="AR160" s="38"/>
      <c r="AS160" s="39"/>
      <c r="AT160" s="39"/>
      <c r="AU160" s="39"/>
      <c r="AV160" s="47"/>
      <c r="AW160" s="38"/>
      <c r="AX160" s="38"/>
      <c r="AY160" s="38"/>
      <c r="AZ160" s="38"/>
      <c r="BA160" s="38"/>
      <c r="BB160" s="38"/>
      <c r="BC160" s="38"/>
      <c r="BD160" s="38"/>
      <c r="BE160" s="38"/>
      <c r="BF160" s="38"/>
      <c r="BG160" s="39"/>
      <c r="BH160" s="39"/>
      <c r="BI160" s="39"/>
      <c r="BJ160" s="39"/>
      <c r="BK160" s="39"/>
      <c r="BL160" s="39"/>
      <c r="BM160" s="39"/>
      <c r="BN160" s="39"/>
      <c r="BO160" s="38"/>
      <c r="BP160" s="38"/>
      <c r="BQ160" s="39"/>
      <c r="BR160" s="38"/>
      <c r="BS160" s="39"/>
      <c r="BT160" s="39"/>
      <c r="BU160" s="39"/>
      <c r="BV160" s="39"/>
      <c r="BW160" s="38"/>
      <c r="BX160" s="39"/>
      <c r="BY160" s="39"/>
      <c r="BZ160" s="39">
        <f t="shared" si="218"/>
        <v>4273.6500000000005</v>
      </c>
      <c r="CA160" s="39">
        <v>3800</v>
      </c>
      <c r="CB160" s="39">
        <f t="shared" si="216"/>
        <v>3800</v>
      </c>
      <c r="CC160" s="39">
        <f t="shared" si="217"/>
        <v>3800</v>
      </c>
      <c r="CD160" s="41" t="s">
        <v>64</v>
      </c>
      <c r="CE160" s="302"/>
    </row>
    <row r="161" spans="1:87" s="5" customFormat="1" ht="75" x14ac:dyDescent="0.25">
      <c r="A161" s="41">
        <f t="shared" si="214"/>
        <v>36</v>
      </c>
      <c r="B161" s="151" t="s">
        <v>320</v>
      </c>
      <c r="C161" s="44"/>
      <c r="D161" s="44"/>
      <c r="E161" s="45"/>
      <c r="F161" s="255" t="s">
        <v>679</v>
      </c>
      <c r="G161" s="38">
        <v>8257</v>
      </c>
      <c r="H161" s="38">
        <f>G161*0.9</f>
        <v>7431.3</v>
      </c>
      <c r="I161" s="38"/>
      <c r="J161" s="38"/>
      <c r="K161" s="38"/>
      <c r="L161" s="39"/>
      <c r="M161" s="39"/>
      <c r="N161" s="39"/>
      <c r="O161" s="39"/>
      <c r="P161" s="38"/>
      <c r="Q161" s="38"/>
      <c r="R161" s="39"/>
      <c r="S161" s="39"/>
      <c r="T161" s="38"/>
      <c r="U161" s="39"/>
      <c r="V161" s="39"/>
      <c r="W161" s="39"/>
      <c r="X161" s="39"/>
      <c r="Y161" s="47"/>
      <c r="Z161" s="38"/>
      <c r="AA161" s="38"/>
      <c r="AB161" s="39"/>
      <c r="AC161" s="39"/>
      <c r="AD161" s="39"/>
      <c r="AE161" s="38"/>
      <c r="AF161" s="38"/>
      <c r="AG161" s="39"/>
      <c r="AH161" s="39"/>
      <c r="AI161" s="39"/>
      <c r="AJ161" s="39"/>
      <c r="AK161" s="39"/>
      <c r="AL161" s="39"/>
      <c r="AM161" s="39"/>
      <c r="AN161" s="39"/>
      <c r="AO161" s="39"/>
      <c r="AP161" s="38"/>
      <c r="AQ161" s="38"/>
      <c r="AR161" s="38"/>
      <c r="AS161" s="39"/>
      <c r="AT161" s="39"/>
      <c r="AU161" s="39"/>
      <c r="AV161" s="47"/>
      <c r="AW161" s="38"/>
      <c r="AX161" s="38"/>
      <c r="AY161" s="38"/>
      <c r="AZ161" s="38"/>
      <c r="BA161" s="38"/>
      <c r="BB161" s="38"/>
      <c r="BC161" s="38"/>
      <c r="BD161" s="38"/>
      <c r="BE161" s="38"/>
      <c r="BF161" s="38"/>
      <c r="BG161" s="39"/>
      <c r="BH161" s="39"/>
      <c r="BI161" s="39"/>
      <c r="BJ161" s="39"/>
      <c r="BK161" s="39"/>
      <c r="BL161" s="39"/>
      <c r="BM161" s="39"/>
      <c r="BN161" s="39"/>
      <c r="BO161" s="38"/>
      <c r="BP161" s="38"/>
      <c r="BQ161" s="39"/>
      <c r="BR161" s="38"/>
      <c r="BS161" s="39"/>
      <c r="BT161" s="39"/>
      <c r="BU161" s="39"/>
      <c r="BV161" s="39"/>
      <c r="BW161" s="38"/>
      <c r="BX161" s="39"/>
      <c r="BY161" s="39"/>
      <c r="BZ161" s="39">
        <f t="shared" si="218"/>
        <v>3715.65</v>
      </c>
      <c r="CA161" s="39">
        <v>3320</v>
      </c>
      <c r="CB161" s="39">
        <f t="shared" si="216"/>
        <v>3320</v>
      </c>
      <c r="CC161" s="39">
        <f t="shared" si="217"/>
        <v>3320</v>
      </c>
      <c r="CD161" s="41" t="s">
        <v>64</v>
      </c>
      <c r="CE161" s="302"/>
    </row>
    <row r="162" spans="1:87" s="5" customFormat="1" ht="90" x14ac:dyDescent="0.25">
      <c r="A162" s="41">
        <f t="shared" si="214"/>
        <v>37</v>
      </c>
      <c r="B162" s="151" t="s">
        <v>312</v>
      </c>
      <c r="C162" s="44"/>
      <c r="D162" s="44"/>
      <c r="E162" s="45"/>
      <c r="F162" s="255" t="s">
        <v>667</v>
      </c>
      <c r="G162" s="38">
        <v>13803</v>
      </c>
      <c r="H162" s="38">
        <f t="shared" si="220"/>
        <v>12422.7</v>
      </c>
      <c r="I162" s="38"/>
      <c r="J162" s="38"/>
      <c r="K162" s="38"/>
      <c r="L162" s="39"/>
      <c r="M162" s="39"/>
      <c r="N162" s="39"/>
      <c r="O162" s="39"/>
      <c r="P162" s="38"/>
      <c r="Q162" s="38"/>
      <c r="R162" s="39"/>
      <c r="S162" s="39"/>
      <c r="T162" s="38"/>
      <c r="U162" s="39"/>
      <c r="V162" s="39"/>
      <c r="W162" s="39"/>
      <c r="X162" s="39"/>
      <c r="Y162" s="47"/>
      <c r="Z162" s="38"/>
      <c r="AA162" s="38"/>
      <c r="AB162" s="39"/>
      <c r="AC162" s="39"/>
      <c r="AD162" s="39"/>
      <c r="AE162" s="38"/>
      <c r="AF162" s="38"/>
      <c r="AG162" s="39"/>
      <c r="AH162" s="39"/>
      <c r="AI162" s="39"/>
      <c r="AJ162" s="39"/>
      <c r="AK162" s="39"/>
      <c r="AL162" s="39"/>
      <c r="AM162" s="39"/>
      <c r="AN162" s="39"/>
      <c r="AO162" s="39"/>
      <c r="AP162" s="38"/>
      <c r="AQ162" s="38"/>
      <c r="AR162" s="38"/>
      <c r="AS162" s="39"/>
      <c r="AT162" s="39"/>
      <c r="AU162" s="39"/>
      <c r="AV162" s="47"/>
      <c r="AW162" s="38"/>
      <c r="AX162" s="38"/>
      <c r="AY162" s="38"/>
      <c r="AZ162" s="38"/>
      <c r="BA162" s="38"/>
      <c r="BB162" s="38"/>
      <c r="BC162" s="38"/>
      <c r="BD162" s="38"/>
      <c r="BE162" s="38"/>
      <c r="BF162" s="38"/>
      <c r="BG162" s="39"/>
      <c r="BH162" s="39"/>
      <c r="BI162" s="39"/>
      <c r="BJ162" s="39"/>
      <c r="BK162" s="39"/>
      <c r="BL162" s="39"/>
      <c r="BM162" s="39"/>
      <c r="BN162" s="39"/>
      <c r="BO162" s="38"/>
      <c r="BP162" s="38"/>
      <c r="BQ162" s="39"/>
      <c r="BR162" s="38"/>
      <c r="BS162" s="39"/>
      <c r="BT162" s="39"/>
      <c r="BU162" s="39"/>
      <c r="BV162" s="39"/>
      <c r="BW162" s="38"/>
      <c r="BX162" s="39"/>
      <c r="BY162" s="39"/>
      <c r="BZ162" s="39">
        <f t="shared" si="218"/>
        <v>6211.35</v>
      </c>
      <c r="CA162" s="39">
        <v>5520</v>
      </c>
      <c r="CB162" s="39">
        <f t="shared" si="216"/>
        <v>5520</v>
      </c>
      <c r="CC162" s="39">
        <f t="shared" si="217"/>
        <v>5520</v>
      </c>
      <c r="CD162" s="41" t="s">
        <v>65</v>
      </c>
      <c r="CE162" s="302"/>
    </row>
    <row r="163" spans="1:87" s="5" customFormat="1" ht="30" x14ac:dyDescent="0.25">
      <c r="A163" s="41">
        <f t="shared" si="214"/>
        <v>38</v>
      </c>
      <c r="B163" s="151" t="s">
        <v>313</v>
      </c>
      <c r="C163" s="44"/>
      <c r="D163" s="44"/>
      <c r="E163" s="45"/>
      <c r="F163" s="255" t="s">
        <v>666</v>
      </c>
      <c r="G163" s="38">
        <v>10711</v>
      </c>
      <c r="H163" s="38">
        <v>9900</v>
      </c>
      <c r="I163" s="38"/>
      <c r="J163" s="38"/>
      <c r="K163" s="38"/>
      <c r="L163" s="39"/>
      <c r="M163" s="39"/>
      <c r="N163" s="39"/>
      <c r="O163" s="39"/>
      <c r="P163" s="38"/>
      <c r="Q163" s="38"/>
      <c r="R163" s="39"/>
      <c r="S163" s="39"/>
      <c r="T163" s="38"/>
      <c r="U163" s="39"/>
      <c r="V163" s="39"/>
      <c r="W163" s="39"/>
      <c r="X163" s="39"/>
      <c r="Y163" s="47"/>
      <c r="Z163" s="38"/>
      <c r="AA163" s="38"/>
      <c r="AB163" s="39"/>
      <c r="AC163" s="39"/>
      <c r="AD163" s="39"/>
      <c r="AE163" s="38"/>
      <c r="AF163" s="38"/>
      <c r="AG163" s="39"/>
      <c r="AH163" s="39"/>
      <c r="AI163" s="39"/>
      <c r="AJ163" s="39"/>
      <c r="AK163" s="39"/>
      <c r="AL163" s="39"/>
      <c r="AM163" s="39"/>
      <c r="AN163" s="39"/>
      <c r="AO163" s="39"/>
      <c r="AP163" s="38"/>
      <c r="AQ163" s="38"/>
      <c r="AR163" s="38"/>
      <c r="AS163" s="39"/>
      <c r="AT163" s="39"/>
      <c r="AU163" s="39"/>
      <c r="AV163" s="47"/>
      <c r="AW163" s="38"/>
      <c r="AX163" s="38"/>
      <c r="AY163" s="38"/>
      <c r="AZ163" s="38"/>
      <c r="BA163" s="38"/>
      <c r="BB163" s="38"/>
      <c r="BC163" s="38"/>
      <c r="BD163" s="38"/>
      <c r="BE163" s="38"/>
      <c r="BF163" s="38"/>
      <c r="BG163" s="39"/>
      <c r="BH163" s="39"/>
      <c r="BI163" s="39"/>
      <c r="BJ163" s="39"/>
      <c r="BK163" s="39"/>
      <c r="BL163" s="39"/>
      <c r="BM163" s="39"/>
      <c r="BN163" s="39"/>
      <c r="BO163" s="38"/>
      <c r="BP163" s="38"/>
      <c r="BQ163" s="39"/>
      <c r="BR163" s="38"/>
      <c r="BS163" s="39"/>
      <c r="BT163" s="39"/>
      <c r="BU163" s="39"/>
      <c r="BV163" s="39"/>
      <c r="BW163" s="38"/>
      <c r="BX163" s="39"/>
      <c r="BY163" s="39"/>
      <c r="BZ163" s="39">
        <f t="shared" si="218"/>
        <v>4950</v>
      </c>
      <c r="CA163" s="39">
        <v>4290</v>
      </c>
      <c r="CB163" s="39">
        <f t="shared" si="216"/>
        <v>4290</v>
      </c>
      <c r="CC163" s="39">
        <f t="shared" si="217"/>
        <v>4290</v>
      </c>
      <c r="CD163" s="41" t="s">
        <v>65</v>
      </c>
      <c r="CE163" s="302"/>
    </row>
    <row r="164" spans="1:87" s="5" customFormat="1" ht="105" x14ac:dyDescent="0.25">
      <c r="A164" s="41">
        <f t="shared" si="214"/>
        <v>39</v>
      </c>
      <c r="B164" s="151" t="s">
        <v>314</v>
      </c>
      <c r="C164" s="44"/>
      <c r="D164" s="44"/>
      <c r="E164" s="45"/>
      <c r="F164" s="255" t="s">
        <v>680</v>
      </c>
      <c r="G164" s="38">
        <v>14405</v>
      </c>
      <c r="H164" s="38">
        <f t="shared" ref="H164:H165" si="221">G164*0.9</f>
        <v>12964.5</v>
      </c>
      <c r="I164" s="38"/>
      <c r="J164" s="38"/>
      <c r="K164" s="38"/>
      <c r="L164" s="39"/>
      <c r="M164" s="39"/>
      <c r="N164" s="39"/>
      <c r="O164" s="39"/>
      <c r="P164" s="38"/>
      <c r="Q164" s="38"/>
      <c r="R164" s="39"/>
      <c r="S164" s="39"/>
      <c r="T164" s="38"/>
      <c r="U164" s="39"/>
      <c r="V164" s="39"/>
      <c r="W164" s="39"/>
      <c r="X164" s="39"/>
      <c r="Y164" s="47"/>
      <c r="Z164" s="38"/>
      <c r="AA164" s="38"/>
      <c r="AB164" s="39"/>
      <c r="AC164" s="39"/>
      <c r="AD164" s="39"/>
      <c r="AE164" s="38"/>
      <c r="AF164" s="38"/>
      <c r="AG164" s="39"/>
      <c r="AH164" s="39"/>
      <c r="AI164" s="39"/>
      <c r="AJ164" s="39"/>
      <c r="AK164" s="39"/>
      <c r="AL164" s="39"/>
      <c r="AM164" s="39"/>
      <c r="AN164" s="39"/>
      <c r="AO164" s="39"/>
      <c r="AP164" s="38"/>
      <c r="AQ164" s="38"/>
      <c r="AR164" s="38"/>
      <c r="AS164" s="39"/>
      <c r="AT164" s="39"/>
      <c r="AU164" s="39"/>
      <c r="AV164" s="47"/>
      <c r="AW164" s="38"/>
      <c r="AX164" s="38"/>
      <c r="AY164" s="38"/>
      <c r="AZ164" s="38"/>
      <c r="BA164" s="38"/>
      <c r="BB164" s="38"/>
      <c r="BC164" s="38"/>
      <c r="BD164" s="38"/>
      <c r="BE164" s="38"/>
      <c r="BF164" s="38"/>
      <c r="BG164" s="39"/>
      <c r="BH164" s="39"/>
      <c r="BI164" s="39"/>
      <c r="BJ164" s="39"/>
      <c r="BK164" s="39"/>
      <c r="BL164" s="39"/>
      <c r="BM164" s="39"/>
      <c r="BN164" s="39"/>
      <c r="BO164" s="38"/>
      <c r="BP164" s="38"/>
      <c r="BQ164" s="39"/>
      <c r="BR164" s="38"/>
      <c r="BS164" s="39"/>
      <c r="BT164" s="39"/>
      <c r="BU164" s="39"/>
      <c r="BV164" s="39"/>
      <c r="BW164" s="38"/>
      <c r="BX164" s="39"/>
      <c r="BY164" s="39"/>
      <c r="BZ164" s="39">
        <f t="shared" si="218"/>
        <v>6482.25</v>
      </c>
      <c r="CA164" s="39">
        <v>5770</v>
      </c>
      <c r="CB164" s="39">
        <f t="shared" si="216"/>
        <v>5770</v>
      </c>
      <c r="CC164" s="39">
        <f t="shared" si="217"/>
        <v>5770</v>
      </c>
      <c r="CD164" s="41" t="s">
        <v>65</v>
      </c>
      <c r="CE164" s="302"/>
    </row>
    <row r="165" spans="1:87" s="5" customFormat="1" ht="30" x14ac:dyDescent="0.25">
      <c r="A165" s="41">
        <f t="shared" si="214"/>
        <v>40</v>
      </c>
      <c r="B165" s="350" t="s">
        <v>527</v>
      </c>
      <c r="C165" s="44"/>
      <c r="D165" s="44"/>
      <c r="E165" s="45"/>
      <c r="F165" s="255" t="s">
        <v>711</v>
      </c>
      <c r="G165" s="38">
        <v>10987</v>
      </c>
      <c r="H165" s="38">
        <f t="shared" si="221"/>
        <v>9888.3000000000011</v>
      </c>
      <c r="I165" s="38"/>
      <c r="J165" s="38"/>
      <c r="K165" s="38"/>
      <c r="L165" s="39"/>
      <c r="M165" s="39"/>
      <c r="N165" s="39"/>
      <c r="O165" s="39"/>
      <c r="P165" s="38"/>
      <c r="Q165" s="38"/>
      <c r="R165" s="39"/>
      <c r="S165" s="39"/>
      <c r="T165" s="38"/>
      <c r="U165" s="39"/>
      <c r="V165" s="39"/>
      <c r="W165" s="39"/>
      <c r="X165" s="39"/>
      <c r="Y165" s="47"/>
      <c r="Z165" s="38"/>
      <c r="AA165" s="38"/>
      <c r="AB165" s="39"/>
      <c r="AC165" s="39"/>
      <c r="AD165" s="39"/>
      <c r="AE165" s="38"/>
      <c r="AF165" s="38"/>
      <c r="AG165" s="39"/>
      <c r="AH165" s="39"/>
      <c r="AI165" s="39"/>
      <c r="AJ165" s="39"/>
      <c r="AK165" s="39"/>
      <c r="AL165" s="39"/>
      <c r="AM165" s="39"/>
      <c r="AN165" s="39"/>
      <c r="AO165" s="39"/>
      <c r="AP165" s="38"/>
      <c r="AQ165" s="38"/>
      <c r="AR165" s="38"/>
      <c r="AS165" s="39"/>
      <c r="AT165" s="39"/>
      <c r="AU165" s="39"/>
      <c r="AV165" s="47"/>
      <c r="AW165" s="38"/>
      <c r="AX165" s="38"/>
      <c r="AY165" s="38"/>
      <c r="AZ165" s="38"/>
      <c r="BA165" s="38"/>
      <c r="BB165" s="38"/>
      <c r="BC165" s="38"/>
      <c r="BD165" s="38"/>
      <c r="BE165" s="38"/>
      <c r="BF165" s="38"/>
      <c r="BG165" s="39"/>
      <c r="BH165" s="39"/>
      <c r="BI165" s="39"/>
      <c r="BJ165" s="39"/>
      <c r="BK165" s="39"/>
      <c r="BL165" s="39"/>
      <c r="BM165" s="39"/>
      <c r="BN165" s="39"/>
      <c r="BO165" s="38"/>
      <c r="BP165" s="38"/>
      <c r="BQ165" s="39"/>
      <c r="BR165" s="38"/>
      <c r="BS165" s="39"/>
      <c r="BT165" s="39"/>
      <c r="BU165" s="39"/>
      <c r="BV165" s="39"/>
      <c r="BW165" s="38"/>
      <c r="BX165" s="39"/>
      <c r="BY165" s="39"/>
      <c r="BZ165" s="39">
        <f t="shared" si="218"/>
        <v>4944.1500000000005</v>
      </c>
      <c r="CA165" s="39">
        <v>6000</v>
      </c>
      <c r="CB165" s="39">
        <f t="shared" si="216"/>
        <v>6000</v>
      </c>
      <c r="CC165" s="39">
        <f t="shared" si="217"/>
        <v>6000</v>
      </c>
      <c r="CD165" s="41" t="s">
        <v>69</v>
      </c>
      <c r="CE165" s="302"/>
      <c r="CG165" s="16"/>
      <c r="CH165" s="16"/>
      <c r="CI165" s="16"/>
    </row>
    <row r="166" spans="1:87" s="16" customFormat="1" hidden="1" x14ac:dyDescent="0.25">
      <c r="A166" s="41"/>
      <c r="B166" s="43"/>
      <c r="C166" s="44"/>
      <c r="D166" s="44"/>
      <c r="E166" s="45"/>
      <c r="F166" s="229"/>
      <c r="G166" s="39"/>
      <c r="H166" s="39"/>
      <c r="I166" s="38"/>
      <c r="J166" s="38"/>
      <c r="K166" s="38"/>
      <c r="L166" s="39"/>
      <c r="M166" s="39"/>
      <c r="N166" s="39"/>
      <c r="O166" s="39"/>
      <c r="P166" s="38"/>
      <c r="Q166" s="38"/>
      <c r="R166" s="39"/>
      <c r="S166" s="39"/>
      <c r="T166" s="38"/>
      <c r="U166" s="39"/>
      <c r="V166" s="39"/>
      <c r="W166" s="39"/>
      <c r="X166" s="39"/>
      <c r="Y166" s="47"/>
      <c r="Z166" s="38"/>
      <c r="AA166" s="38"/>
      <c r="AB166" s="39"/>
      <c r="AC166" s="39"/>
      <c r="AD166" s="39"/>
      <c r="AE166" s="38"/>
      <c r="AF166" s="38"/>
      <c r="AG166" s="39"/>
      <c r="AH166" s="39"/>
      <c r="AI166" s="39"/>
      <c r="AJ166" s="39"/>
      <c r="AK166" s="39"/>
      <c r="AL166" s="39"/>
      <c r="AM166" s="39"/>
      <c r="AN166" s="39"/>
      <c r="AO166" s="39"/>
      <c r="AP166" s="38"/>
      <c r="AQ166" s="38"/>
      <c r="AR166" s="38"/>
      <c r="AS166" s="39"/>
      <c r="AT166" s="39"/>
      <c r="AU166" s="39"/>
      <c r="AV166" s="47"/>
      <c r="AW166" s="38"/>
      <c r="AX166" s="38"/>
      <c r="AY166" s="38"/>
      <c r="AZ166" s="38"/>
      <c r="BA166" s="38"/>
      <c r="BB166" s="38"/>
      <c r="BC166" s="38"/>
      <c r="BD166" s="38"/>
      <c r="BE166" s="38"/>
      <c r="BF166" s="38"/>
      <c r="BG166" s="39"/>
      <c r="BH166" s="39"/>
      <c r="BI166" s="39"/>
      <c r="BJ166" s="39"/>
      <c r="BK166" s="39"/>
      <c r="BL166" s="39"/>
      <c r="BM166" s="39"/>
      <c r="BN166" s="39"/>
      <c r="BO166" s="38"/>
      <c r="BP166" s="38"/>
      <c r="BQ166" s="39"/>
      <c r="BR166" s="39"/>
      <c r="BS166" s="39"/>
      <c r="BT166" s="39"/>
      <c r="BU166" s="39"/>
      <c r="BV166" s="39"/>
      <c r="BW166" s="39"/>
      <c r="BX166" s="39"/>
      <c r="BY166" s="39"/>
      <c r="BZ166" s="39"/>
      <c r="CA166" s="39"/>
      <c r="CB166" s="39"/>
      <c r="CC166" s="39"/>
      <c r="CD166" s="142"/>
      <c r="CE166" s="263"/>
      <c r="CG166" s="18"/>
      <c r="CH166" s="18"/>
      <c r="CI166" s="18"/>
    </row>
    <row r="167" spans="1:87" s="18" customFormat="1" x14ac:dyDescent="0.25">
      <c r="A167" s="143" t="s">
        <v>144</v>
      </c>
      <c r="B167" s="144" t="s">
        <v>145</v>
      </c>
      <c r="C167" s="117"/>
      <c r="D167" s="117"/>
      <c r="E167" s="152"/>
      <c r="F167" s="238"/>
      <c r="G167" s="153">
        <f t="shared" ref="G167:AL167" si="222">G168+G172</f>
        <v>191105</v>
      </c>
      <c r="H167" s="153">
        <f t="shared" si="222"/>
        <v>176199</v>
      </c>
      <c r="I167" s="153">
        <f t="shared" si="222"/>
        <v>0</v>
      </c>
      <c r="J167" s="153">
        <f t="shared" si="222"/>
        <v>0</v>
      </c>
      <c r="K167" s="153">
        <f t="shared" si="222"/>
        <v>0</v>
      </c>
      <c r="L167" s="153">
        <f t="shared" si="222"/>
        <v>2000</v>
      </c>
      <c r="M167" s="153">
        <f t="shared" si="222"/>
        <v>2000</v>
      </c>
      <c r="N167" s="153">
        <f t="shared" si="222"/>
        <v>1710</v>
      </c>
      <c r="O167" s="153">
        <f t="shared" si="222"/>
        <v>1710</v>
      </c>
      <c r="P167" s="153">
        <f t="shared" si="222"/>
        <v>1710</v>
      </c>
      <c r="Q167" s="153">
        <f t="shared" si="222"/>
        <v>0</v>
      </c>
      <c r="R167" s="153">
        <f t="shared" si="222"/>
        <v>1710</v>
      </c>
      <c r="S167" s="153">
        <f t="shared" si="222"/>
        <v>1710</v>
      </c>
      <c r="T167" s="153">
        <f t="shared" si="222"/>
        <v>0</v>
      </c>
      <c r="U167" s="153">
        <f t="shared" si="222"/>
        <v>0</v>
      </c>
      <c r="V167" s="153">
        <f t="shared" si="222"/>
        <v>3710</v>
      </c>
      <c r="W167" s="153">
        <f t="shared" si="222"/>
        <v>3710</v>
      </c>
      <c r="X167" s="153">
        <f t="shared" si="222"/>
        <v>177027</v>
      </c>
      <c r="Y167" s="153">
        <f t="shared" si="222"/>
        <v>91168</v>
      </c>
      <c r="Z167" s="153">
        <f t="shared" si="222"/>
        <v>0</v>
      </c>
      <c r="AA167" s="153">
        <f t="shared" si="222"/>
        <v>0</v>
      </c>
      <c r="AB167" s="153">
        <f t="shared" si="222"/>
        <v>2300</v>
      </c>
      <c r="AC167" s="153">
        <f t="shared" si="222"/>
        <v>2300</v>
      </c>
      <c r="AD167" s="153">
        <f t="shared" si="222"/>
        <v>0</v>
      </c>
      <c r="AE167" s="153">
        <f t="shared" si="222"/>
        <v>0</v>
      </c>
      <c r="AF167" s="153">
        <f t="shared" si="222"/>
        <v>6010</v>
      </c>
      <c r="AG167" s="153">
        <f t="shared" si="222"/>
        <v>1000</v>
      </c>
      <c r="AH167" s="153">
        <f t="shared" si="222"/>
        <v>3300</v>
      </c>
      <c r="AI167" s="153">
        <f t="shared" si="222"/>
        <v>3300</v>
      </c>
      <c r="AJ167" s="153">
        <f t="shared" si="222"/>
        <v>0</v>
      </c>
      <c r="AK167" s="153">
        <f t="shared" si="222"/>
        <v>0</v>
      </c>
      <c r="AL167" s="153">
        <f t="shared" si="222"/>
        <v>2300</v>
      </c>
      <c r="AM167" s="153">
        <f t="shared" ref="AM167:BL167" si="223">AM168+AM172</f>
        <v>2300</v>
      </c>
      <c r="AN167" s="153">
        <f t="shared" si="223"/>
        <v>7010</v>
      </c>
      <c r="AO167" s="153">
        <f t="shared" si="223"/>
        <v>7010</v>
      </c>
      <c r="AP167" s="153">
        <f t="shared" si="223"/>
        <v>19000</v>
      </c>
      <c r="AQ167" s="153">
        <f t="shared" si="223"/>
        <v>1314</v>
      </c>
      <c r="AR167" s="153">
        <f t="shared" si="223"/>
        <v>8881</v>
      </c>
      <c r="AS167" s="153">
        <f t="shared" si="223"/>
        <v>26010</v>
      </c>
      <c r="AT167" s="153">
        <f t="shared" si="223"/>
        <v>26010</v>
      </c>
      <c r="AU167" s="153">
        <f t="shared" si="223"/>
        <v>177027</v>
      </c>
      <c r="AV167" s="153">
        <f t="shared" si="223"/>
        <v>91168</v>
      </c>
      <c r="AW167" s="153">
        <f t="shared" si="223"/>
        <v>22300</v>
      </c>
      <c r="AX167" s="153">
        <f t="shared" si="223"/>
        <v>68868</v>
      </c>
      <c r="AY167" s="153">
        <f t="shared" si="223"/>
        <v>32500</v>
      </c>
      <c r="AZ167" s="153">
        <f t="shared" si="223"/>
        <v>37500</v>
      </c>
      <c r="BA167" s="153">
        <f t="shared" si="223"/>
        <v>0</v>
      </c>
      <c r="BB167" s="153">
        <f t="shared" si="223"/>
        <v>36368</v>
      </c>
      <c r="BC167" s="153">
        <f t="shared" si="223"/>
        <v>0</v>
      </c>
      <c r="BD167" s="153">
        <f t="shared" si="223"/>
        <v>36368</v>
      </c>
      <c r="BE167" s="153">
        <f t="shared" si="223"/>
        <v>3849</v>
      </c>
      <c r="BF167" s="153">
        <f t="shared" si="223"/>
        <v>3849</v>
      </c>
      <c r="BG167" s="153">
        <f t="shared" si="223"/>
        <v>54800</v>
      </c>
      <c r="BH167" s="153">
        <f t="shared" si="223"/>
        <v>54800</v>
      </c>
      <c r="BI167" s="153">
        <f t="shared" si="223"/>
        <v>177027</v>
      </c>
      <c r="BJ167" s="153">
        <f t="shared" si="223"/>
        <v>91168</v>
      </c>
      <c r="BK167" s="153">
        <f t="shared" si="223"/>
        <v>91168</v>
      </c>
      <c r="BL167" s="153">
        <f t="shared" si="223"/>
        <v>54800</v>
      </c>
      <c r="BM167" s="153">
        <f t="shared" ref="BM167:BM179" si="224">AY167</f>
        <v>32500</v>
      </c>
      <c r="BN167" s="153">
        <f t="shared" ref="BN167:CA167" si="225">BN168+BN172</f>
        <v>36368</v>
      </c>
      <c r="BO167" s="153">
        <f t="shared" si="225"/>
        <v>0</v>
      </c>
      <c r="BP167" s="153">
        <f t="shared" si="225"/>
        <v>36368</v>
      </c>
      <c r="BQ167" s="153">
        <f t="shared" si="225"/>
        <v>0</v>
      </c>
      <c r="BR167" s="153">
        <f t="shared" si="225"/>
        <v>36368</v>
      </c>
      <c r="BS167" s="153">
        <f t="shared" si="225"/>
        <v>0</v>
      </c>
      <c r="BT167" s="153">
        <f t="shared" si="225"/>
        <v>-136</v>
      </c>
      <c r="BU167" s="153">
        <f t="shared" si="225"/>
        <v>103752</v>
      </c>
      <c r="BV167" s="153">
        <f t="shared" si="225"/>
        <v>93568</v>
      </c>
      <c r="BW167" s="153">
        <f t="shared" si="225"/>
        <v>36368</v>
      </c>
      <c r="BX167" s="153">
        <f t="shared" si="225"/>
        <v>36368</v>
      </c>
      <c r="BY167" s="153">
        <f t="shared" si="225"/>
        <v>10184</v>
      </c>
      <c r="BZ167" s="153">
        <f t="shared" si="225"/>
        <v>33318</v>
      </c>
      <c r="CA167" s="153">
        <f t="shared" si="225"/>
        <v>25252</v>
      </c>
      <c r="CB167" s="153">
        <f>CB168+CB172</f>
        <v>35436</v>
      </c>
      <c r="CC167" s="153">
        <f>CC168+CC172</f>
        <v>35252</v>
      </c>
      <c r="CD167" s="154"/>
      <c r="CE167" s="263"/>
      <c r="CG167" s="2"/>
      <c r="CH167" s="2"/>
      <c r="CI167" s="2"/>
    </row>
    <row r="168" spans="1:87" s="2" customFormat="1" ht="28.5" x14ac:dyDescent="0.25">
      <c r="A168" s="143" t="s">
        <v>51</v>
      </c>
      <c r="B168" s="115" t="s">
        <v>52</v>
      </c>
      <c r="C168" s="117"/>
      <c r="D168" s="117"/>
      <c r="E168" s="117"/>
      <c r="F168" s="224"/>
      <c r="G168" s="119">
        <f t="shared" ref="G168:BR168" si="226">G169+G170</f>
        <v>6936</v>
      </c>
      <c r="H168" s="119">
        <f t="shared" si="226"/>
        <v>2889</v>
      </c>
      <c r="I168" s="119">
        <f t="shared" si="226"/>
        <v>0</v>
      </c>
      <c r="J168" s="119">
        <f t="shared" si="226"/>
        <v>0</v>
      </c>
      <c r="K168" s="119">
        <f t="shared" si="226"/>
        <v>0</v>
      </c>
      <c r="L168" s="119">
        <f t="shared" si="226"/>
        <v>0</v>
      </c>
      <c r="M168" s="119">
        <f t="shared" si="226"/>
        <v>0</v>
      </c>
      <c r="N168" s="119">
        <f t="shared" si="226"/>
        <v>0</v>
      </c>
      <c r="O168" s="119">
        <f t="shared" si="226"/>
        <v>0</v>
      </c>
      <c r="P168" s="119">
        <f t="shared" si="226"/>
        <v>0</v>
      </c>
      <c r="Q168" s="119">
        <f t="shared" si="226"/>
        <v>0</v>
      </c>
      <c r="R168" s="119">
        <f t="shared" si="226"/>
        <v>0</v>
      </c>
      <c r="S168" s="119">
        <f t="shared" si="226"/>
        <v>0</v>
      </c>
      <c r="T168" s="119">
        <f t="shared" si="226"/>
        <v>0</v>
      </c>
      <c r="U168" s="119">
        <f t="shared" si="226"/>
        <v>0</v>
      </c>
      <c r="V168" s="119">
        <f t="shared" si="226"/>
        <v>0</v>
      </c>
      <c r="W168" s="119">
        <f t="shared" si="226"/>
        <v>0</v>
      </c>
      <c r="X168" s="119">
        <f t="shared" si="226"/>
        <v>0</v>
      </c>
      <c r="Y168" s="119">
        <f t="shared" si="226"/>
        <v>0</v>
      </c>
      <c r="Z168" s="119">
        <f t="shared" si="226"/>
        <v>0</v>
      </c>
      <c r="AA168" s="119">
        <f t="shared" si="226"/>
        <v>0</v>
      </c>
      <c r="AB168" s="119">
        <f t="shared" si="226"/>
        <v>0</v>
      </c>
      <c r="AC168" s="119">
        <f t="shared" si="226"/>
        <v>0</v>
      </c>
      <c r="AD168" s="119">
        <f t="shared" si="226"/>
        <v>0</v>
      </c>
      <c r="AE168" s="119">
        <f t="shared" si="226"/>
        <v>0</v>
      </c>
      <c r="AF168" s="119">
        <f t="shared" si="226"/>
        <v>0</v>
      </c>
      <c r="AG168" s="119">
        <f t="shared" si="226"/>
        <v>0</v>
      </c>
      <c r="AH168" s="119">
        <f t="shared" si="226"/>
        <v>0</v>
      </c>
      <c r="AI168" s="119">
        <f t="shared" si="226"/>
        <v>0</v>
      </c>
      <c r="AJ168" s="119">
        <f t="shared" si="226"/>
        <v>0</v>
      </c>
      <c r="AK168" s="119">
        <f t="shared" si="226"/>
        <v>0</v>
      </c>
      <c r="AL168" s="119">
        <f t="shared" si="226"/>
        <v>0</v>
      </c>
      <c r="AM168" s="119">
        <f t="shared" si="226"/>
        <v>0</v>
      </c>
      <c r="AN168" s="119">
        <f t="shared" si="226"/>
        <v>0</v>
      </c>
      <c r="AO168" s="119">
        <f t="shared" si="226"/>
        <v>0</v>
      </c>
      <c r="AP168" s="119">
        <f t="shared" si="226"/>
        <v>0</v>
      </c>
      <c r="AQ168" s="119">
        <f t="shared" si="226"/>
        <v>0</v>
      </c>
      <c r="AR168" s="119">
        <f t="shared" si="226"/>
        <v>0</v>
      </c>
      <c r="AS168" s="119">
        <f t="shared" si="226"/>
        <v>0</v>
      </c>
      <c r="AT168" s="119">
        <f t="shared" si="226"/>
        <v>0</v>
      </c>
      <c r="AU168" s="119">
        <f t="shared" si="226"/>
        <v>0</v>
      </c>
      <c r="AV168" s="119">
        <f t="shared" si="226"/>
        <v>0</v>
      </c>
      <c r="AW168" s="119">
        <f t="shared" si="226"/>
        <v>0</v>
      </c>
      <c r="AX168" s="119">
        <f t="shared" si="226"/>
        <v>0</v>
      </c>
      <c r="AY168" s="119">
        <f t="shared" si="226"/>
        <v>0</v>
      </c>
      <c r="AZ168" s="119">
        <f t="shared" si="226"/>
        <v>0</v>
      </c>
      <c r="BA168" s="119">
        <f t="shared" si="226"/>
        <v>0</v>
      </c>
      <c r="BB168" s="119">
        <f t="shared" si="226"/>
        <v>0</v>
      </c>
      <c r="BC168" s="119">
        <f t="shared" si="226"/>
        <v>0</v>
      </c>
      <c r="BD168" s="119">
        <f t="shared" si="226"/>
        <v>0</v>
      </c>
      <c r="BE168" s="119">
        <f t="shared" si="226"/>
        <v>0</v>
      </c>
      <c r="BF168" s="119">
        <f t="shared" si="226"/>
        <v>0</v>
      </c>
      <c r="BG168" s="119">
        <f t="shared" si="226"/>
        <v>0</v>
      </c>
      <c r="BH168" s="119">
        <f t="shared" si="226"/>
        <v>0</v>
      </c>
      <c r="BI168" s="119">
        <f t="shared" si="226"/>
        <v>0</v>
      </c>
      <c r="BJ168" s="119">
        <f t="shared" si="226"/>
        <v>0</v>
      </c>
      <c r="BK168" s="119">
        <f t="shared" si="226"/>
        <v>0</v>
      </c>
      <c r="BL168" s="119">
        <f t="shared" si="226"/>
        <v>0</v>
      </c>
      <c r="BM168" s="119">
        <f t="shared" si="226"/>
        <v>0</v>
      </c>
      <c r="BN168" s="119">
        <f t="shared" si="226"/>
        <v>0</v>
      </c>
      <c r="BO168" s="119">
        <f t="shared" si="226"/>
        <v>0</v>
      </c>
      <c r="BP168" s="119">
        <f t="shared" si="226"/>
        <v>0</v>
      </c>
      <c r="BQ168" s="119">
        <f t="shared" si="226"/>
        <v>0</v>
      </c>
      <c r="BR168" s="119">
        <f t="shared" si="226"/>
        <v>0</v>
      </c>
      <c r="BS168" s="119">
        <f t="shared" ref="BS168:CA168" si="227">BS169+BS170</f>
        <v>0</v>
      </c>
      <c r="BT168" s="119">
        <f t="shared" si="227"/>
        <v>-136</v>
      </c>
      <c r="BU168" s="119">
        <f t="shared" si="227"/>
        <v>2584</v>
      </c>
      <c r="BV168" s="119">
        <f t="shared" si="227"/>
        <v>2400</v>
      </c>
      <c r="BW168" s="119">
        <f t="shared" si="227"/>
        <v>0</v>
      </c>
      <c r="BX168" s="119">
        <f t="shared" si="227"/>
        <v>0</v>
      </c>
      <c r="BY168" s="119">
        <f t="shared" si="227"/>
        <v>184</v>
      </c>
      <c r="BZ168" s="119">
        <f t="shared" si="227"/>
        <v>184</v>
      </c>
      <c r="CA168" s="119">
        <f t="shared" si="227"/>
        <v>110</v>
      </c>
      <c r="CB168" s="119">
        <f t="shared" ref="CB168:CC168" si="228">CB169+CB170</f>
        <v>294</v>
      </c>
      <c r="CC168" s="119">
        <f t="shared" si="228"/>
        <v>110</v>
      </c>
      <c r="CD168" s="154"/>
      <c r="CE168" s="263"/>
    </row>
    <row r="169" spans="1:87" s="2" customFormat="1" ht="30" x14ac:dyDescent="0.25">
      <c r="A169" s="41">
        <v>1</v>
      </c>
      <c r="B169" s="156" t="s">
        <v>384</v>
      </c>
      <c r="C169" s="118"/>
      <c r="D169" s="118"/>
      <c r="E169" s="118"/>
      <c r="F169" s="226" t="s">
        <v>383</v>
      </c>
      <c r="G169" s="38">
        <v>5767</v>
      </c>
      <c r="H169" s="38">
        <v>1720</v>
      </c>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9"/>
      <c r="BN169" s="38"/>
      <c r="BO169" s="38"/>
      <c r="BP169" s="38"/>
      <c r="BQ169" s="38"/>
      <c r="BR169" s="38"/>
      <c r="BS169" s="38"/>
      <c r="BT169" s="38">
        <v>-136</v>
      </c>
      <c r="BU169" s="39">
        <f>H169+BT169</f>
        <v>1584</v>
      </c>
      <c r="BV169" s="39">
        <v>1400</v>
      </c>
      <c r="BW169" s="39">
        <f t="shared" ref="BW169:BW170" si="229">BR169</f>
        <v>0</v>
      </c>
      <c r="BX169" s="39"/>
      <c r="BY169" s="39">
        <f>BU169-BV169</f>
        <v>184</v>
      </c>
      <c r="BZ169" s="39">
        <f t="shared" ref="BZ169" si="230">BY169</f>
        <v>184</v>
      </c>
      <c r="CA169" s="38"/>
      <c r="CB169" s="39">
        <f t="shared" ref="CB169:CB170" si="231">BY169+CA169</f>
        <v>184</v>
      </c>
      <c r="CC169" s="38"/>
      <c r="CD169" s="58" t="s">
        <v>66</v>
      </c>
      <c r="CE169" s="263"/>
    </row>
    <row r="170" spans="1:87" s="2" customFormat="1" ht="45" x14ac:dyDescent="0.25">
      <c r="A170" s="41">
        <v>2</v>
      </c>
      <c r="B170" s="65" t="s">
        <v>499</v>
      </c>
      <c r="C170" s="118"/>
      <c r="D170" s="118"/>
      <c r="E170" s="118"/>
      <c r="F170" s="237" t="s">
        <v>521</v>
      </c>
      <c r="G170" s="38">
        <v>1169</v>
      </c>
      <c r="H170" s="38">
        <v>1169</v>
      </c>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9"/>
      <c r="BN170" s="38"/>
      <c r="BO170" s="38"/>
      <c r="BP170" s="38"/>
      <c r="BQ170" s="38"/>
      <c r="BR170" s="38"/>
      <c r="BS170" s="38"/>
      <c r="BT170" s="38"/>
      <c r="BU170" s="39">
        <v>1000</v>
      </c>
      <c r="BV170" s="39">
        <v>1000</v>
      </c>
      <c r="BW170" s="39">
        <f t="shared" si="229"/>
        <v>0</v>
      </c>
      <c r="BX170" s="39"/>
      <c r="BY170" s="39">
        <v>0</v>
      </c>
      <c r="BZ170" s="39"/>
      <c r="CA170" s="38">
        <v>110</v>
      </c>
      <c r="CB170" s="39">
        <f t="shared" si="231"/>
        <v>110</v>
      </c>
      <c r="CC170" s="38">
        <v>110</v>
      </c>
      <c r="CD170" s="58" t="s">
        <v>500</v>
      </c>
      <c r="CE170" s="263"/>
      <c r="CG170" s="19"/>
      <c r="CH170" s="19"/>
      <c r="CI170" s="19"/>
    </row>
    <row r="171" spans="1:87" s="19" customFormat="1" ht="15.75" hidden="1" x14ac:dyDescent="0.25">
      <c r="A171" s="143"/>
      <c r="B171" s="115"/>
      <c r="C171" s="117"/>
      <c r="D171" s="117"/>
      <c r="E171" s="117"/>
      <c r="F171" s="224"/>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53"/>
      <c r="BN171" s="119"/>
      <c r="BO171" s="119"/>
      <c r="BP171" s="119"/>
      <c r="BQ171" s="119"/>
      <c r="BR171" s="119"/>
      <c r="BS171" s="119"/>
      <c r="BT171" s="119"/>
      <c r="BU171" s="119"/>
      <c r="BV171" s="119"/>
      <c r="BW171" s="119"/>
      <c r="BX171" s="119"/>
      <c r="BY171" s="119"/>
      <c r="BZ171" s="119"/>
      <c r="CA171" s="119"/>
      <c r="CB171" s="119"/>
      <c r="CC171" s="119"/>
      <c r="CD171" s="154"/>
      <c r="CE171" s="263"/>
      <c r="CG171" s="5"/>
      <c r="CH171" s="5"/>
      <c r="CI171" s="5"/>
    </row>
    <row r="172" spans="1:87" s="5" customFormat="1" ht="15.75" x14ac:dyDescent="0.25">
      <c r="A172" s="143" t="s">
        <v>70</v>
      </c>
      <c r="B172" s="115" t="s">
        <v>71</v>
      </c>
      <c r="C172" s="44"/>
      <c r="D172" s="44"/>
      <c r="E172" s="45"/>
      <c r="F172" s="241"/>
      <c r="G172" s="153">
        <f t="shared" ref="G172:BQ172" si="232">G173+G174</f>
        <v>184169</v>
      </c>
      <c r="H172" s="153">
        <f t="shared" si="232"/>
        <v>173310</v>
      </c>
      <c r="I172" s="153">
        <f t="shared" si="232"/>
        <v>0</v>
      </c>
      <c r="J172" s="153">
        <f t="shared" si="232"/>
        <v>0</v>
      </c>
      <c r="K172" s="153">
        <f t="shared" si="232"/>
        <v>0</v>
      </c>
      <c r="L172" s="153">
        <f t="shared" si="232"/>
        <v>2000</v>
      </c>
      <c r="M172" s="153">
        <f t="shared" si="232"/>
        <v>2000</v>
      </c>
      <c r="N172" s="153">
        <f t="shared" si="232"/>
        <v>1710</v>
      </c>
      <c r="O172" s="153">
        <f t="shared" si="232"/>
        <v>1710</v>
      </c>
      <c r="P172" s="153">
        <f t="shared" si="232"/>
        <v>1710</v>
      </c>
      <c r="Q172" s="153">
        <f t="shared" si="232"/>
        <v>0</v>
      </c>
      <c r="R172" s="153">
        <f t="shared" si="232"/>
        <v>1710</v>
      </c>
      <c r="S172" s="153">
        <f t="shared" si="232"/>
        <v>1710</v>
      </c>
      <c r="T172" s="153">
        <f t="shared" si="232"/>
        <v>0</v>
      </c>
      <c r="U172" s="153">
        <f t="shared" si="232"/>
        <v>0</v>
      </c>
      <c r="V172" s="153">
        <f t="shared" si="232"/>
        <v>3710</v>
      </c>
      <c r="W172" s="153">
        <f t="shared" si="232"/>
        <v>3710</v>
      </c>
      <c r="X172" s="153">
        <f t="shared" si="232"/>
        <v>177027</v>
      </c>
      <c r="Y172" s="153">
        <f t="shared" si="232"/>
        <v>91168</v>
      </c>
      <c r="Z172" s="153">
        <f t="shared" si="232"/>
        <v>0</v>
      </c>
      <c r="AA172" s="153">
        <f t="shared" si="232"/>
        <v>0</v>
      </c>
      <c r="AB172" s="153">
        <f t="shared" si="232"/>
        <v>2300</v>
      </c>
      <c r="AC172" s="153">
        <f t="shared" si="232"/>
        <v>2300</v>
      </c>
      <c r="AD172" s="153">
        <f t="shared" si="232"/>
        <v>0</v>
      </c>
      <c r="AE172" s="153">
        <f t="shared" si="232"/>
        <v>0</v>
      </c>
      <c r="AF172" s="153">
        <f t="shared" si="232"/>
        <v>6010</v>
      </c>
      <c r="AG172" s="153">
        <f t="shared" si="232"/>
        <v>1000</v>
      </c>
      <c r="AH172" s="153">
        <f t="shared" si="232"/>
        <v>3300</v>
      </c>
      <c r="AI172" s="153">
        <f t="shared" si="232"/>
        <v>3300</v>
      </c>
      <c r="AJ172" s="153">
        <f t="shared" si="232"/>
        <v>0</v>
      </c>
      <c r="AK172" s="153">
        <f t="shared" si="232"/>
        <v>0</v>
      </c>
      <c r="AL172" s="153">
        <f t="shared" si="232"/>
        <v>2300</v>
      </c>
      <c r="AM172" s="153">
        <f t="shared" si="232"/>
        <v>2300</v>
      </c>
      <c r="AN172" s="153">
        <f t="shared" si="232"/>
        <v>7010</v>
      </c>
      <c r="AO172" s="153">
        <f t="shared" si="232"/>
        <v>7010</v>
      </c>
      <c r="AP172" s="153">
        <f t="shared" si="232"/>
        <v>19000</v>
      </c>
      <c r="AQ172" s="153">
        <f t="shared" si="232"/>
        <v>1314</v>
      </c>
      <c r="AR172" s="153">
        <f t="shared" si="232"/>
        <v>8881</v>
      </c>
      <c r="AS172" s="153">
        <f t="shared" si="232"/>
        <v>26010</v>
      </c>
      <c r="AT172" s="153">
        <f t="shared" si="232"/>
        <v>26010</v>
      </c>
      <c r="AU172" s="153">
        <f t="shared" si="232"/>
        <v>177027</v>
      </c>
      <c r="AV172" s="153">
        <f t="shared" si="232"/>
        <v>91168</v>
      </c>
      <c r="AW172" s="153">
        <f t="shared" si="232"/>
        <v>22300</v>
      </c>
      <c r="AX172" s="153">
        <f t="shared" si="232"/>
        <v>68868</v>
      </c>
      <c r="AY172" s="153">
        <f t="shared" si="232"/>
        <v>32500</v>
      </c>
      <c r="AZ172" s="153">
        <f t="shared" si="232"/>
        <v>37500</v>
      </c>
      <c r="BA172" s="153">
        <f t="shared" si="232"/>
        <v>0</v>
      </c>
      <c r="BB172" s="153">
        <f t="shared" si="232"/>
        <v>36368</v>
      </c>
      <c r="BC172" s="153">
        <f t="shared" si="232"/>
        <v>0</v>
      </c>
      <c r="BD172" s="153">
        <f t="shared" si="232"/>
        <v>36368</v>
      </c>
      <c r="BE172" s="153">
        <f t="shared" si="232"/>
        <v>3849</v>
      </c>
      <c r="BF172" s="153">
        <f t="shared" si="232"/>
        <v>3849</v>
      </c>
      <c r="BG172" s="153">
        <f t="shared" si="232"/>
        <v>54800</v>
      </c>
      <c r="BH172" s="153">
        <f t="shared" si="232"/>
        <v>54800</v>
      </c>
      <c r="BI172" s="153">
        <f t="shared" si="232"/>
        <v>177027</v>
      </c>
      <c r="BJ172" s="153">
        <f t="shared" si="232"/>
        <v>91168</v>
      </c>
      <c r="BK172" s="153">
        <f>BK173+BK174</f>
        <v>91168</v>
      </c>
      <c r="BL172" s="153">
        <f t="shared" si="232"/>
        <v>54800</v>
      </c>
      <c r="BM172" s="153">
        <f t="shared" si="224"/>
        <v>32500</v>
      </c>
      <c r="BN172" s="153">
        <f t="shared" si="232"/>
        <v>36368</v>
      </c>
      <c r="BO172" s="153">
        <f t="shared" si="232"/>
        <v>0</v>
      </c>
      <c r="BP172" s="153">
        <f t="shared" si="232"/>
        <v>36368</v>
      </c>
      <c r="BQ172" s="153">
        <f t="shared" si="232"/>
        <v>0</v>
      </c>
      <c r="BR172" s="153">
        <f>BR173+BR174</f>
        <v>36368</v>
      </c>
      <c r="BS172" s="153">
        <f t="shared" ref="BS172:CB172" si="233">BS173+BS174</f>
        <v>0</v>
      </c>
      <c r="BT172" s="153">
        <f t="shared" si="233"/>
        <v>0</v>
      </c>
      <c r="BU172" s="153">
        <f t="shared" si="233"/>
        <v>101168</v>
      </c>
      <c r="BV172" s="153">
        <f t="shared" si="233"/>
        <v>91168</v>
      </c>
      <c r="BW172" s="153">
        <f>BW173+BW174</f>
        <v>36368</v>
      </c>
      <c r="BX172" s="153">
        <f>BX173+BX174</f>
        <v>36368</v>
      </c>
      <c r="BY172" s="153">
        <f t="shared" si="233"/>
        <v>10000</v>
      </c>
      <c r="BZ172" s="153">
        <f t="shared" si="233"/>
        <v>33134</v>
      </c>
      <c r="CA172" s="153">
        <f t="shared" si="233"/>
        <v>25142</v>
      </c>
      <c r="CB172" s="153">
        <f t="shared" si="233"/>
        <v>35142</v>
      </c>
      <c r="CC172" s="153">
        <f t="shared" ref="CC172" si="234">CC173+CC174</f>
        <v>35142</v>
      </c>
      <c r="CD172" s="154"/>
      <c r="CE172" s="263"/>
    </row>
    <row r="173" spans="1:87" s="5" customFormat="1" ht="72" x14ac:dyDescent="0.25">
      <c r="A173" s="41">
        <v>1</v>
      </c>
      <c r="B173" s="43" t="s">
        <v>147</v>
      </c>
      <c r="C173" s="62" t="s">
        <v>146</v>
      </c>
      <c r="D173" s="62"/>
      <c r="E173" s="41">
        <v>2016</v>
      </c>
      <c r="F173" s="226" t="s">
        <v>148</v>
      </c>
      <c r="G173" s="39">
        <v>170859</v>
      </c>
      <c r="H173" s="76">
        <v>160000</v>
      </c>
      <c r="I173" s="38"/>
      <c r="J173" s="38"/>
      <c r="K173" s="38"/>
      <c r="L173" s="39"/>
      <c r="M173" s="39"/>
      <c r="N173" s="39">
        <v>1710</v>
      </c>
      <c r="O173" s="39">
        <v>1710</v>
      </c>
      <c r="P173" s="38">
        <v>1710</v>
      </c>
      <c r="Q173" s="38"/>
      <c r="R173" s="39">
        <v>1710</v>
      </c>
      <c r="S173" s="39">
        <v>1710</v>
      </c>
      <c r="T173" s="38"/>
      <c r="U173" s="39"/>
      <c r="V173" s="39">
        <f>L173+N173</f>
        <v>1710</v>
      </c>
      <c r="W173" s="39">
        <f>M173+O173</f>
        <v>1710</v>
      </c>
      <c r="X173" s="38">
        <v>170859</v>
      </c>
      <c r="Y173" s="38">
        <v>85000</v>
      </c>
      <c r="Z173" s="38"/>
      <c r="AA173" s="38"/>
      <c r="AB173" s="39">
        <v>2300</v>
      </c>
      <c r="AC173" s="39">
        <f>AB173</f>
        <v>2300</v>
      </c>
      <c r="AD173" s="39"/>
      <c r="AE173" s="38"/>
      <c r="AF173" s="38">
        <f>V173+AC173</f>
        <v>4010</v>
      </c>
      <c r="AG173" s="39">
        <v>1000</v>
      </c>
      <c r="AH173" s="39">
        <f>AB173+AG173</f>
        <v>3300</v>
      </c>
      <c r="AI173" s="39">
        <f>AH173</f>
        <v>3300</v>
      </c>
      <c r="AJ173" s="39"/>
      <c r="AK173" s="39"/>
      <c r="AL173" s="39">
        <f>AM173</f>
        <v>2300</v>
      </c>
      <c r="AM173" s="39">
        <v>2300</v>
      </c>
      <c r="AN173" s="39">
        <f t="shared" ref="AN173:AO174" si="235">V173+AH173</f>
        <v>5010</v>
      </c>
      <c r="AO173" s="39">
        <f t="shared" si="235"/>
        <v>5010</v>
      </c>
      <c r="AP173" s="38">
        <v>17000</v>
      </c>
      <c r="AQ173" s="38">
        <v>1285</v>
      </c>
      <c r="AR173" s="38">
        <v>8665</v>
      </c>
      <c r="AS173" s="39">
        <f>AN173+AP173</f>
        <v>22010</v>
      </c>
      <c r="AT173" s="39">
        <f>AO173+AP173</f>
        <v>22010</v>
      </c>
      <c r="AU173" s="38">
        <f>X173</f>
        <v>170859</v>
      </c>
      <c r="AV173" s="38">
        <f>Y173</f>
        <v>85000</v>
      </c>
      <c r="AW173" s="38">
        <f>AI173+AP173</f>
        <v>20300</v>
      </c>
      <c r="AX173" s="38">
        <f>AV173-AI173-AP173</f>
        <v>64700</v>
      </c>
      <c r="AY173" s="38">
        <v>30000</v>
      </c>
      <c r="AZ173" s="38">
        <v>35000</v>
      </c>
      <c r="BA173" s="38"/>
      <c r="BB173" s="38">
        <f t="shared" ref="BB173:BB174" si="236">AX173-AY173</f>
        <v>34700</v>
      </c>
      <c r="BC173" s="38"/>
      <c r="BD173" s="39">
        <f>BB173-BC173</f>
        <v>34700</v>
      </c>
      <c r="BE173" s="38">
        <v>2391</v>
      </c>
      <c r="BF173" s="38">
        <f>BE173</f>
        <v>2391</v>
      </c>
      <c r="BG173" s="39">
        <f>AW173+AY173</f>
        <v>50300</v>
      </c>
      <c r="BH173" s="39">
        <f>BG173</f>
        <v>50300</v>
      </c>
      <c r="BI173" s="39">
        <f t="shared" ref="BI173:BJ174" si="237">AU173</f>
        <v>170859</v>
      </c>
      <c r="BJ173" s="39">
        <f t="shared" si="237"/>
        <v>85000</v>
      </c>
      <c r="BK173" s="39">
        <f t="shared" ref="BK173:BK174" si="238">BL173+BP173</f>
        <v>85000</v>
      </c>
      <c r="BL173" s="39">
        <f>BH173</f>
        <v>50300</v>
      </c>
      <c r="BM173" s="39">
        <f t="shared" si="224"/>
        <v>30000</v>
      </c>
      <c r="BN173" s="39">
        <f>BJ173-BL173</f>
        <v>34700</v>
      </c>
      <c r="BO173" s="38"/>
      <c r="BP173" s="38">
        <f>BN173+BO173</f>
        <v>34700</v>
      </c>
      <c r="BQ173" s="39"/>
      <c r="BR173" s="39">
        <v>34700</v>
      </c>
      <c r="BS173" s="39">
        <f t="shared" ref="BS173:BS175" si="239">BP173-BR173</f>
        <v>0</v>
      </c>
      <c r="BT173" s="39"/>
      <c r="BU173" s="39">
        <v>95000</v>
      </c>
      <c r="BV173" s="39">
        <f t="shared" ref="BV173:BV175" si="240">BK173-BP173+BR173</f>
        <v>85000</v>
      </c>
      <c r="BW173" s="39">
        <f>BR173</f>
        <v>34700</v>
      </c>
      <c r="BX173" s="39">
        <f t="shared" ref="BX173:BX174" si="241">BW173</f>
        <v>34700</v>
      </c>
      <c r="BY173" s="39">
        <f>BU173-BV173</f>
        <v>10000</v>
      </c>
      <c r="BZ173" s="39">
        <v>33134</v>
      </c>
      <c r="CA173" s="39">
        <v>20000</v>
      </c>
      <c r="CB173" s="39">
        <f>BY173+CA173</f>
        <v>30000</v>
      </c>
      <c r="CC173" s="39">
        <v>30000</v>
      </c>
      <c r="CD173" s="41" t="s">
        <v>149</v>
      </c>
      <c r="CE173" s="346" t="s">
        <v>514</v>
      </c>
    </row>
    <row r="174" spans="1:87" s="5" customFormat="1" ht="45" x14ac:dyDescent="0.25">
      <c r="A174" s="41">
        <f>A173+1</f>
        <v>2</v>
      </c>
      <c r="B174" s="156" t="s">
        <v>150</v>
      </c>
      <c r="C174" s="62"/>
      <c r="D174" s="62"/>
      <c r="E174" s="41">
        <v>2016</v>
      </c>
      <c r="F174" s="226" t="s">
        <v>151</v>
      </c>
      <c r="G174" s="48">
        <v>13310</v>
      </c>
      <c r="H174" s="48">
        <v>13310</v>
      </c>
      <c r="I174" s="38"/>
      <c r="J174" s="38"/>
      <c r="K174" s="38"/>
      <c r="L174" s="48">
        <v>2000</v>
      </c>
      <c r="M174" s="48">
        <v>2000</v>
      </c>
      <c r="N174" s="39"/>
      <c r="O174" s="39"/>
      <c r="P174" s="38"/>
      <c r="Q174" s="38"/>
      <c r="R174" s="39"/>
      <c r="S174" s="39"/>
      <c r="T174" s="38"/>
      <c r="U174" s="39"/>
      <c r="V174" s="39">
        <v>2000</v>
      </c>
      <c r="W174" s="39">
        <v>2000</v>
      </c>
      <c r="X174" s="38">
        <v>6168</v>
      </c>
      <c r="Y174" s="38">
        <v>6168</v>
      </c>
      <c r="Z174" s="38"/>
      <c r="AA174" s="38"/>
      <c r="AB174" s="39"/>
      <c r="AC174" s="39"/>
      <c r="AD174" s="39"/>
      <c r="AE174" s="38"/>
      <c r="AF174" s="38">
        <f>V174+AC174</f>
        <v>2000</v>
      </c>
      <c r="AG174" s="39">
        <v>0</v>
      </c>
      <c r="AH174" s="39">
        <f>AB174+AG174</f>
        <v>0</v>
      </c>
      <c r="AI174" s="39">
        <f>AH174</f>
        <v>0</v>
      </c>
      <c r="AJ174" s="39"/>
      <c r="AK174" s="39"/>
      <c r="AL174" s="39">
        <f>AM174</f>
        <v>0</v>
      </c>
      <c r="AM174" s="39"/>
      <c r="AN174" s="39">
        <f t="shared" si="235"/>
        <v>2000</v>
      </c>
      <c r="AO174" s="39">
        <f t="shared" si="235"/>
        <v>2000</v>
      </c>
      <c r="AP174" s="38">
        <v>2000</v>
      </c>
      <c r="AQ174" s="38">
        <v>29</v>
      </c>
      <c r="AR174" s="38">
        <v>216</v>
      </c>
      <c r="AS174" s="39">
        <f>AN174+AP174</f>
        <v>4000</v>
      </c>
      <c r="AT174" s="39">
        <f>AO174+AP174</f>
        <v>4000</v>
      </c>
      <c r="AU174" s="38">
        <f>X174</f>
        <v>6168</v>
      </c>
      <c r="AV174" s="38">
        <f>Y174</f>
        <v>6168</v>
      </c>
      <c r="AW174" s="38">
        <f>AI174+AP174</f>
        <v>2000</v>
      </c>
      <c r="AX174" s="38">
        <f>AV174-AI174-AP174</f>
        <v>4168</v>
      </c>
      <c r="AY174" s="38">
        <f>AZ174</f>
        <v>2500</v>
      </c>
      <c r="AZ174" s="38">
        <v>2500</v>
      </c>
      <c r="BA174" s="38"/>
      <c r="BB174" s="38">
        <f t="shared" si="236"/>
        <v>1668</v>
      </c>
      <c r="BC174" s="38"/>
      <c r="BD174" s="39">
        <f>BB174-BC174</f>
        <v>1668</v>
      </c>
      <c r="BE174" s="38">
        <v>1458</v>
      </c>
      <c r="BF174" s="38">
        <f>BE174</f>
        <v>1458</v>
      </c>
      <c r="BG174" s="39">
        <f>AW174+AY174</f>
        <v>4500</v>
      </c>
      <c r="BH174" s="39">
        <f>BG174</f>
        <v>4500</v>
      </c>
      <c r="BI174" s="39">
        <f t="shared" si="237"/>
        <v>6168</v>
      </c>
      <c r="BJ174" s="39">
        <f t="shared" si="237"/>
        <v>6168</v>
      </c>
      <c r="BK174" s="39">
        <f t="shared" si="238"/>
        <v>6168</v>
      </c>
      <c r="BL174" s="39">
        <f>BH174</f>
        <v>4500</v>
      </c>
      <c r="BM174" s="39">
        <f t="shared" si="224"/>
        <v>2500</v>
      </c>
      <c r="BN174" s="39">
        <f>BJ174-BL174</f>
        <v>1668</v>
      </c>
      <c r="BO174" s="38"/>
      <c r="BP174" s="38">
        <f>BN174+BO174</f>
        <v>1668</v>
      </c>
      <c r="BQ174" s="39"/>
      <c r="BR174" s="39">
        <f>BN174</f>
        <v>1668</v>
      </c>
      <c r="BS174" s="39">
        <f t="shared" si="239"/>
        <v>0</v>
      </c>
      <c r="BT174" s="39"/>
      <c r="BU174" s="39">
        <f t="shared" ref="BU174:BU175" si="242">BK174+BT174</f>
        <v>6168</v>
      </c>
      <c r="BV174" s="39">
        <f t="shared" si="240"/>
        <v>6168</v>
      </c>
      <c r="BW174" s="39">
        <f>BR174</f>
        <v>1668</v>
      </c>
      <c r="BX174" s="39">
        <f t="shared" si="241"/>
        <v>1668</v>
      </c>
      <c r="BY174" s="39">
        <f>BU174-BV174</f>
        <v>0</v>
      </c>
      <c r="BZ174" s="39">
        <f t="shared" ref="BZ174:CC175" si="243">BY174</f>
        <v>0</v>
      </c>
      <c r="CA174" s="39">
        <v>5142</v>
      </c>
      <c r="CB174" s="39">
        <f t="shared" ref="CB174" si="244">BY174+CA174</f>
        <v>5142</v>
      </c>
      <c r="CC174" s="39">
        <v>5142</v>
      </c>
      <c r="CD174" s="58" t="s">
        <v>152</v>
      </c>
      <c r="CE174" s="263"/>
    </row>
    <row r="175" spans="1:87" s="5" customFormat="1" ht="16.7" customHeight="1" x14ac:dyDescent="0.25">
      <c r="A175" s="41"/>
      <c r="B175" s="43"/>
      <c r="C175" s="44"/>
      <c r="D175" s="44"/>
      <c r="E175" s="45"/>
      <c r="F175" s="226"/>
      <c r="G175" s="48"/>
      <c r="H175" s="48"/>
      <c r="I175" s="38"/>
      <c r="J175" s="38"/>
      <c r="K175" s="38"/>
      <c r="L175" s="48"/>
      <c r="M175" s="48"/>
      <c r="N175" s="39"/>
      <c r="O175" s="39"/>
      <c r="P175" s="38"/>
      <c r="Q175" s="38"/>
      <c r="R175" s="39"/>
      <c r="S175" s="39"/>
      <c r="T175" s="38"/>
      <c r="U175" s="39"/>
      <c r="V175" s="39"/>
      <c r="W175" s="39"/>
      <c r="X175" s="38"/>
      <c r="Y175" s="38"/>
      <c r="Z175" s="38"/>
      <c r="AA175" s="38"/>
      <c r="AB175" s="39"/>
      <c r="AC175" s="39"/>
      <c r="AD175" s="39"/>
      <c r="AE175" s="38"/>
      <c r="AF175" s="38"/>
      <c r="AG175" s="39"/>
      <c r="AH175" s="39"/>
      <c r="AI175" s="39"/>
      <c r="AJ175" s="39"/>
      <c r="AK175" s="39"/>
      <c r="AL175" s="39"/>
      <c r="AM175" s="39"/>
      <c r="AN175" s="39"/>
      <c r="AO175" s="39"/>
      <c r="AP175" s="38"/>
      <c r="AQ175" s="38"/>
      <c r="AR175" s="38"/>
      <c r="AS175" s="39"/>
      <c r="AT175" s="39"/>
      <c r="AU175" s="48"/>
      <c r="AV175" s="48"/>
      <c r="AW175" s="38"/>
      <c r="AX175" s="38"/>
      <c r="AY175" s="38"/>
      <c r="AZ175" s="38"/>
      <c r="BA175" s="38"/>
      <c r="BB175" s="38"/>
      <c r="BC175" s="38"/>
      <c r="BD175" s="39"/>
      <c r="BE175" s="38"/>
      <c r="BF175" s="38"/>
      <c r="BG175" s="39"/>
      <c r="BH175" s="39"/>
      <c r="BI175" s="39"/>
      <c r="BJ175" s="39"/>
      <c r="BK175" s="39"/>
      <c r="BL175" s="39"/>
      <c r="BM175" s="39"/>
      <c r="BN175" s="39"/>
      <c r="BO175" s="38"/>
      <c r="BP175" s="38"/>
      <c r="BQ175" s="39"/>
      <c r="BR175" s="39"/>
      <c r="BS175" s="39">
        <f t="shared" si="239"/>
        <v>0</v>
      </c>
      <c r="BT175" s="39"/>
      <c r="BU175" s="39">
        <f t="shared" si="242"/>
        <v>0</v>
      </c>
      <c r="BV175" s="39">
        <f t="shared" si="240"/>
        <v>0</v>
      </c>
      <c r="BW175" s="39"/>
      <c r="BX175" s="39"/>
      <c r="BY175" s="39">
        <f>BU175-BV175</f>
        <v>0</v>
      </c>
      <c r="BZ175" s="39">
        <f t="shared" si="243"/>
        <v>0</v>
      </c>
      <c r="CA175" s="39">
        <v>0</v>
      </c>
      <c r="CB175" s="39">
        <f>BZ175</f>
        <v>0</v>
      </c>
      <c r="CC175" s="39">
        <f t="shared" si="243"/>
        <v>0</v>
      </c>
      <c r="CD175" s="41"/>
      <c r="CE175" s="263"/>
      <c r="CG175" s="20"/>
      <c r="CH175" s="20"/>
      <c r="CI175" s="20"/>
    </row>
    <row r="176" spans="1:87" s="20" customFormat="1" ht="21" customHeight="1" x14ac:dyDescent="0.25">
      <c r="A176" s="143" t="s">
        <v>153</v>
      </c>
      <c r="B176" s="144" t="s">
        <v>154</v>
      </c>
      <c r="C176" s="41"/>
      <c r="D176" s="41"/>
      <c r="E176" s="41"/>
      <c r="F176" s="238"/>
      <c r="G176" s="153">
        <f t="shared" ref="G176:BR176" si="245">G177+G182+G192+G197</f>
        <v>468408.3</v>
      </c>
      <c r="H176" s="153">
        <f t="shared" si="245"/>
        <v>244309.7</v>
      </c>
      <c r="I176" s="153">
        <f t="shared" si="245"/>
        <v>0</v>
      </c>
      <c r="J176" s="153">
        <f t="shared" si="245"/>
        <v>0</v>
      </c>
      <c r="K176" s="153">
        <f t="shared" si="245"/>
        <v>0</v>
      </c>
      <c r="L176" s="153">
        <f t="shared" si="245"/>
        <v>0</v>
      </c>
      <c r="M176" s="153">
        <f t="shared" si="245"/>
        <v>0</v>
      </c>
      <c r="N176" s="153">
        <f t="shared" si="245"/>
        <v>13000</v>
      </c>
      <c r="O176" s="153">
        <f t="shared" si="245"/>
        <v>0</v>
      </c>
      <c r="P176" s="153">
        <f t="shared" si="245"/>
        <v>0</v>
      </c>
      <c r="Q176" s="153">
        <f t="shared" si="245"/>
        <v>0</v>
      </c>
      <c r="R176" s="153">
        <f t="shared" si="245"/>
        <v>0</v>
      </c>
      <c r="S176" s="153">
        <f t="shared" si="245"/>
        <v>0</v>
      </c>
      <c r="T176" s="153">
        <f t="shared" si="245"/>
        <v>0</v>
      </c>
      <c r="U176" s="153">
        <f t="shared" si="245"/>
        <v>0</v>
      </c>
      <c r="V176" s="153">
        <f t="shared" si="245"/>
        <v>13000</v>
      </c>
      <c r="W176" s="153">
        <f t="shared" si="245"/>
        <v>0</v>
      </c>
      <c r="X176" s="153">
        <f t="shared" si="245"/>
        <v>81500</v>
      </c>
      <c r="Y176" s="153">
        <f t="shared" si="245"/>
        <v>57500</v>
      </c>
      <c r="Z176" s="153">
        <f t="shared" si="245"/>
        <v>0</v>
      </c>
      <c r="AA176" s="153">
        <f t="shared" si="245"/>
        <v>0</v>
      </c>
      <c r="AB176" s="153">
        <f t="shared" si="245"/>
        <v>14000</v>
      </c>
      <c r="AC176" s="153">
        <f t="shared" si="245"/>
        <v>2000</v>
      </c>
      <c r="AD176" s="153">
        <f t="shared" si="245"/>
        <v>0</v>
      </c>
      <c r="AE176" s="153">
        <f t="shared" si="245"/>
        <v>0</v>
      </c>
      <c r="AF176" s="153">
        <f t="shared" si="245"/>
        <v>27000</v>
      </c>
      <c r="AG176" s="153">
        <f t="shared" si="245"/>
        <v>1500</v>
      </c>
      <c r="AH176" s="153">
        <f t="shared" si="245"/>
        <v>15500</v>
      </c>
      <c r="AI176" s="153">
        <f t="shared" si="245"/>
        <v>3500</v>
      </c>
      <c r="AJ176" s="153">
        <f t="shared" si="245"/>
        <v>0</v>
      </c>
      <c r="AK176" s="153">
        <f t="shared" si="245"/>
        <v>0</v>
      </c>
      <c r="AL176" s="153">
        <f t="shared" si="245"/>
        <v>0</v>
      </c>
      <c r="AM176" s="153">
        <f t="shared" si="245"/>
        <v>0</v>
      </c>
      <c r="AN176" s="153">
        <f t="shared" si="245"/>
        <v>28500</v>
      </c>
      <c r="AO176" s="153">
        <f t="shared" si="245"/>
        <v>3500</v>
      </c>
      <c r="AP176" s="153">
        <f t="shared" si="245"/>
        <v>11675</v>
      </c>
      <c r="AQ176" s="153">
        <f t="shared" si="245"/>
        <v>841</v>
      </c>
      <c r="AR176" s="153">
        <f t="shared" si="245"/>
        <v>3871</v>
      </c>
      <c r="AS176" s="153">
        <f t="shared" si="245"/>
        <v>41491</v>
      </c>
      <c r="AT176" s="153">
        <f t="shared" si="245"/>
        <v>16491</v>
      </c>
      <c r="AU176" s="153">
        <f t="shared" si="245"/>
        <v>170760</v>
      </c>
      <c r="AV176" s="153">
        <f t="shared" si="245"/>
        <v>124853</v>
      </c>
      <c r="AW176" s="153">
        <f t="shared" si="245"/>
        <v>55652</v>
      </c>
      <c r="AX176" s="153">
        <f t="shared" si="245"/>
        <v>108287</v>
      </c>
      <c r="AY176" s="153">
        <f t="shared" si="245"/>
        <v>40910</v>
      </c>
      <c r="AZ176" s="153">
        <f t="shared" si="245"/>
        <v>33400</v>
      </c>
      <c r="BA176" s="153">
        <f t="shared" si="245"/>
        <v>0</v>
      </c>
      <c r="BB176" s="153">
        <f t="shared" si="245"/>
        <v>41598</v>
      </c>
      <c r="BC176" s="153">
        <f t="shared" si="245"/>
        <v>0</v>
      </c>
      <c r="BD176" s="153">
        <f t="shared" si="245"/>
        <v>41938</v>
      </c>
      <c r="BE176" s="153">
        <f t="shared" si="245"/>
        <v>14887</v>
      </c>
      <c r="BF176" s="153">
        <f t="shared" si="245"/>
        <v>14887</v>
      </c>
      <c r="BG176" s="153">
        <f t="shared" si="245"/>
        <v>55995</v>
      </c>
      <c r="BH176" s="153">
        <f t="shared" si="245"/>
        <v>55995</v>
      </c>
      <c r="BI176" s="153">
        <f t="shared" si="245"/>
        <v>294889</v>
      </c>
      <c r="BJ176" s="153">
        <f t="shared" si="245"/>
        <v>197002</v>
      </c>
      <c r="BK176" s="153">
        <f t="shared" si="245"/>
        <v>202921</v>
      </c>
      <c r="BL176" s="153">
        <f t="shared" si="245"/>
        <v>53385</v>
      </c>
      <c r="BM176" s="153">
        <f t="shared" si="245"/>
        <v>40910</v>
      </c>
      <c r="BN176" s="153">
        <f t="shared" si="245"/>
        <v>143340</v>
      </c>
      <c r="BO176" s="153">
        <f t="shared" si="245"/>
        <v>2736</v>
      </c>
      <c r="BP176" s="153">
        <f t="shared" si="245"/>
        <v>149276</v>
      </c>
      <c r="BQ176" s="153">
        <f t="shared" si="245"/>
        <v>12315</v>
      </c>
      <c r="BR176" s="153">
        <f t="shared" si="245"/>
        <v>66483</v>
      </c>
      <c r="BS176" s="153">
        <f t="shared" ref="BS176:CA176" si="246">BS177+BS182+BS192+BS197</f>
        <v>85793</v>
      </c>
      <c r="BT176" s="153">
        <f t="shared" si="246"/>
        <v>1445</v>
      </c>
      <c r="BU176" s="153">
        <f t="shared" si="246"/>
        <v>202697</v>
      </c>
      <c r="BV176" s="153">
        <f t="shared" si="246"/>
        <v>124074</v>
      </c>
      <c r="BW176" s="153">
        <f t="shared" si="246"/>
        <v>65983</v>
      </c>
      <c r="BX176" s="153">
        <f t="shared" si="246"/>
        <v>65983</v>
      </c>
      <c r="BY176" s="153">
        <f t="shared" si="246"/>
        <v>78623</v>
      </c>
      <c r="BZ176" s="153">
        <f t="shared" si="246"/>
        <v>98323</v>
      </c>
      <c r="CA176" s="153">
        <f t="shared" si="246"/>
        <v>33947</v>
      </c>
      <c r="CB176" s="153">
        <f>CB177+CB182+CB192+CB197</f>
        <v>91275</v>
      </c>
      <c r="CC176" s="153">
        <f>CC177+CC182+CC192+CC197</f>
        <v>27455</v>
      </c>
      <c r="CD176" s="154"/>
      <c r="CE176" s="263"/>
    </row>
    <row r="177" spans="1:87" s="20" customFormat="1" ht="24" customHeight="1" x14ac:dyDescent="0.25">
      <c r="A177" s="114" t="s">
        <v>51</v>
      </c>
      <c r="B177" s="115" t="s">
        <v>52</v>
      </c>
      <c r="C177" s="41"/>
      <c r="D177" s="41"/>
      <c r="E177" s="41"/>
      <c r="F177" s="238"/>
      <c r="G177" s="153">
        <f t="shared" ref="G177:BR177" si="247">SUM(G178:G179)</f>
        <v>28473</v>
      </c>
      <c r="H177" s="153">
        <f t="shared" si="247"/>
        <v>28473</v>
      </c>
      <c r="I177" s="153">
        <f t="shared" si="247"/>
        <v>0</v>
      </c>
      <c r="J177" s="153">
        <f t="shared" si="247"/>
        <v>0</v>
      </c>
      <c r="K177" s="153">
        <f t="shared" si="247"/>
        <v>0</v>
      </c>
      <c r="L177" s="153">
        <f t="shared" si="247"/>
        <v>0</v>
      </c>
      <c r="M177" s="153">
        <f t="shared" si="247"/>
        <v>0</v>
      </c>
      <c r="N177" s="153">
        <f t="shared" si="247"/>
        <v>0</v>
      </c>
      <c r="O177" s="153">
        <f t="shared" si="247"/>
        <v>0</v>
      </c>
      <c r="P177" s="153">
        <f t="shared" si="247"/>
        <v>0</v>
      </c>
      <c r="Q177" s="153">
        <f t="shared" si="247"/>
        <v>0</v>
      </c>
      <c r="R177" s="153">
        <f t="shared" si="247"/>
        <v>0</v>
      </c>
      <c r="S177" s="153">
        <f t="shared" si="247"/>
        <v>0</v>
      </c>
      <c r="T177" s="153">
        <f t="shared" si="247"/>
        <v>0</v>
      </c>
      <c r="U177" s="153">
        <f t="shared" si="247"/>
        <v>0</v>
      </c>
      <c r="V177" s="153">
        <f t="shared" si="247"/>
        <v>0</v>
      </c>
      <c r="W177" s="153">
        <f t="shared" si="247"/>
        <v>0</v>
      </c>
      <c r="X177" s="153">
        <f t="shared" si="247"/>
        <v>0</v>
      </c>
      <c r="Y177" s="153">
        <f t="shared" si="247"/>
        <v>0</v>
      </c>
      <c r="Z177" s="153">
        <f t="shared" si="247"/>
        <v>0</v>
      </c>
      <c r="AA177" s="153">
        <f t="shared" si="247"/>
        <v>0</v>
      </c>
      <c r="AB177" s="153">
        <f t="shared" si="247"/>
        <v>0</v>
      </c>
      <c r="AC177" s="153">
        <f t="shared" si="247"/>
        <v>0</v>
      </c>
      <c r="AD177" s="153">
        <f t="shared" si="247"/>
        <v>0</v>
      </c>
      <c r="AE177" s="153">
        <f t="shared" si="247"/>
        <v>0</v>
      </c>
      <c r="AF177" s="153">
        <f t="shared" si="247"/>
        <v>0</v>
      </c>
      <c r="AG177" s="153">
        <f t="shared" si="247"/>
        <v>0</v>
      </c>
      <c r="AH177" s="153">
        <f t="shared" si="247"/>
        <v>0</v>
      </c>
      <c r="AI177" s="153">
        <f t="shared" si="247"/>
        <v>0</v>
      </c>
      <c r="AJ177" s="153">
        <f t="shared" si="247"/>
        <v>0</v>
      </c>
      <c r="AK177" s="153">
        <f t="shared" si="247"/>
        <v>0</v>
      </c>
      <c r="AL177" s="153">
        <f t="shared" si="247"/>
        <v>0</v>
      </c>
      <c r="AM177" s="153">
        <f t="shared" si="247"/>
        <v>0</v>
      </c>
      <c r="AN177" s="153">
        <f t="shared" si="247"/>
        <v>0</v>
      </c>
      <c r="AO177" s="153">
        <f t="shared" si="247"/>
        <v>0</v>
      </c>
      <c r="AP177" s="153">
        <f t="shared" si="247"/>
        <v>4200</v>
      </c>
      <c r="AQ177" s="153">
        <f t="shared" si="247"/>
        <v>393</v>
      </c>
      <c r="AR177" s="153">
        <f t="shared" si="247"/>
        <v>2731</v>
      </c>
      <c r="AS177" s="153">
        <f t="shared" si="247"/>
        <v>4200</v>
      </c>
      <c r="AT177" s="153">
        <f t="shared" si="247"/>
        <v>4200</v>
      </c>
      <c r="AU177" s="153">
        <f t="shared" si="247"/>
        <v>28149</v>
      </c>
      <c r="AV177" s="153">
        <f t="shared" si="247"/>
        <v>26936</v>
      </c>
      <c r="AW177" s="153">
        <f t="shared" si="247"/>
        <v>4200</v>
      </c>
      <c r="AX177" s="153">
        <f t="shared" si="247"/>
        <v>22736</v>
      </c>
      <c r="AY177" s="153">
        <f t="shared" si="247"/>
        <v>13000</v>
      </c>
      <c r="AZ177" s="153">
        <f t="shared" si="247"/>
        <v>13000</v>
      </c>
      <c r="BA177" s="153">
        <f t="shared" si="247"/>
        <v>0</v>
      </c>
      <c r="BB177" s="153">
        <f t="shared" si="247"/>
        <v>9736</v>
      </c>
      <c r="BC177" s="153">
        <f t="shared" si="247"/>
        <v>0</v>
      </c>
      <c r="BD177" s="153">
        <f t="shared" si="247"/>
        <v>9736</v>
      </c>
      <c r="BE177" s="153">
        <f t="shared" si="247"/>
        <v>10203</v>
      </c>
      <c r="BF177" s="153">
        <f t="shared" si="247"/>
        <v>10203</v>
      </c>
      <c r="BG177" s="153">
        <f t="shared" si="247"/>
        <v>17200</v>
      </c>
      <c r="BH177" s="153">
        <f t="shared" si="247"/>
        <v>17200</v>
      </c>
      <c r="BI177" s="153">
        <f t="shared" si="247"/>
        <v>28149</v>
      </c>
      <c r="BJ177" s="153">
        <f t="shared" si="247"/>
        <v>26936</v>
      </c>
      <c r="BK177" s="153">
        <f t="shared" si="247"/>
        <v>30637</v>
      </c>
      <c r="BL177" s="153">
        <f t="shared" si="247"/>
        <v>19600</v>
      </c>
      <c r="BM177" s="153">
        <f t="shared" si="247"/>
        <v>13000</v>
      </c>
      <c r="BN177" s="153">
        <f t="shared" si="247"/>
        <v>7336</v>
      </c>
      <c r="BO177" s="153">
        <f t="shared" si="247"/>
        <v>3701</v>
      </c>
      <c r="BP177" s="153">
        <f t="shared" si="247"/>
        <v>11037</v>
      </c>
      <c r="BQ177" s="153">
        <f t="shared" si="247"/>
        <v>2785</v>
      </c>
      <c r="BR177" s="153">
        <f t="shared" si="247"/>
        <v>6585</v>
      </c>
      <c r="BS177" s="153">
        <f t="shared" ref="BS177:CA177" si="248">SUM(BS178:BS179)</f>
        <v>4452</v>
      </c>
      <c r="BT177" s="153">
        <f t="shared" si="248"/>
        <v>0</v>
      </c>
      <c r="BU177" s="153">
        <f t="shared" si="248"/>
        <v>27661</v>
      </c>
      <c r="BV177" s="153">
        <f t="shared" si="248"/>
        <v>27285</v>
      </c>
      <c r="BW177" s="153">
        <f t="shared" si="248"/>
        <v>6585</v>
      </c>
      <c r="BX177" s="153">
        <f t="shared" si="248"/>
        <v>6585</v>
      </c>
      <c r="BY177" s="153">
        <f t="shared" si="248"/>
        <v>376</v>
      </c>
      <c r="BZ177" s="153">
        <f t="shared" si="248"/>
        <v>376</v>
      </c>
      <c r="CA177" s="153">
        <f t="shared" si="248"/>
        <v>812</v>
      </c>
      <c r="CB177" s="153">
        <f>SUM(CB178:CB179)</f>
        <v>1188</v>
      </c>
      <c r="CC177" s="153">
        <f>SUM(CC178:CC180)</f>
        <v>0</v>
      </c>
      <c r="CD177" s="154"/>
      <c r="CE177" s="263"/>
    </row>
    <row r="178" spans="1:87" s="20" customFormat="1" ht="36.6" customHeight="1" x14ac:dyDescent="0.25">
      <c r="A178" s="41">
        <v>1</v>
      </c>
      <c r="B178" s="51" t="s">
        <v>409</v>
      </c>
      <c r="C178" s="41"/>
      <c r="D178" s="41"/>
      <c r="E178" s="41">
        <v>2017</v>
      </c>
      <c r="F178" s="242" t="s">
        <v>716</v>
      </c>
      <c r="G178" s="38">
        <v>13497</v>
      </c>
      <c r="H178" s="251">
        <v>13497</v>
      </c>
      <c r="I178" s="38"/>
      <c r="J178" s="38"/>
      <c r="K178" s="38"/>
      <c r="L178" s="38"/>
      <c r="M178" s="38"/>
      <c r="N178" s="38"/>
      <c r="O178" s="38"/>
      <c r="P178" s="38"/>
      <c r="Q178" s="38"/>
      <c r="R178" s="38"/>
      <c r="S178" s="38"/>
      <c r="T178" s="38"/>
      <c r="U178" s="38"/>
      <c r="V178" s="38"/>
      <c r="W178" s="39"/>
      <c r="X178" s="38"/>
      <c r="Y178" s="38"/>
      <c r="Z178" s="38"/>
      <c r="AA178" s="38"/>
      <c r="AB178" s="38"/>
      <c r="AC178" s="39"/>
      <c r="AD178" s="39"/>
      <c r="AE178" s="39"/>
      <c r="AF178" s="39"/>
      <c r="AG178" s="38"/>
      <c r="AH178" s="39"/>
      <c r="AI178" s="39"/>
      <c r="AJ178" s="39"/>
      <c r="AK178" s="39"/>
      <c r="AL178" s="39"/>
      <c r="AM178" s="39"/>
      <c r="AN178" s="39"/>
      <c r="AO178" s="39"/>
      <c r="AP178" s="38">
        <v>2200</v>
      </c>
      <c r="AQ178" s="38">
        <v>311</v>
      </c>
      <c r="AR178" s="38">
        <v>1458</v>
      </c>
      <c r="AS178" s="39">
        <f t="shared" ref="AS178" si="249">AN178+AP178</f>
        <v>2200</v>
      </c>
      <c r="AT178" s="39">
        <f t="shared" ref="AT178" si="250">AO178+AP178</f>
        <v>2200</v>
      </c>
      <c r="AU178" s="38">
        <v>13173</v>
      </c>
      <c r="AV178" s="38">
        <v>11960</v>
      </c>
      <c r="AW178" s="38">
        <f t="shared" ref="AW178" si="251">AI178+AP178</f>
        <v>2200</v>
      </c>
      <c r="AX178" s="38">
        <f t="shared" ref="AX178" si="252">AV178-AI178-AP178</f>
        <v>9760</v>
      </c>
      <c r="AY178" s="38">
        <f t="shared" ref="AY178" si="253">AZ178</f>
        <v>6500</v>
      </c>
      <c r="AZ178" s="38">
        <v>6500</v>
      </c>
      <c r="BA178" s="38"/>
      <c r="BB178" s="38">
        <f t="shared" ref="BB178" si="254">AX178-AY178</f>
        <v>3260</v>
      </c>
      <c r="BC178" s="38"/>
      <c r="BD178" s="39">
        <f t="shared" ref="BD178:BD179" si="255">BB178-BC178</f>
        <v>3260</v>
      </c>
      <c r="BE178" s="38">
        <v>6197</v>
      </c>
      <c r="BF178" s="38">
        <f t="shared" ref="BF178:BF179" si="256">BE178</f>
        <v>6197</v>
      </c>
      <c r="BG178" s="39">
        <f t="shared" ref="BG178" si="257">AW178+AY178</f>
        <v>8700</v>
      </c>
      <c r="BH178" s="39">
        <f t="shared" ref="BH178:BH179" si="258">BG178</f>
        <v>8700</v>
      </c>
      <c r="BI178" s="39">
        <f t="shared" ref="BI178:BJ179" si="259">AU178</f>
        <v>13173</v>
      </c>
      <c r="BJ178" s="39">
        <f t="shared" si="259"/>
        <v>11960</v>
      </c>
      <c r="BK178" s="39">
        <f t="shared" ref="BK178:BK179" si="260">BL178+BP178</f>
        <v>12685</v>
      </c>
      <c r="BL178" s="39">
        <v>9900</v>
      </c>
      <c r="BM178" s="39">
        <f t="shared" si="224"/>
        <v>6500</v>
      </c>
      <c r="BN178" s="39">
        <f t="shared" ref="BN178:BN179" si="261">BJ178-BL178</f>
        <v>2060</v>
      </c>
      <c r="BO178" s="38">
        <v>725</v>
      </c>
      <c r="BP178" s="38">
        <f t="shared" ref="BP178" si="262">BN178+BO178</f>
        <v>2785</v>
      </c>
      <c r="BQ178" s="39">
        <f t="shared" ref="BQ178" si="263">BP178</f>
        <v>2785</v>
      </c>
      <c r="BR178" s="39">
        <v>2785</v>
      </c>
      <c r="BS178" s="39"/>
      <c r="BT178" s="39"/>
      <c r="BU178" s="39">
        <f t="shared" ref="BU178" si="264">BK178+BT178</f>
        <v>12685</v>
      </c>
      <c r="BV178" s="39">
        <f t="shared" ref="BV178" si="265">BK178-BP178+BR178</f>
        <v>12685</v>
      </c>
      <c r="BW178" s="39">
        <f t="shared" ref="BW178:BW179" si="266">BR178</f>
        <v>2785</v>
      </c>
      <c r="BX178" s="39">
        <f t="shared" ref="BX178:BX179" si="267">BW178</f>
        <v>2785</v>
      </c>
      <c r="BY178" s="39">
        <f>BU178-BV178</f>
        <v>0</v>
      </c>
      <c r="BZ178" s="39">
        <f t="shared" ref="BZ178:BZ179" si="268">BY178</f>
        <v>0</v>
      </c>
      <c r="CA178" s="39">
        <v>812</v>
      </c>
      <c r="CB178" s="39">
        <v>812</v>
      </c>
      <c r="CC178" s="39"/>
      <c r="CD178" s="58" t="s">
        <v>156</v>
      </c>
      <c r="CE178" s="263"/>
    </row>
    <row r="179" spans="1:87" s="20" customFormat="1" ht="30" x14ac:dyDescent="0.25">
      <c r="A179" s="41">
        <f>A178+1</f>
        <v>2</v>
      </c>
      <c r="B179" s="51" t="s">
        <v>161</v>
      </c>
      <c r="C179" s="41"/>
      <c r="D179" s="41"/>
      <c r="E179" s="41">
        <v>2017</v>
      </c>
      <c r="F179" s="242" t="s">
        <v>162</v>
      </c>
      <c r="G179" s="38">
        <v>14976</v>
      </c>
      <c r="H179" s="38">
        <v>14976</v>
      </c>
      <c r="I179" s="38"/>
      <c r="J179" s="38"/>
      <c r="K179" s="38"/>
      <c r="L179" s="38"/>
      <c r="M179" s="38"/>
      <c r="N179" s="38"/>
      <c r="O179" s="38"/>
      <c r="P179" s="38"/>
      <c r="Q179" s="38"/>
      <c r="R179" s="38"/>
      <c r="S179" s="38"/>
      <c r="T179" s="38"/>
      <c r="U179" s="38"/>
      <c r="V179" s="38"/>
      <c r="W179" s="39"/>
      <c r="X179" s="38"/>
      <c r="Y179" s="38"/>
      <c r="Z179" s="38"/>
      <c r="AA179" s="38"/>
      <c r="AB179" s="38"/>
      <c r="AC179" s="39"/>
      <c r="AD179" s="39"/>
      <c r="AE179" s="39"/>
      <c r="AF179" s="39"/>
      <c r="AG179" s="38"/>
      <c r="AH179" s="39"/>
      <c r="AI179" s="39"/>
      <c r="AJ179" s="39"/>
      <c r="AK179" s="39"/>
      <c r="AL179" s="39"/>
      <c r="AM179" s="39"/>
      <c r="AN179" s="39"/>
      <c r="AO179" s="39"/>
      <c r="AP179" s="38">
        <v>2000</v>
      </c>
      <c r="AQ179" s="38">
        <v>82</v>
      </c>
      <c r="AR179" s="38">
        <v>1273</v>
      </c>
      <c r="AS179" s="39">
        <f>AN179+AP179</f>
        <v>2000</v>
      </c>
      <c r="AT179" s="39">
        <f>AO179+AP179</f>
        <v>2000</v>
      </c>
      <c r="AU179" s="38">
        <f>G179</f>
        <v>14976</v>
      </c>
      <c r="AV179" s="38">
        <f>H179</f>
        <v>14976</v>
      </c>
      <c r="AW179" s="38">
        <f>AI179+AP179</f>
        <v>2000</v>
      </c>
      <c r="AX179" s="38">
        <f>AV179-AI179-AP179</f>
        <v>12976</v>
      </c>
      <c r="AY179" s="38">
        <f>AZ179</f>
        <v>6500</v>
      </c>
      <c r="AZ179" s="38">
        <v>6500</v>
      </c>
      <c r="BA179" s="38"/>
      <c r="BB179" s="38">
        <f>AX179-AY179</f>
        <v>6476</v>
      </c>
      <c r="BC179" s="38"/>
      <c r="BD179" s="39">
        <f t="shared" si="255"/>
        <v>6476</v>
      </c>
      <c r="BE179" s="38">
        <v>4006</v>
      </c>
      <c r="BF179" s="38">
        <f t="shared" si="256"/>
        <v>4006</v>
      </c>
      <c r="BG179" s="39">
        <f>AW179+AY179</f>
        <v>8500</v>
      </c>
      <c r="BH179" s="39">
        <f t="shared" si="258"/>
        <v>8500</v>
      </c>
      <c r="BI179" s="39">
        <f t="shared" si="259"/>
        <v>14976</v>
      </c>
      <c r="BJ179" s="39">
        <f t="shared" si="259"/>
        <v>14976</v>
      </c>
      <c r="BK179" s="39">
        <f t="shared" si="260"/>
        <v>17952</v>
      </c>
      <c r="BL179" s="39">
        <v>9700</v>
      </c>
      <c r="BM179" s="39">
        <f t="shared" si="224"/>
        <v>6500</v>
      </c>
      <c r="BN179" s="39">
        <f t="shared" si="261"/>
        <v>5276</v>
      </c>
      <c r="BO179" s="38">
        <v>2976</v>
      </c>
      <c r="BP179" s="38">
        <f>BN179+BO179</f>
        <v>8252</v>
      </c>
      <c r="BQ179" s="39"/>
      <c r="BR179" s="39">
        <v>3800</v>
      </c>
      <c r="BS179" s="39">
        <f t="shared" ref="BS179" si="269">BP179-BR179</f>
        <v>4452</v>
      </c>
      <c r="BT179" s="39"/>
      <c r="BU179" s="39">
        <f>H179</f>
        <v>14976</v>
      </c>
      <c r="BV179" s="39">
        <v>14600</v>
      </c>
      <c r="BW179" s="39">
        <f t="shared" si="266"/>
        <v>3800</v>
      </c>
      <c r="BX179" s="39">
        <f t="shared" si="267"/>
        <v>3800</v>
      </c>
      <c r="BY179" s="39">
        <f>BU179-BV179</f>
        <v>376</v>
      </c>
      <c r="BZ179" s="39">
        <f t="shared" si="268"/>
        <v>376</v>
      </c>
      <c r="CA179" s="39"/>
      <c r="CB179" s="39">
        <v>376</v>
      </c>
      <c r="CC179" s="39"/>
      <c r="CD179" s="58" t="s">
        <v>156</v>
      </c>
      <c r="CE179" s="263"/>
      <c r="CG179" s="5"/>
      <c r="CH179" s="5"/>
      <c r="CI179" s="5"/>
    </row>
    <row r="180" spans="1:87" s="5" customFormat="1" ht="15.75" hidden="1" x14ac:dyDescent="0.25">
      <c r="A180" s="41"/>
      <c r="B180" s="43" t="s">
        <v>53</v>
      </c>
      <c r="C180" s="44"/>
      <c r="D180" s="44"/>
      <c r="E180" s="41"/>
      <c r="F180" s="226"/>
      <c r="G180" s="40"/>
      <c r="H180" s="40"/>
      <c r="I180" s="38"/>
      <c r="J180" s="38"/>
      <c r="K180" s="38"/>
      <c r="L180" s="39"/>
      <c r="M180" s="39"/>
      <c r="N180" s="39"/>
      <c r="O180" s="39"/>
      <c r="P180" s="38"/>
      <c r="Q180" s="38"/>
      <c r="R180" s="39"/>
      <c r="S180" s="39"/>
      <c r="T180" s="38"/>
      <c r="U180" s="39"/>
      <c r="V180" s="39"/>
      <c r="W180" s="39"/>
      <c r="X180" s="38"/>
      <c r="Y180" s="38"/>
      <c r="Z180" s="38"/>
      <c r="AA180" s="38"/>
      <c r="AB180" s="39"/>
      <c r="AC180" s="39"/>
      <c r="AD180" s="39"/>
      <c r="AE180" s="38"/>
      <c r="AF180" s="38"/>
      <c r="AG180" s="38"/>
      <c r="AH180" s="39"/>
      <c r="AI180" s="39"/>
      <c r="AJ180" s="39"/>
      <c r="AK180" s="39"/>
      <c r="AL180" s="39"/>
      <c r="AM180" s="39"/>
      <c r="AN180" s="39"/>
      <c r="AO180" s="39"/>
      <c r="AP180" s="39"/>
      <c r="AQ180" s="39"/>
      <c r="AR180" s="38"/>
      <c r="AS180" s="39"/>
      <c r="AT180" s="39"/>
      <c r="AU180" s="38"/>
      <c r="AV180" s="38"/>
      <c r="AW180" s="38"/>
      <c r="AX180" s="38"/>
      <c r="AY180" s="38"/>
      <c r="AZ180" s="38"/>
      <c r="BA180" s="38"/>
      <c r="BB180" s="38"/>
      <c r="BC180" s="38"/>
      <c r="BD180" s="39"/>
      <c r="BE180" s="38"/>
      <c r="BF180" s="38"/>
      <c r="BG180" s="39"/>
      <c r="BH180" s="39"/>
      <c r="BI180" s="39"/>
      <c r="BJ180" s="39"/>
      <c r="BK180" s="39"/>
      <c r="BL180" s="39"/>
      <c r="BM180" s="39"/>
      <c r="BN180" s="39"/>
      <c r="BO180" s="38"/>
      <c r="BP180" s="38"/>
      <c r="BQ180" s="39"/>
      <c r="BR180" s="39"/>
      <c r="BS180" s="39"/>
      <c r="BT180" s="39"/>
      <c r="BU180" s="39"/>
      <c r="BV180" s="39"/>
      <c r="BW180" s="39"/>
      <c r="BX180" s="39"/>
      <c r="BY180" s="39"/>
      <c r="BZ180" s="39"/>
      <c r="CA180" s="39"/>
      <c r="CB180" s="39"/>
      <c r="CC180" s="39"/>
      <c r="CD180" s="62"/>
      <c r="CE180" s="263"/>
      <c r="CG180" s="16"/>
      <c r="CH180" s="16"/>
      <c r="CI180" s="16"/>
    </row>
    <row r="181" spans="1:87" s="16" customFormat="1" ht="15.75" hidden="1" x14ac:dyDescent="0.25">
      <c r="A181" s="41"/>
      <c r="B181" s="43"/>
      <c r="C181" s="44"/>
      <c r="D181" s="44"/>
      <c r="E181" s="41"/>
      <c r="F181" s="226"/>
      <c r="G181" s="39"/>
      <c r="H181" s="39"/>
      <c r="I181" s="38"/>
      <c r="J181" s="38"/>
      <c r="K181" s="38"/>
      <c r="L181" s="39"/>
      <c r="M181" s="39"/>
      <c r="N181" s="39"/>
      <c r="O181" s="39"/>
      <c r="P181" s="38"/>
      <c r="Q181" s="38"/>
      <c r="R181" s="39"/>
      <c r="S181" s="39"/>
      <c r="T181" s="38"/>
      <c r="U181" s="39"/>
      <c r="V181" s="39"/>
      <c r="W181" s="39"/>
      <c r="X181" s="39"/>
      <c r="Y181" s="47"/>
      <c r="Z181" s="38"/>
      <c r="AA181" s="38"/>
      <c r="AB181" s="39"/>
      <c r="AC181" s="39"/>
      <c r="AD181" s="39"/>
      <c r="AE181" s="38"/>
      <c r="AF181" s="38"/>
      <c r="AG181" s="39"/>
      <c r="AH181" s="39"/>
      <c r="AI181" s="39"/>
      <c r="AJ181" s="39"/>
      <c r="AK181" s="39"/>
      <c r="AL181" s="39"/>
      <c r="AM181" s="39"/>
      <c r="AN181" s="39"/>
      <c r="AO181" s="39"/>
      <c r="AP181" s="47"/>
      <c r="AQ181" s="47"/>
      <c r="AR181" s="38"/>
      <c r="AS181" s="39"/>
      <c r="AT181" s="39"/>
      <c r="AU181" s="38"/>
      <c r="AV181" s="38"/>
      <c r="AW181" s="38"/>
      <c r="AX181" s="38"/>
      <c r="AY181" s="38"/>
      <c r="AZ181" s="47"/>
      <c r="BA181" s="38"/>
      <c r="BB181" s="38"/>
      <c r="BC181" s="38"/>
      <c r="BD181" s="39"/>
      <c r="BE181" s="38"/>
      <c r="BF181" s="38"/>
      <c r="BG181" s="39"/>
      <c r="BH181" s="39"/>
      <c r="BI181" s="39"/>
      <c r="BJ181" s="39"/>
      <c r="BK181" s="39"/>
      <c r="BL181" s="39"/>
      <c r="BM181" s="39"/>
      <c r="BN181" s="39"/>
      <c r="BO181" s="38"/>
      <c r="BP181" s="38"/>
      <c r="BQ181" s="39"/>
      <c r="BR181" s="39"/>
      <c r="BS181" s="39"/>
      <c r="BT181" s="39"/>
      <c r="BU181" s="39"/>
      <c r="BV181" s="39"/>
      <c r="BW181" s="39"/>
      <c r="BX181" s="39"/>
      <c r="BY181" s="39"/>
      <c r="BZ181" s="39"/>
      <c r="CA181" s="39"/>
      <c r="CB181" s="39"/>
      <c r="CC181" s="39"/>
      <c r="CD181" s="124"/>
      <c r="CE181" s="263"/>
      <c r="CG181" s="21"/>
      <c r="CH181" s="21"/>
      <c r="CI181" s="21"/>
    </row>
    <row r="182" spans="1:87" s="21" customFormat="1" ht="15" x14ac:dyDescent="0.25">
      <c r="A182" s="114" t="s">
        <v>70</v>
      </c>
      <c r="B182" s="115" t="s">
        <v>71</v>
      </c>
      <c r="C182" s="143"/>
      <c r="D182" s="143"/>
      <c r="E182" s="143"/>
      <c r="F182" s="238"/>
      <c r="G182" s="153">
        <f t="shared" ref="G182:BR182" si="270">SUM(G183:G191)</f>
        <v>295001</v>
      </c>
      <c r="H182" s="153">
        <f t="shared" si="270"/>
        <v>186060.5</v>
      </c>
      <c r="I182" s="153">
        <f t="shared" si="270"/>
        <v>0</v>
      </c>
      <c r="J182" s="153">
        <f t="shared" si="270"/>
        <v>0</v>
      </c>
      <c r="K182" s="153">
        <f t="shared" si="270"/>
        <v>0</v>
      </c>
      <c r="L182" s="153">
        <f t="shared" si="270"/>
        <v>0</v>
      </c>
      <c r="M182" s="153">
        <f t="shared" si="270"/>
        <v>0</v>
      </c>
      <c r="N182" s="153">
        <f t="shared" si="270"/>
        <v>13000</v>
      </c>
      <c r="O182" s="153">
        <f t="shared" si="270"/>
        <v>0</v>
      </c>
      <c r="P182" s="153">
        <f t="shared" si="270"/>
        <v>0</v>
      </c>
      <c r="Q182" s="153">
        <f t="shared" si="270"/>
        <v>0</v>
      </c>
      <c r="R182" s="153">
        <f t="shared" si="270"/>
        <v>0</v>
      </c>
      <c r="S182" s="153">
        <f t="shared" si="270"/>
        <v>0</v>
      </c>
      <c r="T182" s="153">
        <f t="shared" si="270"/>
        <v>0</v>
      </c>
      <c r="U182" s="153">
        <f t="shared" si="270"/>
        <v>0</v>
      </c>
      <c r="V182" s="153">
        <f t="shared" si="270"/>
        <v>13000</v>
      </c>
      <c r="W182" s="153">
        <f t="shared" si="270"/>
        <v>0</v>
      </c>
      <c r="X182" s="153">
        <f t="shared" si="270"/>
        <v>81500</v>
      </c>
      <c r="Y182" s="153">
        <f t="shared" si="270"/>
        <v>57500</v>
      </c>
      <c r="Z182" s="153">
        <f t="shared" si="270"/>
        <v>0</v>
      </c>
      <c r="AA182" s="153">
        <f t="shared" si="270"/>
        <v>0</v>
      </c>
      <c r="AB182" s="153">
        <f t="shared" si="270"/>
        <v>14000</v>
      </c>
      <c r="AC182" s="153">
        <f t="shared" si="270"/>
        <v>2000</v>
      </c>
      <c r="AD182" s="153">
        <f t="shared" si="270"/>
        <v>0</v>
      </c>
      <c r="AE182" s="153">
        <f t="shared" si="270"/>
        <v>0</v>
      </c>
      <c r="AF182" s="153">
        <f t="shared" si="270"/>
        <v>27000</v>
      </c>
      <c r="AG182" s="153">
        <f t="shared" si="270"/>
        <v>1500</v>
      </c>
      <c r="AH182" s="153">
        <f t="shared" si="270"/>
        <v>15500</v>
      </c>
      <c r="AI182" s="153">
        <f t="shared" si="270"/>
        <v>3500</v>
      </c>
      <c r="AJ182" s="153">
        <f t="shared" si="270"/>
        <v>0</v>
      </c>
      <c r="AK182" s="153">
        <f t="shared" si="270"/>
        <v>0</v>
      </c>
      <c r="AL182" s="153">
        <f t="shared" si="270"/>
        <v>0</v>
      </c>
      <c r="AM182" s="153">
        <f t="shared" si="270"/>
        <v>0</v>
      </c>
      <c r="AN182" s="153">
        <f t="shared" si="270"/>
        <v>28500</v>
      </c>
      <c r="AO182" s="153">
        <f t="shared" si="270"/>
        <v>3500</v>
      </c>
      <c r="AP182" s="153">
        <f t="shared" si="270"/>
        <v>6075</v>
      </c>
      <c r="AQ182" s="153">
        <f t="shared" si="270"/>
        <v>0</v>
      </c>
      <c r="AR182" s="153">
        <f t="shared" si="270"/>
        <v>0</v>
      </c>
      <c r="AS182" s="153">
        <f t="shared" si="270"/>
        <v>35891</v>
      </c>
      <c r="AT182" s="153">
        <f t="shared" si="270"/>
        <v>10891</v>
      </c>
      <c r="AU182" s="153">
        <f t="shared" si="270"/>
        <v>132768</v>
      </c>
      <c r="AV182" s="153">
        <f t="shared" si="270"/>
        <v>92400</v>
      </c>
      <c r="AW182" s="153">
        <f t="shared" si="270"/>
        <v>50052</v>
      </c>
      <c r="AX182" s="153">
        <f t="shared" si="270"/>
        <v>81434</v>
      </c>
      <c r="AY182" s="153">
        <f t="shared" si="270"/>
        <v>27570</v>
      </c>
      <c r="AZ182" s="153">
        <f t="shared" si="270"/>
        <v>17000</v>
      </c>
      <c r="BA182" s="153">
        <f t="shared" si="270"/>
        <v>0</v>
      </c>
      <c r="BB182" s="153">
        <f t="shared" si="270"/>
        <v>28085</v>
      </c>
      <c r="BC182" s="153">
        <f t="shared" si="270"/>
        <v>0</v>
      </c>
      <c r="BD182" s="153">
        <f t="shared" si="270"/>
        <v>28425</v>
      </c>
      <c r="BE182" s="153">
        <f t="shared" si="270"/>
        <v>4344</v>
      </c>
      <c r="BF182" s="153">
        <f t="shared" si="270"/>
        <v>4344</v>
      </c>
      <c r="BG182" s="153">
        <f t="shared" si="270"/>
        <v>37055</v>
      </c>
      <c r="BH182" s="153">
        <f t="shared" si="270"/>
        <v>37055</v>
      </c>
      <c r="BI182" s="153">
        <f t="shared" si="270"/>
        <v>245165</v>
      </c>
      <c r="BJ182" s="153">
        <f t="shared" si="270"/>
        <v>157049</v>
      </c>
      <c r="BK182" s="153">
        <f t="shared" si="270"/>
        <v>158084</v>
      </c>
      <c r="BL182" s="153">
        <f t="shared" si="270"/>
        <v>32045</v>
      </c>
      <c r="BM182" s="153">
        <f t="shared" si="270"/>
        <v>27570</v>
      </c>
      <c r="BN182" s="153">
        <f t="shared" si="270"/>
        <v>125004</v>
      </c>
      <c r="BO182" s="153">
        <f t="shared" si="270"/>
        <v>-965</v>
      </c>
      <c r="BP182" s="153">
        <f t="shared" si="270"/>
        <v>126039</v>
      </c>
      <c r="BQ182" s="153">
        <f t="shared" si="270"/>
        <v>9270</v>
      </c>
      <c r="BR182" s="153">
        <f t="shared" si="270"/>
        <v>48648</v>
      </c>
      <c r="BS182" s="153">
        <f t="shared" ref="BS182:CA182" si="271">SUM(BS183:BS191)</f>
        <v>77391</v>
      </c>
      <c r="BT182" s="153">
        <f t="shared" si="271"/>
        <v>0</v>
      </c>
      <c r="BU182" s="153">
        <f t="shared" si="271"/>
        <v>151784</v>
      </c>
      <c r="BV182" s="153">
        <f t="shared" si="271"/>
        <v>84836</v>
      </c>
      <c r="BW182" s="153">
        <f t="shared" si="271"/>
        <v>48648</v>
      </c>
      <c r="BX182" s="153">
        <f t="shared" si="271"/>
        <v>48648</v>
      </c>
      <c r="BY182" s="153">
        <f t="shared" si="271"/>
        <v>66948</v>
      </c>
      <c r="BZ182" s="153">
        <f t="shared" si="271"/>
        <v>86648</v>
      </c>
      <c r="CA182" s="153">
        <f t="shared" si="271"/>
        <v>28480</v>
      </c>
      <c r="CB182" s="153">
        <f t="shared" ref="CB182" si="272">SUM(CB183:CB191)</f>
        <v>74133</v>
      </c>
      <c r="CC182" s="153">
        <f>SUM(CC183:CC191)</f>
        <v>24700</v>
      </c>
      <c r="CD182" s="159"/>
      <c r="CE182" s="263"/>
      <c r="CG182" s="20"/>
      <c r="CH182" s="20"/>
      <c r="CI182" s="20"/>
    </row>
    <row r="183" spans="1:87" s="20" customFormat="1" ht="45" x14ac:dyDescent="0.25">
      <c r="A183" s="41">
        <v>1</v>
      </c>
      <c r="B183" s="51" t="s">
        <v>159</v>
      </c>
      <c r="C183" s="41"/>
      <c r="D183" s="41"/>
      <c r="E183" s="41">
        <v>2018</v>
      </c>
      <c r="F183" s="242" t="s">
        <v>160</v>
      </c>
      <c r="G183" s="38">
        <v>9919</v>
      </c>
      <c r="H183" s="251">
        <v>9919</v>
      </c>
      <c r="I183" s="38"/>
      <c r="J183" s="38"/>
      <c r="K183" s="38"/>
      <c r="L183" s="38"/>
      <c r="M183" s="38"/>
      <c r="N183" s="38"/>
      <c r="O183" s="38"/>
      <c r="P183" s="38"/>
      <c r="Q183" s="38"/>
      <c r="R183" s="38"/>
      <c r="S183" s="38"/>
      <c r="T183" s="38"/>
      <c r="U183" s="38"/>
      <c r="V183" s="38"/>
      <c r="W183" s="39"/>
      <c r="X183" s="38"/>
      <c r="Y183" s="38"/>
      <c r="Z183" s="38"/>
      <c r="AA183" s="38"/>
      <c r="AB183" s="38"/>
      <c r="AC183" s="39"/>
      <c r="AD183" s="39"/>
      <c r="AE183" s="39"/>
      <c r="AF183" s="39"/>
      <c r="AG183" s="38"/>
      <c r="AH183" s="39"/>
      <c r="AI183" s="39"/>
      <c r="AJ183" s="39"/>
      <c r="AK183" s="39"/>
      <c r="AL183" s="39"/>
      <c r="AM183" s="39"/>
      <c r="AN183" s="39"/>
      <c r="AO183" s="39"/>
      <c r="AP183" s="38">
        <v>75</v>
      </c>
      <c r="AQ183" s="38"/>
      <c r="AR183" s="38"/>
      <c r="AS183" s="39"/>
      <c r="AT183" s="39"/>
      <c r="AU183" s="38">
        <v>9400</v>
      </c>
      <c r="AV183" s="38">
        <v>9400</v>
      </c>
      <c r="AW183" s="38">
        <f>AI183+AP183</f>
        <v>75</v>
      </c>
      <c r="AX183" s="38">
        <f>AV183-AW183</f>
        <v>9325</v>
      </c>
      <c r="AY183" s="38">
        <v>2000</v>
      </c>
      <c r="AZ183" s="38">
        <v>3000</v>
      </c>
      <c r="BA183" s="38"/>
      <c r="BB183" s="38">
        <f>AX183-AY183</f>
        <v>7325</v>
      </c>
      <c r="BC183" s="38"/>
      <c r="BD183" s="39">
        <f>BB183-BC183</f>
        <v>7325</v>
      </c>
      <c r="BE183" s="38">
        <v>2000</v>
      </c>
      <c r="BF183" s="38">
        <f>BE183</f>
        <v>2000</v>
      </c>
      <c r="BG183" s="39">
        <f>AW183+AY183</f>
        <v>2075</v>
      </c>
      <c r="BH183" s="39">
        <f>BG183</f>
        <v>2075</v>
      </c>
      <c r="BI183" s="39">
        <f t="shared" ref="BI183:BJ185" si="273">AU183</f>
        <v>9400</v>
      </c>
      <c r="BJ183" s="39">
        <f t="shared" si="273"/>
        <v>9400</v>
      </c>
      <c r="BK183" s="39">
        <f>BL183+BP183</f>
        <v>9919</v>
      </c>
      <c r="BL183" s="39">
        <f>BH183</f>
        <v>2075</v>
      </c>
      <c r="BM183" s="39">
        <f>AY183</f>
        <v>2000</v>
      </c>
      <c r="BN183" s="39">
        <f>BJ183-BL183</f>
        <v>7325</v>
      </c>
      <c r="BO183" s="38">
        <v>519</v>
      </c>
      <c r="BP183" s="38">
        <f>BN183+BO183</f>
        <v>7844</v>
      </c>
      <c r="BQ183" s="39"/>
      <c r="BR183" s="39">
        <v>4500</v>
      </c>
      <c r="BS183" s="39">
        <f t="shared" ref="BS183:BS189" si="274">BP183-BR183</f>
        <v>3344</v>
      </c>
      <c r="BT183" s="39"/>
      <c r="BU183" s="39">
        <f>BK183+BT183</f>
        <v>9919</v>
      </c>
      <c r="BV183" s="39">
        <v>8375</v>
      </c>
      <c r="BW183" s="39">
        <f t="shared" ref="BW183:BW190" si="275">BR183</f>
        <v>4500</v>
      </c>
      <c r="BX183" s="39">
        <f t="shared" ref="BX183:BX187" si="276">BW183</f>
        <v>4500</v>
      </c>
      <c r="BY183" s="39">
        <f t="shared" ref="BY183:BY190" si="277">BU183-BV183</f>
        <v>1544</v>
      </c>
      <c r="BZ183" s="39">
        <f>BY183</f>
        <v>1544</v>
      </c>
      <c r="CA183" s="39"/>
      <c r="CB183" s="39">
        <v>1544</v>
      </c>
      <c r="CC183" s="39"/>
      <c r="CD183" s="58" t="s">
        <v>156</v>
      </c>
      <c r="CE183" s="263"/>
    </row>
    <row r="184" spans="1:87" s="20" customFormat="1" ht="30" x14ac:dyDescent="0.25">
      <c r="A184" s="41">
        <f t="shared" ref="A184:A190" si="278">A183+1</f>
        <v>2</v>
      </c>
      <c r="B184" s="43" t="s">
        <v>163</v>
      </c>
      <c r="C184" s="41" t="s">
        <v>164</v>
      </c>
      <c r="D184" s="41"/>
      <c r="E184" s="41">
        <v>2015</v>
      </c>
      <c r="F184" s="242" t="s">
        <v>165</v>
      </c>
      <c r="G184" s="38">
        <v>85027</v>
      </c>
      <c r="H184" s="38">
        <v>33000</v>
      </c>
      <c r="I184" s="38"/>
      <c r="J184" s="38"/>
      <c r="K184" s="38"/>
      <c r="L184" s="38"/>
      <c r="M184" s="38"/>
      <c r="N184" s="38">
        <v>13000</v>
      </c>
      <c r="O184" s="38">
        <v>0</v>
      </c>
      <c r="P184" s="38"/>
      <c r="Q184" s="38"/>
      <c r="R184" s="38"/>
      <c r="S184" s="38"/>
      <c r="T184" s="38"/>
      <c r="U184" s="38"/>
      <c r="V184" s="38">
        <v>13000</v>
      </c>
      <c r="W184" s="39"/>
      <c r="X184" s="38">
        <v>69000</v>
      </c>
      <c r="Y184" s="38">
        <v>45000</v>
      </c>
      <c r="Z184" s="38"/>
      <c r="AA184" s="38"/>
      <c r="AB184" s="38">
        <v>13000</v>
      </c>
      <c r="AC184" s="39">
        <v>1000</v>
      </c>
      <c r="AD184" s="39"/>
      <c r="AE184" s="39"/>
      <c r="AF184" s="39">
        <v>26000</v>
      </c>
      <c r="AG184" s="38">
        <v>1000</v>
      </c>
      <c r="AH184" s="39">
        <f>AB184+AG184</f>
        <v>14000</v>
      </c>
      <c r="AI184" s="39">
        <v>2000</v>
      </c>
      <c r="AJ184" s="39"/>
      <c r="AK184" s="39"/>
      <c r="AL184" s="39"/>
      <c r="AM184" s="39"/>
      <c r="AN184" s="39">
        <f>V184+AH184</f>
        <v>27000</v>
      </c>
      <c r="AO184" s="39">
        <f>W184+AI184</f>
        <v>2000</v>
      </c>
      <c r="AP184" s="38">
        <v>2000</v>
      </c>
      <c r="AQ184" s="38"/>
      <c r="AR184" s="38"/>
      <c r="AS184" s="39">
        <f>AN184+AP184</f>
        <v>29000</v>
      </c>
      <c r="AT184" s="39">
        <f>AO184+AP184</f>
        <v>4000</v>
      </c>
      <c r="AU184" s="38">
        <v>69000</v>
      </c>
      <c r="AV184" s="38">
        <v>33000</v>
      </c>
      <c r="AW184" s="38">
        <f>AI184+AP184</f>
        <v>4000</v>
      </c>
      <c r="AX184" s="38">
        <f>AV184-AI184-AP184</f>
        <v>29000</v>
      </c>
      <c r="AY184" s="38">
        <v>12000</v>
      </c>
      <c r="AZ184" s="38">
        <v>10000</v>
      </c>
      <c r="BA184" s="38"/>
      <c r="BB184" s="38">
        <f>AX184-AY184</f>
        <v>17000</v>
      </c>
      <c r="BC184" s="38"/>
      <c r="BD184" s="39">
        <f>BB184-BC184</f>
        <v>17000</v>
      </c>
      <c r="BE184" s="38">
        <v>74</v>
      </c>
      <c r="BF184" s="38">
        <f>BE184</f>
        <v>74</v>
      </c>
      <c r="BG184" s="39">
        <f>AW184+AY184</f>
        <v>16000</v>
      </c>
      <c r="BH184" s="39">
        <f>BG184</f>
        <v>16000</v>
      </c>
      <c r="BI184" s="39">
        <f t="shared" si="273"/>
        <v>69000</v>
      </c>
      <c r="BJ184" s="39">
        <f t="shared" si="273"/>
        <v>33000</v>
      </c>
      <c r="BK184" s="39">
        <f>BL184+BP184</f>
        <v>33000</v>
      </c>
      <c r="BL184" s="39">
        <v>14150</v>
      </c>
      <c r="BM184" s="39">
        <f>AY184</f>
        <v>12000</v>
      </c>
      <c r="BN184" s="39">
        <f>BJ184-BL184</f>
        <v>18850</v>
      </c>
      <c r="BO184" s="38"/>
      <c r="BP184" s="38">
        <f>BN184+BO184</f>
        <v>18850</v>
      </c>
      <c r="BQ184" s="39"/>
      <c r="BR184" s="39">
        <v>11250</v>
      </c>
      <c r="BS184" s="39">
        <f t="shared" si="274"/>
        <v>7600</v>
      </c>
      <c r="BT184" s="39"/>
      <c r="BU184" s="39">
        <v>31700</v>
      </c>
      <c r="BV184" s="39">
        <v>23200</v>
      </c>
      <c r="BW184" s="39">
        <f t="shared" si="275"/>
        <v>11250</v>
      </c>
      <c r="BX184" s="39">
        <f t="shared" si="276"/>
        <v>11250</v>
      </c>
      <c r="BY184" s="39">
        <f t="shared" si="277"/>
        <v>8500</v>
      </c>
      <c r="BZ184" s="39">
        <f>BY184</f>
        <v>8500</v>
      </c>
      <c r="CA184" s="39"/>
      <c r="CB184" s="39">
        <v>8500</v>
      </c>
      <c r="CC184" s="39"/>
      <c r="CD184" s="127" t="s">
        <v>156</v>
      </c>
      <c r="CE184" s="263"/>
    </row>
    <row r="185" spans="1:87" s="20" customFormat="1" ht="45" x14ac:dyDescent="0.25">
      <c r="A185" s="41">
        <f t="shared" si="278"/>
        <v>3</v>
      </c>
      <c r="B185" s="43" t="s">
        <v>157</v>
      </c>
      <c r="C185" s="41" t="s">
        <v>155</v>
      </c>
      <c r="D185" s="41"/>
      <c r="E185" s="41">
        <v>2017</v>
      </c>
      <c r="F185" s="242" t="s">
        <v>158</v>
      </c>
      <c r="G185" s="39">
        <v>14032</v>
      </c>
      <c r="H185" s="76">
        <v>14032</v>
      </c>
      <c r="I185" s="39"/>
      <c r="J185" s="39"/>
      <c r="K185" s="39"/>
      <c r="L185" s="39"/>
      <c r="M185" s="39"/>
      <c r="N185" s="39"/>
      <c r="O185" s="39"/>
      <c r="P185" s="39"/>
      <c r="Q185" s="39"/>
      <c r="R185" s="39"/>
      <c r="S185" s="39"/>
      <c r="T185" s="39"/>
      <c r="U185" s="39"/>
      <c r="V185" s="39"/>
      <c r="W185" s="39"/>
      <c r="X185" s="39">
        <v>12500</v>
      </c>
      <c r="Y185" s="39">
        <v>12500</v>
      </c>
      <c r="Z185" s="39"/>
      <c r="AA185" s="39"/>
      <c r="AB185" s="39">
        <v>1000</v>
      </c>
      <c r="AC185" s="39">
        <v>1000</v>
      </c>
      <c r="AD185" s="39"/>
      <c r="AE185" s="39"/>
      <c r="AF185" s="39">
        <v>1000</v>
      </c>
      <c r="AG185" s="39">
        <v>500</v>
      </c>
      <c r="AH185" s="39">
        <f>AB185+AG185</f>
        <v>1500</v>
      </c>
      <c r="AI185" s="39">
        <f>AH185</f>
        <v>1500</v>
      </c>
      <c r="AJ185" s="39"/>
      <c r="AK185" s="39"/>
      <c r="AL185" s="39"/>
      <c r="AM185" s="39"/>
      <c r="AN185" s="39">
        <f>V185+AH185</f>
        <v>1500</v>
      </c>
      <c r="AO185" s="39">
        <f>W185+AI185</f>
        <v>1500</v>
      </c>
      <c r="AP185" s="38">
        <v>4000</v>
      </c>
      <c r="AQ185" s="38"/>
      <c r="AR185" s="38">
        <f>AQ185</f>
        <v>0</v>
      </c>
      <c r="AS185" s="39">
        <f>AN185+AP185</f>
        <v>5500</v>
      </c>
      <c r="AT185" s="39">
        <f>AO185+AP185</f>
        <v>5500</v>
      </c>
      <c r="AU185" s="39">
        <v>12500</v>
      </c>
      <c r="AV185" s="39">
        <v>13600</v>
      </c>
      <c r="AW185" s="38">
        <f>AI185+AP185</f>
        <v>5500</v>
      </c>
      <c r="AX185" s="38">
        <f>AV185-AT185</f>
        <v>8100</v>
      </c>
      <c r="AY185" s="38">
        <f>AZ185</f>
        <v>4000</v>
      </c>
      <c r="AZ185" s="38">
        <v>4000</v>
      </c>
      <c r="BA185" s="38"/>
      <c r="BB185" s="38">
        <f>AX185-AY185</f>
        <v>4100</v>
      </c>
      <c r="BC185" s="38"/>
      <c r="BD185" s="39">
        <f>BB185-BC185</f>
        <v>4100</v>
      </c>
      <c r="BE185" s="38">
        <v>1951</v>
      </c>
      <c r="BF185" s="38">
        <f>BE185</f>
        <v>1951</v>
      </c>
      <c r="BG185" s="39">
        <f>AW185+AY185</f>
        <v>9500</v>
      </c>
      <c r="BH185" s="39">
        <f>BG185</f>
        <v>9500</v>
      </c>
      <c r="BI185" s="39">
        <f t="shared" si="273"/>
        <v>12500</v>
      </c>
      <c r="BJ185" s="39">
        <f t="shared" si="273"/>
        <v>13600</v>
      </c>
      <c r="BK185" s="39">
        <f>BL185+BP185</f>
        <v>13102</v>
      </c>
      <c r="BL185" s="39">
        <v>6000</v>
      </c>
      <c r="BM185" s="39">
        <f>AY185</f>
        <v>4000</v>
      </c>
      <c r="BN185" s="39">
        <f>BJ185-BL185</f>
        <v>7600</v>
      </c>
      <c r="BO185" s="38">
        <v>-498</v>
      </c>
      <c r="BP185" s="38">
        <f>BN185+BO185</f>
        <v>7102</v>
      </c>
      <c r="BQ185" s="39"/>
      <c r="BR185" s="39">
        <v>4200</v>
      </c>
      <c r="BS185" s="39">
        <f t="shared" si="274"/>
        <v>2902</v>
      </c>
      <c r="BT185" s="39"/>
      <c r="BU185" s="39">
        <f>BK185+BT185</f>
        <v>13102</v>
      </c>
      <c r="BV185" s="39">
        <v>11858</v>
      </c>
      <c r="BW185" s="39">
        <f t="shared" si="275"/>
        <v>4200</v>
      </c>
      <c r="BX185" s="39">
        <f t="shared" si="276"/>
        <v>4200</v>
      </c>
      <c r="BY185" s="39">
        <f t="shared" si="277"/>
        <v>1244</v>
      </c>
      <c r="BZ185" s="39">
        <f>BY185</f>
        <v>1244</v>
      </c>
      <c r="CA185" s="39">
        <v>930</v>
      </c>
      <c r="CB185" s="39">
        <v>1244</v>
      </c>
      <c r="CC185" s="39"/>
      <c r="CD185" s="127" t="s">
        <v>156</v>
      </c>
      <c r="CE185" s="263"/>
      <c r="CG185" s="5"/>
      <c r="CH185" s="5"/>
      <c r="CI185" s="5"/>
    </row>
    <row r="186" spans="1:87" s="5" customFormat="1" ht="45" x14ac:dyDescent="0.25">
      <c r="A186" s="41">
        <f t="shared" si="278"/>
        <v>4</v>
      </c>
      <c r="B186" s="161" t="s">
        <v>171</v>
      </c>
      <c r="C186" s="44"/>
      <c r="D186" s="44"/>
      <c r="E186" s="45"/>
      <c r="F186" s="226" t="s">
        <v>695</v>
      </c>
      <c r="G186" s="38">
        <v>64949</v>
      </c>
      <c r="H186" s="38">
        <v>26649</v>
      </c>
      <c r="I186" s="38"/>
      <c r="J186" s="38"/>
      <c r="K186" s="38"/>
      <c r="L186" s="39"/>
      <c r="M186" s="39"/>
      <c r="N186" s="39"/>
      <c r="O186" s="39"/>
      <c r="P186" s="38"/>
      <c r="Q186" s="38"/>
      <c r="R186" s="39"/>
      <c r="S186" s="39"/>
      <c r="T186" s="38"/>
      <c r="U186" s="39"/>
      <c r="V186" s="39"/>
      <c r="W186" s="39"/>
      <c r="X186" s="39"/>
      <c r="Y186" s="47"/>
      <c r="Z186" s="38"/>
      <c r="AA186" s="38"/>
      <c r="AB186" s="39"/>
      <c r="AC186" s="39"/>
      <c r="AD186" s="39"/>
      <c r="AE186" s="38"/>
      <c r="AF186" s="38"/>
      <c r="AG186" s="39"/>
      <c r="AH186" s="39"/>
      <c r="AI186" s="39"/>
      <c r="AJ186" s="39"/>
      <c r="AK186" s="39"/>
      <c r="AL186" s="39"/>
      <c r="AM186" s="39"/>
      <c r="AN186" s="39"/>
      <c r="AO186" s="39"/>
      <c r="AP186" s="38"/>
      <c r="AQ186" s="38"/>
      <c r="AR186" s="38"/>
      <c r="AS186" s="39"/>
      <c r="AT186" s="39"/>
      <c r="AU186" s="39"/>
      <c r="AV186" s="47"/>
      <c r="AW186" s="38"/>
      <c r="AX186" s="38"/>
      <c r="AY186" s="38"/>
      <c r="AZ186" s="38"/>
      <c r="BA186" s="38"/>
      <c r="BB186" s="38"/>
      <c r="BC186" s="38"/>
      <c r="BD186" s="38"/>
      <c r="BE186" s="38"/>
      <c r="BF186" s="38"/>
      <c r="BG186" s="39"/>
      <c r="BH186" s="39"/>
      <c r="BI186" s="39">
        <f>G186</f>
        <v>64949</v>
      </c>
      <c r="BJ186" s="39">
        <f>H186</f>
        <v>26649</v>
      </c>
      <c r="BK186" s="39">
        <f>BL186+BP186</f>
        <v>26649</v>
      </c>
      <c r="BL186" s="39">
        <f>BH186</f>
        <v>0</v>
      </c>
      <c r="BM186" s="39">
        <f>AY186</f>
        <v>0</v>
      </c>
      <c r="BN186" s="39">
        <f>BJ186-BL186</f>
        <v>26649</v>
      </c>
      <c r="BO186" s="38"/>
      <c r="BP186" s="38">
        <f>BJ186</f>
        <v>26649</v>
      </c>
      <c r="BQ186" s="39"/>
      <c r="BR186" s="39">
        <v>5000</v>
      </c>
      <c r="BS186" s="39">
        <f t="shared" si="274"/>
        <v>21649</v>
      </c>
      <c r="BT186" s="39"/>
      <c r="BU186" s="39">
        <f>BK186+BT186</f>
        <v>26649</v>
      </c>
      <c r="BV186" s="39">
        <v>6832</v>
      </c>
      <c r="BW186" s="39">
        <f t="shared" si="275"/>
        <v>5000</v>
      </c>
      <c r="BX186" s="39">
        <f t="shared" si="276"/>
        <v>5000</v>
      </c>
      <c r="BY186" s="39">
        <v>19817</v>
      </c>
      <c r="BZ186" s="39">
        <f>BY186</f>
        <v>19817</v>
      </c>
      <c r="CA186" s="39"/>
      <c r="CB186" s="39">
        <v>12100</v>
      </c>
      <c r="CC186" s="39"/>
      <c r="CD186" s="124" t="s">
        <v>156</v>
      </c>
      <c r="CE186" s="263"/>
      <c r="CG186" s="79"/>
      <c r="CH186" s="79"/>
      <c r="CI186" s="79"/>
    </row>
    <row r="187" spans="1:87" s="79" customFormat="1" ht="30" x14ac:dyDescent="0.25">
      <c r="A187" s="41">
        <f t="shared" si="278"/>
        <v>5</v>
      </c>
      <c r="B187" s="141" t="s">
        <v>169</v>
      </c>
      <c r="C187" s="162"/>
      <c r="D187" s="162"/>
      <c r="E187" s="162"/>
      <c r="F187" s="242" t="s">
        <v>170</v>
      </c>
      <c r="G187" s="252">
        <v>39361</v>
      </c>
      <c r="H187" s="38">
        <v>30000</v>
      </c>
      <c r="I187" s="256">
        <f t="shared" ref="I187:AX187" si="279">SUM(I190:I190)</f>
        <v>0</v>
      </c>
      <c r="J187" s="256">
        <f t="shared" si="279"/>
        <v>0</v>
      </c>
      <c r="K187" s="256">
        <f t="shared" si="279"/>
        <v>0</v>
      </c>
      <c r="L187" s="256">
        <f t="shared" si="279"/>
        <v>0</v>
      </c>
      <c r="M187" s="256">
        <f t="shared" si="279"/>
        <v>0</v>
      </c>
      <c r="N187" s="256">
        <f t="shared" si="279"/>
        <v>0</v>
      </c>
      <c r="O187" s="256">
        <f t="shared" si="279"/>
        <v>0</v>
      </c>
      <c r="P187" s="256">
        <f t="shared" si="279"/>
        <v>0</v>
      </c>
      <c r="Q187" s="256">
        <f t="shared" si="279"/>
        <v>0</v>
      </c>
      <c r="R187" s="256">
        <f t="shared" si="279"/>
        <v>0</v>
      </c>
      <c r="S187" s="256">
        <f t="shared" si="279"/>
        <v>0</v>
      </c>
      <c r="T187" s="256">
        <f t="shared" si="279"/>
        <v>0</v>
      </c>
      <c r="U187" s="256">
        <f t="shared" si="279"/>
        <v>0</v>
      </c>
      <c r="V187" s="256">
        <f t="shared" si="279"/>
        <v>0</v>
      </c>
      <c r="W187" s="256">
        <f t="shared" si="279"/>
        <v>0</v>
      </c>
      <c r="X187" s="256">
        <f t="shared" si="279"/>
        <v>0</v>
      </c>
      <c r="Y187" s="256">
        <f t="shared" si="279"/>
        <v>0</v>
      </c>
      <c r="Z187" s="256">
        <f t="shared" si="279"/>
        <v>0</v>
      </c>
      <c r="AA187" s="256">
        <f t="shared" si="279"/>
        <v>0</v>
      </c>
      <c r="AB187" s="256">
        <f t="shared" si="279"/>
        <v>0</v>
      </c>
      <c r="AC187" s="256">
        <f t="shared" si="279"/>
        <v>0</v>
      </c>
      <c r="AD187" s="256">
        <f t="shared" si="279"/>
        <v>0</v>
      </c>
      <c r="AE187" s="256">
        <f t="shared" si="279"/>
        <v>0</v>
      </c>
      <c r="AF187" s="256">
        <f t="shared" si="279"/>
        <v>0</v>
      </c>
      <c r="AG187" s="256">
        <f t="shared" si="279"/>
        <v>0</v>
      </c>
      <c r="AH187" s="256">
        <f t="shared" si="279"/>
        <v>0</v>
      </c>
      <c r="AI187" s="256">
        <f t="shared" si="279"/>
        <v>0</v>
      </c>
      <c r="AJ187" s="256">
        <f t="shared" si="279"/>
        <v>0</v>
      </c>
      <c r="AK187" s="256">
        <f t="shared" si="279"/>
        <v>0</v>
      </c>
      <c r="AL187" s="256">
        <f t="shared" si="279"/>
        <v>0</v>
      </c>
      <c r="AM187" s="256">
        <f t="shared" si="279"/>
        <v>0</v>
      </c>
      <c r="AN187" s="256">
        <f t="shared" si="279"/>
        <v>0</v>
      </c>
      <c r="AO187" s="256">
        <f t="shared" si="279"/>
        <v>0</v>
      </c>
      <c r="AP187" s="256">
        <f t="shared" si="279"/>
        <v>0</v>
      </c>
      <c r="AQ187" s="256">
        <f t="shared" si="279"/>
        <v>0</v>
      </c>
      <c r="AR187" s="256">
        <f t="shared" si="279"/>
        <v>0</v>
      </c>
      <c r="AS187" s="256">
        <f t="shared" si="279"/>
        <v>0</v>
      </c>
      <c r="AT187" s="256">
        <f t="shared" si="279"/>
        <v>0</v>
      </c>
      <c r="AU187" s="256">
        <f t="shared" si="279"/>
        <v>0</v>
      </c>
      <c r="AV187" s="256">
        <f t="shared" si="279"/>
        <v>0</v>
      </c>
      <c r="AW187" s="256">
        <f t="shared" si="279"/>
        <v>0</v>
      </c>
      <c r="AX187" s="256">
        <f t="shared" si="279"/>
        <v>0</v>
      </c>
      <c r="AY187" s="40">
        <v>340</v>
      </c>
      <c r="AZ187" s="256">
        <f>SUM(AZ190:AZ190)</f>
        <v>0</v>
      </c>
      <c r="BA187" s="256"/>
      <c r="BB187" s="38">
        <f>AX187-AY187</f>
        <v>-340</v>
      </c>
      <c r="BC187" s="256"/>
      <c r="BD187" s="256">
        <f>SUM(BD190:BD190)</f>
        <v>0</v>
      </c>
      <c r="BE187" s="256">
        <f>SUM(BE190:BE190)</f>
        <v>0</v>
      </c>
      <c r="BF187" s="256">
        <f>SUM(BF190:BF190)</f>
        <v>0</v>
      </c>
      <c r="BG187" s="40">
        <f>SUM(BG190:BG190)</f>
        <v>0</v>
      </c>
      <c r="BH187" s="39">
        <f>BG187</f>
        <v>0</v>
      </c>
      <c r="BI187" s="252">
        <v>39361</v>
      </c>
      <c r="BJ187" s="38">
        <v>30000</v>
      </c>
      <c r="BK187" s="39">
        <f>BL187+BP187</f>
        <v>29014</v>
      </c>
      <c r="BL187" s="39">
        <v>340</v>
      </c>
      <c r="BM187" s="39">
        <f>AY187</f>
        <v>340</v>
      </c>
      <c r="BN187" s="39">
        <f>BJ187-BL187</f>
        <v>29660</v>
      </c>
      <c r="BO187" s="256">
        <v>-986</v>
      </c>
      <c r="BP187" s="38">
        <f t="shared" ref="BP187" si="280">BN187+BO187</f>
        <v>28674</v>
      </c>
      <c r="BQ187" s="256"/>
      <c r="BR187" s="40">
        <v>6298</v>
      </c>
      <c r="BS187" s="39">
        <f t="shared" si="274"/>
        <v>22376</v>
      </c>
      <c r="BT187" s="39"/>
      <c r="BU187" s="39">
        <f>BK187+BT187</f>
        <v>29014</v>
      </c>
      <c r="BV187" s="39">
        <v>6638</v>
      </c>
      <c r="BW187" s="39">
        <f t="shared" si="275"/>
        <v>6298</v>
      </c>
      <c r="BX187" s="39">
        <f t="shared" si="276"/>
        <v>6298</v>
      </c>
      <c r="BY187" s="39">
        <v>22376</v>
      </c>
      <c r="BZ187" s="39">
        <f t="shared" ref="BZ187" si="281">BY187</f>
        <v>22376</v>
      </c>
      <c r="CA187" s="39"/>
      <c r="CB187" s="39">
        <v>12578</v>
      </c>
      <c r="CC187" s="39"/>
      <c r="CD187" s="163" t="s">
        <v>156</v>
      </c>
      <c r="CE187" s="263"/>
      <c r="CG187" s="20"/>
      <c r="CH187" s="20"/>
      <c r="CI187" s="20"/>
    </row>
    <row r="188" spans="1:87" s="20" customFormat="1" ht="45" x14ac:dyDescent="0.25">
      <c r="A188" s="41">
        <f t="shared" si="278"/>
        <v>6</v>
      </c>
      <c r="B188" s="53" t="s">
        <v>285</v>
      </c>
      <c r="C188" s="41"/>
      <c r="D188" s="41"/>
      <c r="E188" s="41"/>
      <c r="F188" s="236" t="s">
        <v>286</v>
      </c>
      <c r="G188" s="48">
        <v>2000</v>
      </c>
      <c r="H188" s="38">
        <v>2000</v>
      </c>
      <c r="I188" s="38"/>
      <c r="J188" s="38"/>
      <c r="K188" s="38"/>
      <c r="L188" s="38"/>
      <c r="M188" s="38"/>
      <c r="N188" s="38"/>
      <c r="O188" s="38"/>
      <c r="P188" s="38"/>
      <c r="Q188" s="38"/>
      <c r="R188" s="38"/>
      <c r="S188" s="38"/>
      <c r="T188" s="38"/>
      <c r="U188" s="38"/>
      <c r="V188" s="39"/>
      <c r="W188" s="39"/>
      <c r="X188" s="38"/>
      <c r="Y188" s="38"/>
      <c r="Z188" s="38"/>
      <c r="AA188" s="38"/>
      <c r="AB188" s="38"/>
      <c r="AC188" s="38"/>
      <c r="AD188" s="38"/>
      <c r="AE188" s="38"/>
      <c r="AF188" s="39"/>
      <c r="AG188" s="39"/>
      <c r="AH188" s="39"/>
      <c r="AI188" s="39"/>
      <c r="AJ188" s="39"/>
      <c r="AK188" s="39"/>
      <c r="AL188" s="39"/>
      <c r="AM188" s="39"/>
      <c r="AN188" s="39"/>
      <c r="AO188" s="39"/>
      <c r="AP188" s="38"/>
      <c r="AQ188" s="38"/>
      <c r="AR188" s="38"/>
      <c r="AS188" s="39"/>
      <c r="AT188" s="39"/>
      <c r="AU188" s="38"/>
      <c r="AV188" s="38"/>
      <c r="AW188" s="38"/>
      <c r="AX188" s="38"/>
      <c r="AY188" s="38"/>
      <c r="AZ188" s="38"/>
      <c r="BA188" s="38"/>
      <c r="BB188" s="38"/>
      <c r="BC188" s="38"/>
      <c r="BD188" s="39"/>
      <c r="BE188" s="38"/>
      <c r="BF188" s="38"/>
      <c r="BG188" s="39"/>
      <c r="BH188" s="39"/>
      <c r="BI188" s="39"/>
      <c r="BJ188" s="39"/>
      <c r="BK188" s="39">
        <v>2000</v>
      </c>
      <c r="BL188" s="39"/>
      <c r="BM188" s="39"/>
      <c r="BN188" s="39"/>
      <c r="BO188" s="38"/>
      <c r="BP188" s="38">
        <v>2000</v>
      </c>
      <c r="BQ188" s="39"/>
      <c r="BR188" s="39">
        <v>800</v>
      </c>
      <c r="BS188" s="39">
        <f t="shared" si="274"/>
        <v>1200</v>
      </c>
      <c r="BT188" s="39"/>
      <c r="BU188" s="39">
        <v>2000</v>
      </c>
      <c r="BV188" s="39">
        <f t="shared" ref="BV188" si="282">BK188-BP188+BR188</f>
        <v>800</v>
      </c>
      <c r="BW188" s="39">
        <f t="shared" si="275"/>
        <v>800</v>
      </c>
      <c r="BX188" s="39">
        <f t="shared" ref="BX188:BX190" si="283">BW188</f>
        <v>800</v>
      </c>
      <c r="BY188" s="39">
        <f t="shared" si="277"/>
        <v>1200</v>
      </c>
      <c r="BZ188" s="39">
        <f>BY188</f>
        <v>1200</v>
      </c>
      <c r="CA188" s="39"/>
      <c r="CB188" s="39">
        <f t="shared" ref="CB188:CB189" si="284">BY188+CA188</f>
        <v>1200</v>
      </c>
      <c r="CC188" s="39"/>
      <c r="CD188" s="54" t="s">
        <v>156</v>
      </c>
      <c r="CE188" s="263"/>
    </row>
    <row r="189" spans="1:87" s="20" customFormat="1" ht="32.450000000000003" customHeight="1" x14ac:dyDescent="0.25">
      <c r="A189" s="41">
        <f t="shared" si="278"/>
        <v>7</v>
      </c>
      <c r="B189" s="51" t="s">
        <v>166</v>
      </c>
      <c r="C189" s="41"/>
      <c r="D189" s="41"/>
      <c r="E189" s="41"/>
      <c r="F189" s="242" t="s">
        <v>247</v>
      </c>
      <c r="G189" s="38">
        <v>41868</v>
      </c>
      <c r="H189" s="251">
        <v>36400</v>
      </c>
      <c r="I189" s="38"/>
      <c r="J189" s="38"/>
      <c r="K189" s="38"/>
      <c r="L189" s="38"/>
      <c r="M189" s="38"/>
      <c r="N189" s="38"/>
      <c r="O189" s="38"/>
      <c r="P189" s="38"/>
      <c r="Q189" s="38"/>
      <c r="R189" s="38"/>
      <c r="S189" s="38"/>
      <c r="T189" s="38"/>
      <c r="U189" s="38"/>
      <c r="V189" s="38"/>
      <c r="W189" s="39"/>
      <c r="X189" s="38"/>
      <c r="Y189" s="38"/>
      <c r="Z189" s="38"/>
      <c r="AA189" s="38"/>
      <c r="AB189" s="38"/>
      <c r="AC189" s="39"/>
      <c r="AD189" s="39"/>
      <c r="AE189" s="39"/>
      <c r="AF189" s="39"/>
      <c r="AG189" s="38"/>
      <c r="AH189" s="39"/>
      <c r="AI189" s="39"/>
      <c r="AJ189" s="39"/>
      <c r="AK189" s="39"/>
      <c r="AL189" s="39"/>
      <c r="AM189" s="39"/>
      <c r="AN189" s="39"/>
      <c r="AO189" s="39"/>
      <c r="AP189" s="38"/>
      <c r="AQ189" s="38"/>
      <c r="AR189" s="38"/>
      <c r="AS189" s="39">
        <v>1391</v>
      </c>
      <c r="AT189" s="39">
        <v>1391</v>
      </c>
      <c r="AU189" s="38">
        <f>G189</f>
        <v>41868</v>
      </c>
      <c r="AV189" s="38">
        <f>H189</f>
        <v>36400</v>
      </c>
      <c r="AW189" s="38">
        <f>AU189-AS189</f>
        <v>40477</v>
      </c>
      <c r="AX189" s="38">
        <f>AV189-AT189</f>
        <v>35009</v>
      </c>
      <c r="AY189" s="38">
        <v>9130</v>
      </c>
      <c r="AZ189" s="38"/>
      <c r="BA189" s="38"/>
      <c r="BB189" s="38"/>
      <c r="BC189" s="38"/>
      <c r="BD189" s="39">
        <f>BB189-BC189</f>
        <v>0</v>
      </c>
      <c r="BE189" s="38">
        <v>319</v>
      </c>
      <c r="BF189" s="38">
        <f>BE189</f>
        <v>319</v>
      </c>
      <c r="BG189" s="39">
        <v>9480</v>
      </c>
      <c r="BH189" s="39">
        <f>BG189</f>
        <v>9480</v>
      </c>
      <c r="BI189" s="39">
        <f>AU189</f>
        <v>41868</v>
      </c>
      <c r="BJ189" s="39">
        <f>AV189</f>
        <v>36400</v>
      </c>
      <c r="BK189" s="39">
        <f>BL189+BP189</f>
        <v>36400</v>
      </c>
      <c r="BL189" s="39">
        <f>BH189</f>
        <v>9480</v>
      </c>
      <c r="BM189" s="39">
        <f>AY189</f>
        <v>9130</v>
      </c>
      <c r="BN189" s="39">
        <f>BJ189-BL189</f>
        <v>26920</v>
      </c>
      <c r="BO189" s="38"/>
      <c r="BP189" s="38">
        <f t="shared" ref="BP189" si="285">BN189+BO189</f>
        <v>26920</v>
      </c>
      <c r="BQ189" s="39">
        <v>9270</v>
      </c>
      <c r="BR189" s="39">
        <v>9000</v>
      </c>
      <c r="BS189" s="39">
        <f t="shared" si="274"/>
        <v>17920</v>
      </c>
      <c r="BT189" s="39"/>
      <c r="BU189" s="39">
        <v>31400</v>
      </c>
      <c r="BV189" s="39">
        <v>19433</v>
      </c>
      <c r="BW189" s="39">
        <f t="shared" si="275"/>
        <v>9000</v>
      </c>
      <c r="BX189" s="39">
        <f t="shared" si="283"/>
        <v>9000</v>
      </c>
      <c r="BY189" s="39">
        <f t="shared" si="277"/>
        <v>11967</v>
      </c>
      <c r="BZ189" s="39">
        <f>BY189</f>
        <v>11967</v>
      </c>
      <c r="CA189" s="39">
        <v>5000</v>
      </c>
      <c r="CB189" s="39">
        <f t="shared" si="284"/>
        <v>16967</v>
      </c>
      <c r="CC189" s="39">
        <f>CB189-BY189</f>
        <v>5000</v>
      </c>
      <c r="CD189" s="54" t="s">
        <v>167</v>
      </c>
      <c r="CE189" s="263"/>
    </row>
    <row r="190" spans="1:87" s="20" customFormat="1" ht="30" x14ac:dyDescent="0.25">
      <c r="A190" s="41">
        <f t="shared" si="278"/>
        <v>8</v>
      </c>
      <c r="B190" s="161" t="s">
        <v>173</v>
      </c>
      <c r="C190" s="41"/>
      <c r="D190" s="41"/>
      <c r="E190" s="41"/>
      <c r="F190" s="242" t="s">
        <v>237</v>
      </c>
      <c r="G190" s="38">
        <v>37845</v>
      </c>
      <c r="H190" s="251">
        <f>G190*0.9</f>
        <v>34060.5</v>
      </c>
      <c r="I190" s="38"/>
      <c r="J190" s="38"/>
      <c r="K190" s="38"/>
      <c r="L190" s="38"/>
      <c r="M190" s="38"/>
      <c r="N190" s="38"/>
      <c r="O190" s="38"/>
      <c r="P190" s="38"/>
      <c r="Q190" s="38"/>
      <c r="R190" s="38"/>
      <c r="S190" s="38"/>
      <c r="T190" s="38"/>
      <c r="U190" s="38"/>
      <c r="V190" s="38"/>
      <c r="W190" s="39"/>
      <c r="X190" s="38"/>
      <c r="Y190" s="38"/>
      <c r="Z190" s="38"/>
      <c r="AA190" s="38"/>
      <c r="AB190" s="38"/>
      <c r="AC190" s="39"/>
      <c r="AD190" s="39"/>
      <c r="AE190" s="39"/>
      <c r="AF190" s="39"/>
      <c r="AG190" s="38"/>
      <c r="AH190" s="39"/>
      <c r="AI190" s="39"/>
      <c r="AJ190" s="39"/>
      <c r="AK190" s="39"/>
      <c r="AL190" s="39"/>
      <c r="AM190" s="39"/>
      <c r="AN190" s="39"/>
      <c r="AO190" s="39"/>
      <c r="AP190" s="38"/>
      <c r="AQ190" s="38"/>
      <c r="AR190" s="38"/>
      <c r="AS190" s="39"/>
      <c r="AT190" s="39"/>
      <c r="AU190" s="38"/>
      <c r="AV190" s="38"/>
      <c r="AW190" s="38"/>
      <c r="AX190" s="38"/>
      <c r="AY190" s="38">
        <v>100</v>
      </c>
      <c r="AZ190" s="38"/>
      <c r="BA190" s="38"/>
      <c r="BB190" s="38"/>
      <c r="BC190" s="38"/>
      <c r="BD190" s="39"/>
      <c r="BE190" s="38"/>
      <c r="BF190" s="38"/>
      <c r="BG190" s="39"/>
      <c r="BH190" s="39">
        <f>BG190</f>
        <v>0</v>
      </c>
      <c r="BI190" s="38">
        <v>8087</v>
      </c>
      <c r="BJ190" s="38">
        <v>8000</v>
      </c>
      <c r="BK190" s="39">
        <f t="shared" ref="BK190" si="286">BL190+BP190</f>
        <v>8000</v>
      </c>
      <c r="BL190" s="39">
        <f>BH190</f>
        <v>0</v>
      </c>
      <c r="BM190" s="39">
        <f t="shared" ref="BM190" si="287">AY190</f>
        <v>100</v>
      </c>
      <c r="BN190" s="39">
        <f>BJ190-BL190</f>
        <v>8000</v>
      </c>
      <c r="BO190" s="38"/>
      <c r="BP190" s="38">
        <f t="shared" ref="BP190" si="288">BN190+BO190</f>
        <v>8000</v>
      </c>
      <c r="BQ190" s="39"/>
      <c r="BR190" s="40">
        <v>7600</v>
      </c>
      <c r="BS190" s="39">
        <f t="shared" ref="BS190" si="289">BP190-BR190</f>
        <v>400</v>
      </c>
      <c r="BT190" s="39"/>
      <c r="BU190" s="39">
        <f t="shared" ref="BU190" si="290">BK190+BT190</f>
        <v>8000</v>
      </c>
      <c r="BV190" s="39">
        <v>7700</v>
      </c>
      <c r="BW190" s="39">
        <f t="shared" si="275"/>
        <v>7600</v>
      </c>
      <c r="BX190" s="39">
        <f t="shared" si="283"/>
        <v>7600</v>
      </c>
      <c r="BY190" s="39">
        <f t="shared" si="277"/>
        <v>300</v>
      </c>
      <c r="BZ190" s="39">
        <v>20000</v>
      </c>
      <c r="CA190" s="39">
        <v>22550</v>
      </c>
      <c r="CB190" s="39">
        <v>20000</v>
      </c>
      <c r="CC190" s="39">
        <f>CB190-BY190</f>
        <v>19700</v>
      </c>
      <c r="CD190" s="165" t="s">
        <v>168</v>
      </c>
      <c r="CE190" s="263"/>
      <c r="CG190" s="5"/>
      <c r="CH190" s="5"/>
      <c r="CI190" s="5"/>
    </row>
    <row r="191" spans="1:87" s="5" customFormat="1" ht="15.75" hidden="1" x14ac:dyDescent="0.25">
      <c r="A191" s="41"/>
      <c r="B191" s="43" t="s">
        <v>53</v>
      </c>
      <c r="C191" s="44"/>
      <c r="D191" s="44"/>
      <c r="E191" s="41"/>
      <c r="F191" s="226"/>
      <c r="G191" s="40"/>
      <c r="H191" s="40"/>
      <c r="I191" s="38"/>
      <c r="J191" s="38"/>
      <c r="K191" s="38"/>
      <c r="L191" s="39"/>
      <c r="M191" s="39"/>
      <c r="N191" s="39"/>
      <c r="O191" s="39"/>
      <c r="P191" s="38"/>
      <c r="Q191" s="38"/>
      <c r="R191" s="39"/>
      <c r="S191" s="39"/>
      <c r="T191" s="38"/>
      <c r="U191" s="39"/>
      <c r="V191" s="39"/>
      <c r="W191" s="39"/>
      <c r="X191" s="38"/>
      <c r="Y191" s="38"/>
      <c r="Z191" s="38"/>
      <c r="AA191" s="38"/>
      <c r="AB191" s="39"/>
      <c r="AC191" s="39"/>
      <c r="AD191" s="39"/>
      <c r="AE191" s="38"/>
      <c r="AF191" s="38"/>
      <c r="AG191" s="38"/>
      <c r="AH191" s="39"/>
      <c r="AI191" s="39"/>
      <c r="AJ191" s="39"/>
      <c r="AK191" s="39"/>
      <c r="AL191" s="39"/>
      <c r="AM191" s="39"/>
      <c r="AN191" s="39"/>
      <c r="AO191" s="39"/>
      <c r="AP191" s="39"/>
      <c r="AQ191" s="39"/>
      <c r="AR191" s="38"/>
      <c r="AS191" s="39"/>
      <c r="AT191" s="39"/>
      <c r="AU191" s="38"/>
      <c r="AV191" s="38"/>
      <c r="AW191" s="38"/>
      <c r="AX191" s="38"/>
      <c r="AY191" s="38"/>
      <c r="AZ191" s="38"/>
      <c r="BA191" s="38"/>
      <c r="BB191" s="38"/>
      <c r="BC191" s="38"/>
      <c r="BD191" s="39"/>
      <c r="BE191" s="38"/>
      <c r="BF191" s="38"/>
      <c r="BG191" s="39"/>
      <c r="BH191" s="39"/>
      <c r="BI191" s="39"/>
      <c r="BJ191" s="39"/>
      <c r="BK191" s="39"/>
      <c r="BL191" s="39"/>
      <c r="BM191" s="39"/>
      <c r="BN191" s="39"/>
      <c r="BO191" s="38"/>
      <c r="BP191" s="38"/>
      <c r="BQ191" s="39"/>
      <c r="BR191" s="39"/>
      <c r="BS191" s="39"/>
      <c r="BT191" s="39"/>
      <c r="BU191" s="39"/>
      <c r="BV191" s="39"/>
      <c r="BW191" s="39"/>
      <c r="BX191" s="39"/>
      <c r="BY191" s="39"/>
      <c r="BZ191" s="39"/>
      <c r="CA191" s="39"/>
      <c r="CB191" s="39"/>
      <c r="CC191" s="39"/>
      <c r="CD191" s="62"/>
      <c r="CE191" s="263"/>
      <c r="CG191" s="21"/>
      <c r="CH191" s="21"/>
      <c r="CI191" s="21"/>
    </row>
    <row r="192" spans="1:87" s="21" customFormat="1" ht="28.5" x14ac:dyDescent="0.25">
      <c r="A192" s="114" t="s">
        <v>120</v>
      </c>
      <c r="B192" s="115" t="s">
        <v>252</v>
      </c>
      <c r="C192" s="143"/>
      <c r="D192" s="143"/>
      <c r="E192" s="143"/>
      <c r="F192" s="224"/>
      <c r="G192" s="153">
        <f t="shared" ref="G192:BR192" si="291">SUM(G193:G196)</f>
        <v>113905.3</v>
      </c>
      <c r="H192" s="153">
        <f t="shared" si="291"/>
        <v>10759.2</v>
      </c>
      <c r="I192" s="153">
        <f t="shared" si="291"/>
        <v>0</v>
      </c>
      <c r="J192" s="153">
        <f t="shared" si="291"/>
        <v>0</v>
      </c>
      <c r="K192" s="153">
        <f t="shared" si="291"/>
        <v>0</v>
      </c>
      <c r="L192" s="153">
        <f t="shared" si="291"/>
        <v>0</v>
      </c>
      <c r="M192" s="153">
        <f t="shared" si="291"/>
        <v>0</v>
      </c>
      <c r="N192" s="153">
        <f t="shared" si="291"/>
        <v>0</v>
      </c>
      <c r="O192" s="153">
        <f t="shared" si="291"/>
        <v>0</v>
      </c>
      <c r="P192" s="153">
        <f t="shared" si="291"/>
        <v>0</v>
      </c>
      <c r="Q192" s="153">
        <f t="shared" si="291"/>
        <v>0</v>
      </c>
      <c r="R192" s="153">
        <f t="shared" si="291"/>
        <v>0</v>
      </c>
      <c r="S192" s="153">
        <f t="shared" si="291"/>
        <v>0</v>
      </c>
      <c r="T192" s="153">
        <f t="shared" si="291"/>
        <v>0</v>
      </c>
      <c r="U192" s="153">
        <f t="shared" si="291"/>
        <v>0</v>
      </c>
      <c r="V192" s="153">
        <f t="shared" si="291"/>
        <v>0</v>
      </c>
      <c r="W192" s="153">
        <f t="shared" si="291"/>
        <v>0</v>
      </c>
      <c r="X192" s="153">
        <f t="shared" si="291"/>
        <v>0</v>
      </c>
      <c r="Y192" s="153">
        <f t="shared" si="291"/>
        <v>0</v>
      </c>
      <c r="Z192" s="153">
        <f t="shared" si="291"/>
        <v>0</v>
      </c>
      <c r="AA192" s="153">
        <f t="shared" si="291"/>
        <v>0</v>
      </c>
      <c r="AB192" s="153">
        <f t="shared" si="291"/>
        <v>0</v>
      </c>
      <c r="AC192" s="153">
        <f t="shared" si="291"/>
        <v>0</v>
      </c>
      <c r="AD192" s="153">
        <f t="shared" si="291"/>
        <v>0</v>
      </c>
      <c r="AE192" s="153">
        <f t="shared" si="291"/>
        <v>0</v>
      </c>
      <c r="AF192" s="153">
        <f t="shared" si="291"/>
        <v>0</v>
      </c>
      <c r="AG192" s="153">
        <f t="shared" si="291"/>
        <v>0</v>
      </c>
      <c r="AH192" s="153">
        <f t="shared" si="291"/>
        <v>0</v>
      </c>
      <c r="AI192" s="153">
        <f t="shared" si="291"/>
        <v>0</v>
      </c>
      <c r="AJ192" s="153">
        <f t="shared" si="291"/>
        <v>0</v>
      </c>
      <c r="AK192" s="153">
        <f t="shared" si="291"/>
        <v>0</v>
      </c>
      <c r="AL192" s="153">
        <f t="shared" si="291"/>
        <v>0</v>
      </c>
      <c r="AM192" s="153">
        <f t="shared" si="291"/>
        <v>0</v>
      </c>
      <c r="AN192" s="153">
        <f t="shared" si="291"/>
        <v>0</v>
      </c>
      <c r="AO192" s="153">
        <f t="shared" si="291"/>
        <v>0</v>
      </c>
      <c r="AP192" s="153">
        <f t="shared" si="291"/>
        <v>0</v>
      </c>
      <c r="AQ192" s="153">
        <f t="shared" si="291"/>
        <v>0</v>
      </c>
      <c r="AR192" s="153">
        <f t="shared" si="291"/>
        <v>0</v>
      </c>
      <c r="AS192" s="153">
        <f t="shared" si="291"/>
        <v>0</v>
      </c>
      <c r="AT192" s="153">
        <f t="shared" si="291"/>
        <v>0</v>
      </c>
      <c r="AU192" s="153">
        <f t="shared" si="291"/>
        <v>0</v>
      </c>
      <c r="AV192" s="153">
        <f t="shared" si="291"/>
        <v>0</v>
      </c>
      <c r="AW192" s="153">
        <f t="shared" si="291"/>
        <v>0</v>
      </c>
      <c r="AX192" s="153">
        <f t="shared" si="291"/>
        <v>0</v>
      </c>
      <c r="AY192" s="153">
        <f t="shared" si="291"/>
        <v>0</v>
      </c>
      <c r="AZ192" s="153">
        <f t="shared" si="291"/>
        <v>0</v>
      </c>
      <c r="BA192" s="153">
        <f t="shared" si="291"/>
        <v>0</v>
      </c>
      <c r="BB192" s="153">
        <f t="shared" si="291"/>
        <v>0</v>
      </c>
      <c r="BC192" s="153">
        <f t="shared" si="291"/>
        <v>0</v>
      </c>
      <c r="BD192" s="153">
        <f t="shared" si="291"/>
        <v>0</v>
      </c>
      <c r="BE192" s="153">
        <f t="shared" si="291"/>
        <v>0</v>
      </c>
      <c r="BF192" s="153">
        <f t="shared" si="291"/>
        <v>0</v>
      </c>
      <c r="BG192" s="153">
        <f t="shared" si="291"/>
        <v>0</v>
      </c>
      <c r="BH192" s="153">
        <f t="shared" si="291"/>
        <v>0</v>
      </c>
      <c r="BI192" s="153">
        <f t="shared" si="291"/>
        <v>0</v>
      </c>
      <c r="BJ192" s="153">
        <f t="shared" si="291"/>
        <v>0</v>
      </c>
      <c r="BK192" s="153">
        <f t="shared" si="291"/>
        <v>0</v>
      </c>
      <c r="BL192" s="153">
        <f t="shared" si="291"/>
        <v>0</v>
      </c>
      <c r="BM192" s="153">
        <f t="shared" si="291"/>
        <v>0</v>
      </c>
      <c r="BN192" s="153">
        <f t="shared" si="291"/>
        <v>0</v>
      </c>
      <c r="BO192" s="153">
        <f t="shared" si="291"/>
        <v>0</v>
      </c>
      <c r="BP192" s="153">
        <f t="shared" si="291"/>
        <v>0</v>
      </c>
      <c r="BQ192" s="153">
        <f t="shared" si="291"/>
        <v>0</v>
      </c>
      <c r="BR192" s="153">
        <f t="shared" si="291"/>
        <v>0</v>
      </c>
      <c r="BS192" s="153">
        <f t="shared" ref="BS192:CA192" si="292">SUM(BS193:BS196)</f>
        <v>0</v>
      </c>
      <c r="BT192" s="153">
        <f t="shared" si="292"/>
        <v>0</v>
      </c>
      <c r="BU192" s="153">
        <f t="shared" si="292"/>
        <v>6990</v>
      </c>
      <c r="BV192" s="153">
        <f t="shared" si="292"/>
        <v>360</v>
      </c>
      <c r="BW192" s="153">
        <f t="shared" si="292"/>
        <v>0</v>
      </c>
      <c r="BX192" s="153">
        <f t="shared" si="292"/>
        <v>0</v>
      </c>
      <c r="BY192" s="153">
        <f t="shared" si="292"/>
        <v>6630</v>
      </c>
      <c r="BZ192" s="153">
        <f t="shared" si="292"/>
        <v>6630</v>
      </c>
      <c r="CA192" s="153">
        <f t="shared" si="292"/>
        <v>1900</v>
      </c>
      <c r="CB192" s="153">
        <f>SUM(CB193:CB196)</f>
        <v>8530</v>
      </c>
      <c r="CC192" s="153">
        <f>SUM(CC193:CC196)</f>
        <v>0</v>
      </c>
      <c r="CD192" s="159"/>
      <c r="CE192" s="263"/>
      <c r="CG192" s="22"/>
      <c r="CH192" s="22"/>
      <c r="CI192" s="22"/>
    </row>
    <row r="193" spans="1:87" s="22" customFormat="1" ht="30" x14ac:dyDescent="0.25">
      <c r="A193" s="41">
        <v>1</v>
      </c>
      <c r="B193" s="51" t="s">
        <v>411</v>
      </c>
      <c r="C193" s="166"/>
      <c r="D193" s="166"/>
      <c r="E193" s="166"/>
      <c r="F193" s="242" t="s">
        <v>686</v>
      </c>
      <c r="G193" s="252">
        <v>998.3</v>
      </c>
      <c r="H193" s="38">
        <v>990</v>
      </c>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40"/>
      <c r="AZ193" s="257"/>
      <c r="BA193" s="257"/>
      <c r="BB193" s="38"/>
      <c r="BC193" s="257"/>
      <c r="BD193" s="257"/>
      <c r="BE193" s="257"/>
      <c r="BF193" s="257"/>
      <c r="BG193" s="40"/>
      <c r="BH193" s="39"/>
      <c r="BI193" s="252"/>
      <c r="BJ193" s="38"/>
      <c r="BK193" s="39"/>
      <c r="BL193" s="39"/>
      <c r="BM193" s="39"/>
      <c r="BN193" s="39"/>
      <c r="BO193" s="256"/>
      <c r="BP193" s="38"/>
      <c r="BQ193" s="257"/>
      <c r="BR193" s="40"/>
      <c r="BS193" s="39"/>
      <c r="BT193" s="39"/>
      <c r="BU193" s="39">
        <f>H193</f>
        <v>990</v>
      </c>
      <c r="BV193" s="39">
        <v>100</v>
      </c>
      <c r="BW193" s="39">
        <f t="shared" ref="BW193:BW194" si="293">BR193</f>
        <v>0</v>
      </c>
      <c r="BX193" s="39"/>
      <c r="BY193" s="39">
        <f>BU193-BV193</f>
        <v>890</v>
      </c>
      <c r="BZ193" s="39">
        <f>BY193</f>
        <v>890</v>
      </c>
      <c r="CA193" s="39">
        <v>0</v>
      </c>
      <c r="CB193" s="39">
        <v>890</v>
      </c>
      <c r="CC193" s="39">
        <f>CB193-BY193</f>
        <v>0</v>
      </c>
      <c r="CD193" s="124" t="s">
        <v>156</v>
      </c>
      <c r="CE193" s="263"/>
      <c r="CG193" s="20"/>
      <c r="CH193" s="20"/>
      <c r="CI193" s="20"/>
    </row>
    <row r="194" spans="1:87" s="20" customFormat="1" ht="45" x14ac:dyDescent="0.25">
      <c r="A194" s="41">
        <f t="shared" ref="A194:A195" si="294">A193+1</f>
        <v>2</v>
      </c>
      <c r="B194" s="151" t="s">
        <v>413</v>
      </c>
      <c r="C194" s="41"/>
      <c r="D194" s="41"/>
      <c r="E194" s="41"/>
      <c r="F194" s="289" t="s">
        <v>522</v>
      </c>
      <c r="G194" s="38">
        <v>108719</v>
      </c>
      <c r="H194" s="38">
        <v>6000</v>
      </c>
      <c r="I194" s="38"/>
      <c r="J194" s="38"/>
      <c r="K194" s="38"/>
      <c r="L194" s="38"/>
      <c r="M194" s="38"/>
      <c r="N194" s="38"/>
      <c r="O194" s="38"/>
      <c r="P194" s="38"/>
      <c r="Q194" s="38"/>
      <c r="R194" s="38"/>
      <c r="S194" s="38"/>
      <c r="T194" s="38"/>
      <c r="U194" s="38"/>
      <c r="V194" s="38"/>
      <c r="W194" s="39"/>
      <c r="X194" s="38"/>
      <c r="Y194" s="38"/>
      <c r="Z194" s="38"/>
      <c r="AA194" s="38"/>
      <c r="AB194" s="38"/>
      <c r="AC194" s="39"/>
      <c r="AD194" s="39"/>
      <c r="AE194" s="39"/>
      <c r="AF194" s="39"/>
      <c r="AG194" s="38"/>
      <c r="AH194" s="39"/>
      <c r="AI194" s="39"/>
      <c r="AJ194" s="39"/>
      <c r="AK194" s="39"/>
      <c r="AL194" s="39"/>
      <c r="AM194" s="39"/>
      <c r="AN194" s="39"/>
      <c r="AO194" s="39"/>
      <c r="AP194" s="38"/>
      <c r="AQ194" s="38"/>
      <c r="AR194" s="38"/>
      <c r="AS194" s="39"/>
      <c r="AT194" s="39"/>
      <c r="AU194" s="38"/>
      <c r="AV194" s="38"/>
      <c r="AW194" s="38"/>
      <c r="AX194" s="38"/>
      <c r="AY194" s="38"/>
      <c r="AZ194" s="38"/>
      <c r="BA194" s="38"/>
      <c r="BB194" s="38"/>
      <c r="BC194" s="38"/>
      <c r="BD194" s="39"/>
      <c r="BE194" s="38"/>
      <c r="BF194" s="38"/>
      <c r="BG194" s="39"/>
      <c r="BH194" s="39"/>
      <c r="BI194" s="38"/>
      <c r="BJ194" s="38"/>
      <c r="BK194" s="39"/>
      <c r="BL194" s="39"/>
      <c r="BM194" s="39"/>
      <c r="BN194" s="39"/>
      <c r="BO194" s="38"/>
      <c r="BP194" s="38"/>
      <c r="BQ194" s="39"/>
      <c r="BR194" s="40"/>
      <c r="BS194" s="39"/>
      <c r="BT194" s="39"/>
      <c r="BU194" s="39">
        <v>6000</v>
      </c>
      <c r="BV194" s="39">
        <v>160</v>
      </c>
      <c r="BW194" s="39">
        <f t="shared" si="293"/>
        <v>0</v>
      </c>
      <c r="BX194" s="39"/>
      <c r="BY194" s="39">
        <f>BU194-BV194</f>
        <v>5840</v>
      </c>
      <c r="BZ194" s="39">
        <f>BY194</f>
        <v>5840</v>
      </c>
      <c r="CA194" s="39"/>
      <c r="CB194" s="39">
        <f t="shared" ref="CB194" si="295">BY194+CA194</f>
        <v>5840</v>
      </c>
      <c r="CC194" s="39"/>
      <c r="CD194" s="124" t="s">
        <v>156</v>
      </c>
      <c r="CE194" s="263"/>
      <c r="CG194" s="5"/>
      <c r="CH194" s="5"/>
      <c r="CI194" s="5"/>
    </row>
    <row r="195" spans="1:87" s="5" customFormat="1" ht="105" x14ac:dyDescent="0.25">
      <c r="A195" s="41">
        <f t="shared" si="294"/>
        <v>3</v>
      </c>
      <c r="B195" s="168" t="s">
        <v>412</v>
      </c>
      <c r="C195" s="44"/>
      <c r="D195" s="44"/>
      <c r="E195" s="45"/>
      <c r="F195" s="242" t="s">
        <v>687</v>
      </c>
      <c r="G195" s="38">
        <v>4188</v>
      </c>
      <c r="H195" s="38">
        <f>G195*0.9</f>
        <v>3769.2000000000003</v>
      </c>
      <c r="I195" s="38"/>
      <c r="J195" s="38"/>
      <c r="K195" s="38"/>
      <c r="L195" s="39"/>
      <c r="M195" s="39"/>
      <c r="N195" s="39"/>
      <c r="O195" s="39"/>
      <c r="P195" s="38"/>
      <c r="Q195" s="38"/>
      <c r="R195" s="39"/>
      <c r="S195" s="39"/>
      <c r="T195" s="38"/>
      <c r="U195" s="39"/>
      <c r="V195" s="39"/>
      <c r="W195" s="39"/>
      <c r="X195" s="39"/>
      <c r="Y195" s="47"/>
      <c r="Z195" s="38"/>
      <c r="AA195" s="38"/>
      <c r="AB195" s="39"/>
      <c r="AC195" s="39"/>
      <c r="AD195" s="39"/>
      <c r="AE195" s="38"/>
      <c r="AF195" s="38"/>
      <c r="AG195" s="39"/>
      <c r="AH195" s="39"/>
      <c r="AI195" s="39"/>
      <c r="AJ195" s="39"/>
      <c r="AK195" s="39"/>
      <c r="AL195" s="39"/>
      <c r="AM195" s="39"/>
      <c r="AN195" s="39"/>
      <c r="AO195" s="39"/>
      <c r="AP195" s="38"/>
      <c r="AQ195" s="38"/>
      <c r="AR195" s="38"/>
      <c r="AS195" s="39"/>
      <c r="AT195" s="39"/>
      <c r="AU195" s="39"/>
      <c r="AV195" s="47"/>
      <c r="AW195" s="38"/>
      <c r="AX195" s="38"/>
      <c r="AY195" s="38"/>
      <c r="AZ195" s="38"/>
      <c r="BA195" s="38"/>
      <c r="BB195" s="38"/>
      <c r="BC195" s="38"/>
      <c r="BD195" s="38"/>
      <c r="BE195" s="38"/>
      <c r="BF195" s="38"/>
      <c r="BG195" s="39"/>
      <c r="BH195" s="39"/>
      <c r="BI195" s="39"/>
      <c r="BJ195" s="39"/>
      <c r="BK195" s="39"/>
      <c r="BL195" s="39"/>
      <c r="BM195" s="39"/>
      <c r="BN195" s="39"/>
      <c r="BO195" s="38"/>
      <c r="BP195" s="38"/>
      <c r="BQ195" s="39"/>
      <c r="BR195" s="39"/>
      <c r="BS195" s="39"/>
      <c r="BT195" s="39"/>
      <c r="BU195" s="39"/>
      <c r="BV195" s="39">
        <v>100</v>
      </c>
      <c r="BW195" s="39">
        <f>BR195</f>
        <v>0</v>
      </c>
      <c r="BX195" s="39"/>
      <c r="BY195" s="39">
        <f>BU195-BV195</f>
        <v>-100</v>
      </c>
      <c r="BZ195" s="39">
        <f>BY195</f>
        <v>-100</v>
      </c>
      <c r="CA195" s="39">
        <v>1900</v>
      </c>
      <c r="CB195" s="39">
        <v>1800</v>
      </c>
      <c r="CC195" s="39"/>
      <c r="CD195" s="124" t="s">
        <v>156</v>
      </c>
      <c r="CE195" s="263"/>
      <c r="CG195" s="20"/>
      <c r="CH195" s="20"/>
      <c r="CI195" s="20"/>
    </row>
    <row r="196" spans="1:87" s="20" customFormat="1" ht="15" hidden="1" x14ac:dyDescent="0.25">
      <c r="A196" s="41"/>
      <c r="B196" s="51"/>
      <c r="C196" s="41"/>
      <c r="D196" s="41"/>
      <c r="E196" s="41"/>
      <c r="F196" s="242"/>
      <c r="G196" s="38"/>
      <c r="H196" s="38"/>
      <c r="I196" s="38"/>
      <c r="J196" s="38"/>
      <c r="K196" s="38"/>
      <c r="L196" s="38"/>
      <c r="M196" s="38"/>
      <c r="N196" s="38"/>
      <c r="O196" s="38"/>
      <c r="P196" s="38"/>
      <c r="Q196" s="38"/>
      <c r="R196" s="38"/>
      <c r="S196" s="38"/>
      <c r="T196" s="38"/>
      <c r="U196" s="38"/>
      <c r="V196" s="38"/>
      <c r="W196" s="39"/>
      <c r="X196" s="38"/>
      <c r="Y196" s="38"/>
      <c r="Z196" s="38"/>
      <c r="AA196" s="38"/>
      <c r="AB196" s="38"/>
      <c r="AC196" s="39"/>
      <c r="AD196" s="39"/>
      <c r="AE196" s="39"/>
      <c r="AF196" s="39"/>
      <c r="AG196" s="38"/>
      <c r="AH196" s="39"/>
      <c r="AI196" s="39"/>
      <c r="AJ196" s="39"/>
      <c r="AK196" s="39"/>
      <c r="AL196" s="39"/>
      <c r="AM196" s="39"/>
      <c r="AN196" s="39"/>
      <c r="AO196" s="39"/>
      <c r="AP196" s="38"/>
      <c r="AQ196" s="38"/>
      <c r="AR196" s="38"/>
      <c r="AS196" s="39"/>
      <c r="AT196" s="39"/>
      <c r="AU196" s="38"/>
      <c r="AV196" s="38"/>
      <c r="AW196" s="38"/>
      <c r="AX196" s="38"/>
      <c r="AY196" s="38"/>
      <c r="AZ196" s="38"/>
      <c r="BA196" s="38"/>
      <c r="BB196" s="38"/>
      <c r="BC196" s="38"/>
      <c r="BD196" s="39"/>
      <c r="BE196" s="38"/>
      <c r="BF196" s="38"/>
      <c r="BG196" s="39"/>
      <c r="BH196" s="39"/>
      <c r="BI196" s="39"/>
      <c r="BJ196" s="39"/>
      <c r="BK196" s="39">
        <f t="shared" ref="BK196" si="296">BL196+BP196</f>
        <v>0</v>
      </c>
      <c r="BL196" s="39"/>
      <c r="BM196" s="39">
        <f t="shared" ref="BM196" si="297">AY196</f>
        <v>0</v>
      </c>
      <c r="BN196" s="39"/>
      <c r="BO196" s="38"/>
      <c r="BP196" s="38"/>
      <c r="BQ196" s="39"/>
      <c r="BR196" s="39"/>
      <c r="BS196" s="39">
        <f t="shared" ref="BS196:BS218" si="298">BP196-BR196</f>
        <v>0</v>
      </c>
      <c r="BT196" s="39"/>
      <c r="BU196" s="39"/>
      <c r="BV196" s="39"/>
      <c r="BW196" s="39"/>
      <c r="BX196" s="39"/>
      <c r="BY196" s="39"/>
      <c r="BZ196" s="39"/>
      <c r="CA196" s="39"/>
      <c r="CB196" s="39"/>
      <c r="CC196" s="39"/>
      <c r="CD196" s="54"/>
      <c r="CE196" s="263"/>
    </row>
    <row r="197" spans="1:87" s="20" customFormat="1" ht="15" x14ac:dyDescent="0.25">
      <c r="A197" s="114" t="s">
        <v>174</v>
      </c>
      <c r="B197" s="144" t="s">
        <v>175</v>
      </c>
      <c r="C197" s="41"/>
      <c r="D197" s="41"/>
      <c r="E197" s="41"/>
      <c r="F197" s="238"/>
      <c r="G197" s="153">
        <f t="shared" ref="G197:BR197" si="299">G198+G207+G211</f>
        <v>31029</v>
      </c>
      <c r="H197" s="153">
        <f t="shared" si="299"/>
        <v>19017</v>
      </c>
      <c r="I197" s="153">
        <f t="shared" si="299"/>
        <v>0</v>
      </c>
      <c r="J197" s="153">
        <f t="shared" si="299"/>
        <v>0</v>
      </c>
      <c r="K197" s="153">
        <f t="shared" si="299"/>
        <v>0</v>
      </c>
      <c r="L197" s="153">
        <f t="shared" si="299"/>
        <v>0</v>
      </c>
      <c r="M197" s="153">
        <f t="shared" si="299"/>
        <v>0</v>
      </c>
      <c r="N197" s="153">
        <f t="shared" si="299"/>
        <v>0</v>
      </c>
      <c r="O197" s="153">
        <f t="shared" si="299"/>
        <v>0</v>
      </c>
      <c r="P197" s="153">
        <f t="shared" si="299"/>
        <v>0</v>
      </c>
      <c r="Q197" s="153">
        <f t="shared" si="299"/>
        <v>0</v>
      </c>
      <c r="R197" s="153">
        <f t="shared" si="299"/>
        <v>0</v>
      </c>
      <c r="S197" s="153">
        <f t="shared" si="299"/>
        <v>0</v>
      </c>
      <c r="T197" s="153">
        <f t="shared" si="299"/>
        <v>0</v>
      </c>
      <c r="U197" s="153">
        <f t="shared" si="299"/>
        <v>0</v>
      </c>
      <c r="V197" s="153">
        <f t="shared" si="299"/>
        <v>0</v>
      </c>
      <c r="W197" s="153">
        <f t="shared" si="299"/>
        <v>0</v>
      </c>
      <c r="X197" s="153">
        <f t="shared" si="299"/>
        <v>0</v>
      </c>
      <c r="Y197" s="153">
        <f t="shared" si="299"/>
        <v>0</v>
      </c>
      <c r="Z197" s="153">
        <f t="shared" si="299"/>
        <v>0</v>
      </c>
      <c r="AA197" s="153">
        <f t="shared" si="299"/>
        <v>0</v>
      </c>
      <c r="AB197" s="153">
        <f t="shared" si="299"/>
        <v>0</v>
      </c>
      <c r="AC197" s="153">
        <f t="shared" si="299"/>
        <v>0</v>
      </c>
      <c r="AD197" s="153">
        <f t="shared" si="299"/>
        <v>0</v>
      </c>
      <c r="AE197" s="153">
        <f t="shared" si="299"/>
        <v>0</v>
      </c>
      <c r="AF197" s="153">
        <f t="shared" si="299"/>
        <v>0</v>
      </c>
      <c r="AG197" s="153">
        <f t="shared" si="299"/>
        <v>0</v>
      </c>
      <c r="AH197" s="153">
        <f t="shared" si="299"/>
        <v>0</v>
      </c>
      <c r="AI197" s="153">
        <f t="shared" si="299"/>
        <v>0</v>
      </c>
      <c r="AJ197" s="153">
        <f t="shared" si="299"/>
        <v>0</v>
      </c>
      <c r="AK197" s="153">
        <f t="shared" si="299"/>
        <v>0</v>
      </c>
      <c r="AL197" s="153">
        <f t="shared" si="299"/>
        <v>0</v>
      </c>
      <c r="AM197" s="153">
        <f t="shared" si="299"/>
        <v>0</v>
      </c>
      <c r="AN197" s="153">
        <f t="shared" si="299"/>
        <v>0</v>
      </c>
      <c r="AO197" s="153">
        <f t="shared" si="299"/>
        <v>0</v>
      </c>
      <c r="AP197" s="153">
        <f t="shared" si="299"/>
        <v>1400</v>
      </c>
      <c r="AQ197" s="153">
        <f t="shared" si="299"/>
        <v>448</v>
      </c>
      <c r="AR197" s="153">
        <f t="shared" si="299"/>
        <v>1140</v>
      </c>
      <c r="AS197" s="153">
        <f t="shared" si="299"/>
        <v>1400</v>
      </c>
      <c r="AT197" s="153">
        <f t="shared" si="299"/>
        <v>1400</v>
      </c>
      <c r="AU197" s="153">
        <f t="shared" si="299"/>
        <v>9843</v>
      </c>
      <c r="AV197" s="153">
        <f t="shared" si="299"/>
        <v>5517</v>
      </c>
      <c r="AW197" s="153">
        <f t="shared" si="299"/>
        <v>1400</v>
      </c>
      <c r="AX197" s="153">
        <f t="shared" si="299"/>
        <v>4117</v>
      </c>
      <c r="AY197" s="153">
        <f t="shared" si="299"/>
        <v>340</v>
      </c>
      <c r="AZ197" s="153">
        <f t="shared" si="299"/>
        <v>3400</v>
      </c>
      <c r="BA197" s="153">
        <f t="shared" si="299"/>
        <v>0</v>
      </c>
      <c r="BB197" s="153">
        <f t="shared" si="299"/>
        <v>3777</v>
      </c>
      <c r="BC197" s="153">
        <f t="shared" si="299"/>
        <v>0</v>
      </c>
      <c r="BD197" s="153">
        <f t="shared" si="299"/>
        <v>3777</v>
      </c>
      <c r="BE197" s="153">
        <f t="shared" si="299"/>
        <v>340</v>
      </c>
      <c r="BF197" s="153">
        <f t="shared" si="299"/>
        <v>340</v>
      </c>
      <c r="BG197" s="153">
        <f t="shared" si="299"/>
        <v>1740</v>
      </c>
      <c r="BH197" s="153">
        <f t="shared" si="299"/>
        <v>1740</v>
      </c>
      <c r="BI197" s="153">
        <f t="shared" si="299"/>
        <v>21575</v>
      </c>
      <c r="BJ197" s="153">
        <f t="shared" si="299"/>
        <v>13017</v>
      </c>
      <c r="BK197" s="153">
        <f t="shared" si="299"/>
        <v>14200</v>
      </c>
      <c r="BL197" s="153">
        <f t="shared" si="299"/>
        <v>1740</v>
      </c>
      <c r="BM197" s="153">
        <f t="shared" si="299"/>
        <v>340</v>
      </c>
      <c r="BN197" s="153">
        <f t="shared" si="299"/>
        <v>11000</v>
      </c>
      <c r="BO197" s="153">
        <f t="shared" si="299"/>
        <v>0</v>
      </c>
      <c r="BP197" s="153">
        <f t="shared" si="299"/>
        <v>12200</v>
      </c>
      <c r="BQ197" s="153">
        <f t="shared" si="299"/>
        <v>260</v>
      </c>
      <c r="BR197" s="153">
        <f t="shared" si="299"/>
        <v>11250</v>
      </c>
      <c r="BS197" s="153">
        <f t="shared" ref="BS197:CA197" si="300">BS198+BS207+BS211</f>
        <v>3950</v>
      </c>
      <c r="BT197" s="153">
        <f t="shared" si="300"/>
        <v>1445</v>
      </c>
      <c r="BU197" s="153">
        <f t="shared" si="300"/>
        <v>16262</v>
      </c>
      <c r="BV197" s="153">
        <f t="shared" si="300"/>
        <v>11593</v>
      </c>
      <c r="BW197" s="153">
        <f t="shared" si="300"/>
        <v>10750</v>
      </c>
      <c r="BX197" s="153">
        <f t="shared" si="300"/>
        <v>10750</v>
      </c>
      <c r="BY197" s="153">
        <f t="shared" si="300"/>
        <v>4669</v>
      </c>
      <c r="BZ197" s="153">
        <f t="shared" si="300"/>
        <v>4669</v>
      </c>
      <c r="CA197" s="153">
        <f t="shared" si="300"/>
        <v>2755</v>
      </c>
      <c r="CB197" s="153">
        <f t="shared" ref="CB197:CC197" si="301">CB198+CB207+CB211</f>
        <v>7424</v>
      </c>
      <c r="CC197" s="153">
        <f t="shared" si="301"/>
        <v>2755</v>
      </c>
      <c r="CD197" s="127"/>
      <c r="CE197" s="263"/>
      <c r="CG197" s="23"/>
      <c r="CH197" s="23"/>
      <c r="CI197" s="23"/>
    </row>
    <row r="198" spans="1:87" s="23" customFormat="1" ht="15.75" x14ac:dyDescent="0.25">
      <c r="A198" s="41"/>
      <c r="B198" s="144" t="s">
        <v>176</v>
      </c>
      <c r="C198" s="45"/>
      <c r="D198" s="45"/>
      <c r="E198" s="45"/>
      <c r="F198" s="242"/>
      <c r="G198" s="153">
        <f t="shared" ref="G198:BR198" si="302">SUM(G199:G205)</f>
        <v>19299</v>
      </c>
      <c r="H198" s="153">
        <f t="shared" si="302"/>
        <v>11017</v>
      </c>
      <c r="I198" s="153">
        <f t="shared" si="302"/>
        <v>0</v>
      </c>
      <c r="J198" s="153">
        <f t="shared" si="302"/>
        <v>0</v>
      </c>
      <c r="K198" s="153">
        <f t="shared" si="302"/>
        <v>0</v>
      </c>
      <c r="L198" s="153">
        <f t="shared" si="302"/>
        <v>0</v>
      </c>
      <c r="M198" s="153">
        <f t="shared" si="302"/>
        <v>0</v>
      </c>
      <c r="N198" s="153">
        <f t="shared" si="302"/>
        <v>0</v>
      </c>
      <c r="O198" s="153">
        <f t="shared" si="302"/>
        <v>0</v>
      </c>
      <c r="P198" s="153">
        <f t="shared" si="302"/>
        <v>0</v>
      </c>
      <c r="Q198" s="153">
        <f t="shared" si="302"/>
        <v>0</v>
      </c>
      <c r="R198" s="153">
        <f t="shared" si="302"/>
        <v>0</v>
      </c>
      <c r="S198" s="153">
        <f t="shared" si="302"/>
        <v>0</v>
      </c>
      <c r="T198" s="153">
        <f t="shared" si="302"/>
        <v>0</v>
      </c>
      <c r="U198" s="153">
        <f t="shared" si="302"/>
        <v>0</v>
      </c>
      <c r="V198" s="153">
        <f t="shared" si="302"/>
        <v>0</v>
      </c>
      <c r="W198" s="153">
        <f t="shared" si="302"/>
        <v>0</v>
      </c>
      <c r="X198" s="153">
        <f t="shared" si="302"/>
        <v>0</v>
      </c>
      <c r="Y198" s="153">
        <f t="shared" si="302"/>
        <v>0</v>
      </c>
      <c r="Z198" s="153">
        <f t="shared" si="302"/>
        <v>0</v>
      </c>
      <c r="AA198" s="153">
        <f t="shared" si="302"/>
        <v>0</v>
      </c>
      <c r="AB198" s="153">
        <f t="shared" si="302"/>
        <v>0</v>
      </c>
      <c r="AC198" s="153">
        <f t="shared" si="302"/>
        <v>0</v>
      </c>
      <c r="AD198" s="153">
        <f t="shared" si="302"/>
        <v>0</v>
      </c>
      <c r="AE198" s="153">
        <f t="shared" si="302"/>
        <v>0</v>
      </c>
      <c r="AF198" s="153">
        <f t="shared" si="302"/>
        <v>0</v>
      </c>
      <c r="AG198" s="153">
        <f t="shared" si="302"/>
        <v>0</v>
      </c>
      <c r="AH198" s="153">
        <f t="shared" si="302"/>
        <v>0</v>
      </c>
      <c r="AI198" s="153">
        <f t="shared" si="302"/>
        <v>0</v>
      </c>
      <c r="AJ198" s="153">
        <f t="shared" si="302"/>
        <v>0</v>
      </c>
      <c r="AK198" s="153">
        <f t="shared" si="302"/>
        <v>0</v>
      </c>
      <c r="AL198" s="153">
        <f t="shared" si="302"/>
        <v>0</v>
      </c>
      <c r="AM198" s="153">
        <f t="shared" si="302"/>
        <v>0</v>
      </c>
      <c r="AN198" s="153">
        <f t="shared" si="302"/>
        <v>0</v>
      </c>
      <c r="AO198" s="153">
        <f t="shared" si="302"/>
        <v>0</v>
      </c>
      <c r="AP198" s="153">
        <f t="shared" si="302"/>
        <v>1400</v>
      </c>
      <c r="AQ198" s="153">
        <f t="shared" si="302"/>
        <v>448</v>
      </c>
      <c r="AR198" s="153">
        <f t="shared" si="302"/>
        <v>1140</v>
      </c>
      <c r="AS198" s="153">
        <f t="shared" si="302"/>
        <v>1400</v>
      </c>
      <c r="AT198" s="153">
        <f t="shared" si="302"/>
        <v>1400</v>
      </c>
      <c r="AU198" s="153">
        <f t="shared" si="302"/>
        <v>7567</v>
      </c>
      <c r="AV198" s="153">
        <f t="shared" si="302"/>
        <v>3517</v>
      </c>
      <c r="AW198" s="153">
        <f t="shared" si="302"/>
        <v>1400</v>
      </c>
      <c r="AX198" s="153">
        <f t="shared" si="302"/>
        <v>2117</v>
      </c>
      <c r="AY198" s="153">
        <f t="shared" si="302"/>
        <v>340</v>
      </c>
      <c r="AZ198" s="153">
        <f t="shared" si="302"/>
        <v>2700</v>
      </c>
      <c r="BA198" s="153">
        <f t="shared" si="302"/>
        <v>0</v>
      </c>
      <c r="BB198" s="153">
        <f t="shared" si="302"/>
        <v>1777</v>
      </c>
      <c r="BC198" s="153">
        <f t="shared" si="302"/>
        <v>0</v>
      </c>
      <c r="BD198" s="153">
        <f t="shared" si="302"/>
        <v>1777</v>
      </c>
      <c r="BE198" s="153">
        <f t="shared" si="302"/>
        <v>340</v>
      </c>
      <c r="BF198" s="153">
        <f t="shared" si="302"/>
        <v>340</v>
      </c>
      <c r="BG198" s="153">
        <f t="shared" si="302"/>
        <v>1740</v>
      </c>
      <c r="BH198" s="153">
        <f t="shared" si="302"/>
        <v>1740</v>
      </c>
      <c r="BI198" s="153">
        <f t="shared" si="302"/>
        <v>19299</v>
      </c>
      <c r="BJ198" s="153">
        <f t="shared" si="302"/>
        <v>11017</v>
      </c>
      <c r="BK198" s="153">
        <f t="shared" si="302"/>
        <v>11000</v>
      </c>
      <c r="BL198" s="153">
        <f t="shared" si="302"/>
        <v>1740</v>
      </c>
      <c r="BM198" s="153">
        <f t="shared" si="302"/>
        <v>340</v>
      </c>
      <c r="BN198" s="153">
        <f t="shared" si="302"/>
        <v>9000</v>
      </c>
      <c r="BO198" s="153">
        <f t="shared" si="302"/>
        <v>0</v>
      </c>
      <c r="BP198" s="153">
        <f t="shared" si="302"/>
        <v>9000</v>
      </c>
      <c r="BQ198" s="153">
        <f t="shared" si="302"/>
        <v>260</v>
      </c>
      <c r="BR198" s="153">
        <f t="shared" si="302"/>
        <v>10000</v>
      </c>
      <c r="BS198" s="153">
        <f t="shared" ref="BS198:CA198" si="303">SUM(BS199:BS205)</f>
        <v>2000</v>
      </c>
      <c r="BT198" s="153">
        <f t="shared" si="303"/>
        <v>0</v>
      </c>
      <c r="BU198" s="153">
        <f t="shared" si="303"/>
        <v>11017</v>
      </c>
      <c r="BV198" s="153">
        <f t="shared" si="303"/>
        <v>10343</v>
      </c>
      <c r="BW198" s="153">
        <f t="shared" si="303"/>
        <v>9500</v>
      </c>
      <c r="BX198" s="153">
        <f t="shared" si="303"/>
        <v>9500</v>
      </c>
      <c r="BY198" s="153">
        <f t="shared" si="303"/>
        <v>674</v>
      </c>
      <c r="BZ198" s="153">
        <f t="shared" si="303"/>
        <v>674</v>
      </c>
      <c r="CA198" s="153">
        <f t="shared" si="303"/>
        <v>0</v>
      </c>
      <c r="CB198" s="153">
        <f t="shared" ref="CB198:CC198" si="304">SUM(CB199:CB205)</f>
        <v>674</v>
      </c>
      <c r="CC198" s="153">
        <f t="shared" si="304"/>
        <v>0</v>
      </c>
      <c r="CD198" s="127"/>
      <c r="CE198" s="263"/>
      <c r="CG198" s="20"/>
      <c r="CH198" s="20"/>
      <c r="CI198" s="20"/>
    </row>
    <row r="199" spans="1:87" s="20" customFormat="1" ht="30" x14ac:dyDescent="0.25">
      <c r="A199" s="41">
        <f>A198+1</f>
        <v>1</v>
      </c>
      <c r="B199" s="43" t="s">
        <v>341</v>
      </c>
      <c r="C199" s="41"/>
      <c r="D199" s="41"/>
      <c r="E199" s="41">
        <v>2017</v>
      </c>
      <c r="F199" s="242" t="s">
        <v>342</v>
      </c>
      <c r="G199" s="39">
        <v>1318</v>
      </c>
      <c r="H199" s="39">
        <v>17</v>
      </c>
      <c r="I199" s="38"/>
      <c r="J199" s="38"/>
      <c r="K199" s="38"/>
      <c r="L199" s="38"/>
      <c r="M199" s="38"/>
      <c r="N199" s="38"/>
      <c r="O199" s="38"/>
      <c r="P199" s="38"/>
      <c r="Q199" s="38"/>
      <c r="R199" s="38"/>
      <c r="S199" s="38"/>
      <c r="T199" s="38"/>
      <c r="U199" s="38"/>
      <c r="V199" s="38"/>
      <c r="W199" s="39"/>
      <c r="X199" s="38"/>
      <c r="Y199" s="38"/>
      <c r="Z199" s="38"/>
      <c r="AA199" s="38"/>
      <c r="AB199" s="39"/>
      <c r="AC199" s="39"/>
      <c r="AD199" s="39"/>
      <c r="AE199" s="39"/>
      <c r="AF199" s="39"/>
      <c r="AG199" s="38"/>
      <c r="AH199" s="39"/>
      <c r="AI199" s="39"/>
      <c r="AJ199" s="39"/>
      <c r="AK199" s="39"/>
      <c r="AL199" s="39"/>
      <c r="AM199" s="39"/>
      <c r="AN199" s="38"/>
      <c r="AO199" s="39"/>
      <c r="AP199" s="38">
        <v>700</v>
      </c>
      <c r="AQ199" s="38">
        <v>224</v>
      </c>
      <c r="AR199" s="38">
        <v>570</v>
      </c>
      <c r="AS199" s="39">
        <f>AN199+AP199</f>
        <v>700</v>
      </c>
      <c r="AT199" s="39">
        <f>AO199+AP199</f>
        <v>700</v>
      </c>
      <c r="AU199" s="38">
        <f t="shared" ref="AU199:AV201" si="305">G199</f>
        <v>1318</v>
      </c>
      <c r="AV199" s="38">
        <f t="shared" si="305"/>
        <v>17</v>
      </c>
      <c r="AW199" s="38">
        <f t="shared" ref="AW199" si="306">AI199+AP199</f>
        <v>700</v>
      </c>
      <c r="AX199" s="38">
        <f>AV199-AI199-AP199</f>
        <v>-683</v>
      </c>
      <c r="AY199" s="38">
        <v>170</v>
      </c>
      <c r="AZ199" s="38">
        <v>1000</v>
      </c>
      <c r="BA199" s="38"/>
      <c r="BB199" s="38">
        <f t="shared" ref="BB199" si="307">AX199-AY199</f>
        <v>-853</v>
      </c>
      <c r="BC199" s="38"/>
      <c r="BD199" s="39">
        <f t="shared" ref="BD199" si="308">BB199-BC199</f>
        <v>-853</v>
      </c>
      <c r="BE199" s="38">
        <v>170</v>
      </c>
      <c r="BF199" s="38">
        <f t="shared" ref="BF199" si="309">BE199</f>
        <v>170</v>
      </c>
      <c r="BG199" s="39">
        <f t="shared" ref="BG199" si="310">AW199+AY199</f>
        <v>870</v>
      </c>
      <c r="BH199" s="39">
        <f t="shared" ref="BH199" si="311">BG199</f>
        <v>870</v>
      </c>
      <c r="BI199" s="39">
        <f t="shared" ref="BI199" si="312">AU199</f>
        <v>1318</v>
      </c>
      <c r="BJ199" s="39">
        <f t="shared" ref="BJ199" si="313">AV199</f>
        <v>17</v>
      </c>
      <c r="BK199" s="39"/>
      <c r="BL199" s="39">
        <f t="shared" ref="BL199" si="314">BH199</f>
        <v>870</v>
      </c>
      <c r="BM199" s="39">
        <f t="shared" ref="BM199" si="315">AY199</f>
        <v>170</v>
      </c>
      <c r="BN199" s="39"/>
      <c r="BO199" s="38"/>
      <c r="BP199" s="38">
        <f t="shared" ref="BP199" si="316">BN199+BO199</f>
        <v>0</v>
      </c>
      <c r="BQ199" s="39">
        <v>130</v>
      </c>
      <c r="BR199" s="39"/>
      <c r="BS199" s="39">
        <f t="shared" ref="BS199" si="317">BP199-BR199</f>
        <v>0</v>
      </c>
      <c r="BT199" s="39"/>
      <c r="BU199" s="39">
        <v>17</v>
      </c>
      <c r="BV199" s="39">
        <v>0</v>
      </c>
      <c r="BW199" s="39"/>
      <c r="BX199" s="39"/>
      <c r="BY199" s="39">
        <f t="shared" ref="BY199:BY204" si="318">BU199-BV199</f>
        <v>17</v>
      </c>
      <c r="BZ199" s="39">
        <f t="shared" ref="BZ199" si="319">BY199</f>
        <v>17</v>
      </c>
      <c r="CA199" s="39"/>
      <c r="CB199" s="39">
        <f t="shared" ref="CB199:CB204" si="320">BY199+CA199</f>
        <v>17</v>
      </c>
      <c r="CC199" s="39"/>
      <c r="CD199" s="41" t="s">
        <v>55</v>
      </c>
      <c r="CE199" s="263"/>
    </row>
    <row r="200" spans="1:87" s="20" customFormat="1" ht="30" x14ac:dyDescent="0.25">
      <c r="A200" s="41">
        <f>A199+1</f>
        <v>2</v>
      </c>
      <c r="B200" s="43" t="s">
        <v>343</v>
      </c>
      <c r="C200" s="41"/>
      <c r="D200" s="41"/>
      <c r="E200" s="41">
        <v>2017</v>
      </c>
      <c r="F200" s="242" t="s">
        <v>344</v>
      </c>
      <c r="G200" s="39">
        <v>2117</v>
      </c>
      <c r="H200" s="39">
        <v>2000</v>
      </c>
      <c r="I200" s="38"/>
      <c r="J200" s="38"/>
      <c r="K200" s="38"/>
      <c r="L200" s="38"/>
      <c r="M200" s="38"/>
      <c r="N200" s="38"/>
      <c r="O200" s="38"/>
      <c r="P200" s="38"/>
      <c r="Q200" s="38"/>
      <c r="R200" s="38"/>
      <c r="S200" s="38"/>
      <c r="T200" s="38"/>
      <c r="U200" s="38"/>
      <c r="V200" s="38"/>
      <c r="W200" s="39"/>
      <c r="X200" s="38"/>
      <c r="Y200" s="38"/>
      <c r="Z200" s="38"/>
      <c r="AA200" s="38"/>
      <c r="AB200" s="39"/>
      <c r="AC200" s="39"/>
      <c r="AD200" s="39"/>
      <c r="AE200" s="39"/>
      <c r="AF200" s="39"/>
      <c r="AG200" s="38"/>
      <c r="AH200" s="39"/>
      <c r="AI200" s="39"/>
      <c r="AJ200" s="39"/>
      <c r="AK200" s="39"/>
      <c r="AL200" s="39"/>
      <c r="AM200" s="39"/>
      <c r="AN200" s="38"/>
      <c r="AO200" s="39"/>
      <c r="AP200" s="38">
        <v>700</v>
      </c>
      <c r="AQ200" s="38">
        <v>224</v>
      </c>
      <c r="AR200" s="38">
        <v>570</v>
      </c>
      <c r="AS200" s="39">
        <f>AN200+AP200</f>
        <v>700</v>
      </c>
      <c r="AT200" s="39">
        <f>AO200+AP200</f>
        <v>700</v>
      </c>
      <c r="AU200" s="38">
        <f t="shared" si="305"/>
        <v>2117</v>
      </c>
      <c r="AV200" s="38">
        <f t="shared" si="305"/>
        <v>2000</v>
      </c>
      <c r="AW200" s="38">
        <f t="shared" ref="AW200" si="321">AI200+AP200</f>
        <v>700</v>
      </c>
      <c r="AX200" s="38">
        <f>AV200-AI200-AP200</f>
        <v>1300</v>
      </c>
      <c r="AY200" s="38">
        <v>170</v>
      </c>
      <c r="AZ200" s="38">
        <v>1000</v>
      </c>
      <c r="BA200" s="38"/>
      <c r="BB200" s="38">
        <f t="shared" ref="BB200" si="322">AX200-AY200</f>
        <v>1130</v>
      </c>
      <c r="BC200" s="38"/>
      <c r="BD200" s="39">
        <f t="shared" ref="BD200" si="323">BB200-BC200</f>
        <v>1130</v>
      </c>
      <c r="BE200" s="38">
        <v>170</v>
      </c>
      <c r="BF200" s="38">
        <f t="shared" ref="BF200" si="324">BE200</f>
        <v>170</v>
      </c>
      <c r="BG200" s="39">
        <f t="shared" ref="BG200" si="325">AW200+AY200</f>
        <v>870</v>
      </c>
      <c r="BH200" s="39">
        <f t="shared" ref="BH200" si="326">BG200</f>
        <v>870</v>
      </c>
      <c r="BI200" s="39">
        <f t="shared" ref="BI200" si="327">AU200</f>
        <v>2117</v>
      </c>
      <c r="BJ200" s="39">
        <f t="shared" ref="BJ200" si="328">AV200</f>
        <v>2000</v>
      </c>
      <c r="BK200" s="39">
        <v>2000</v>
      </c>
      <c r="BL200" s="39">
        <f t="shared" ref="BL200" si="329">BH200</f>
        <v>870</v>
      </c>
      <c r="BM200" s="39">
        <f t="shared" ref="BM200" si="330">AY200</f>
        <v>170</v>
      </c>
      <c r="BN200" s="39"/>
      <c r="BO200" s="38"/>
      <c r="BP200" s="38">
        <f t="shared" ref="BP200" si="331">BN200+BO200</f>
        <v>0</v>
      </c>
      <c r="BQ200" s="39">
        <v>130</v>
      </c>
      <c r="BR200" s="39">
        <v>1000</v>
      </c>
      <c r="BS200" s="39">
        <f>BK200</f>
        <v>2000</v>
      </c>
      <c r="BT200" s="39"/>
      <c r="BU200" s="39">
        <f>BS200</f>
        <v>2000</v>
      </c>
      <c r="BV200" s="39">
        <v>1843</v>
      </c>
      <c r="BW200" s="39">
        <f t="shared" ref="BW200:BW204" si="332">BR200</f>
        <v>1000</v>
      </c>
      <c r="BX200" s="39">
        <f t="shared" ref="BX200:BX204" si="333">BW200</f>
        <v>1000</v>
      </c>
      <c r="BY200" s="39">
        <f t="shared" si="318"/>
        <v>157</v>
      </c>
      <c r="BZ200" s="39">
        <f t="shared" ref="BZ200" si="334">BY200</f>
        <v>157</v>
      </c>
      <c r="CA200" s="39"/>
      <c r="CB200" s="39">
        <f t="shared" si="320"/>
        <v>157</v>
      </c>
      <c r="CC200" s="39"/>
      <c r="CD200" s="41" t="s">
        <v>55</v>
      </c>
      <c r="CE200" s="263"/>
      <c r="CG200" s="24"/>
      <c r="CH200" s="24"/>
      <c r="CI200" s="24"/>
    </row>
    <row r="201" spans="1:87" s="24" customFormat="1" ht="30" x14ac:dyDescent="0.25">
      <c r="A201" s="41">
        <f t="shared" ref="A201:A203" si="335">A200+1</f>
        <v>3</v>
      </c>
      <c r="B201" s="43" t="s">
        <v>177</v>
      </c>
      <c r="C201" s="45"/>
      <c r="D201" s="45"/>
      <c r="E201" s="45">
        <v>2018</v>
      </c>
      <c r="F201" s="242" t="s">
        <v>178</v>
      </c>
      <c r="G201" s="39">
        <v>4132</v>
      </c>
      <c r="H201" s="39">
        <v>1500</v>
      </c>
      <c r="I201" s="38"/>
      <c r="J201" s="38"/>
      <c r="K201" s="38"/>
      <c r="L201" s="38"/>
      <c r="M201" s="38"/>
      <c r="N201" s="38"/>
      <c r="O201" s="38"/>
      <c r="P201" s="38"/>
      <c r="Q201" s="38"/>
      <c r="R201" s="38"/>
      <c r="S201" s="38"/>
      <c r="T201" s="38"/>
      <c r="U201" s="38"/>
      <c r="V201" s="38"/>
      <c r="W201" s="39"/>
      <c r="X201" s="38"/>
      <c r="Y201" s="38"/>
      <c r="Z201" s="38"/>
      <c r="AA201" s="38"/>
      <c r="AB201" s="39"/>
      <c r="AC201" s="39"/>
      <c r="AD201" s="39"/>
      <c r="AE201" s="39"/>
      <c r="AF201" s="39"/>
      <c r="AG201" s="38"/>
      <c r="AH201" s="39"/>
      <c r="AI201" s="39"/>
      <c r="AJ201" s="39"/>
      <c r="AK201" s="39"/>
      <c r="AL201" s="39"/>
      <c r="AM201" s="39"/>
      <c r="AN201" s="38"/>
      <c r="AO201" s="39"/>
      <c r="AP201" s="38"/>
      <c r="AQ201" s="38"/>
      <c r="AR201" s="38"/>
      <c r="AS201" s="39"/>
      <c r="AT201" s="39"/>
      <c r="AU201" s="38">
        <f t="shared" si="305"/>
        <v>4132</v>
      </c>
      <c r="AV201" s="38">
        <f t="shared" si="305"/>
        <v>1500</v>
      </c>
      <c r="AW201" s="38">
        <f>AI201+AP201</f>
        <v>0</v>
      </c>
      <c r="AX201" s="38">
        <f>AV201</f>
        <v>1500</v>
      </c>
      <c r="AY201" s="38"/>
      <c r="AZ201" s="38">
        <v>700</v>
      </c>
      <c r="BA201" s="38"/>
      <c r="BB201" s="38">
        <f>AX201-AY201</f>
        <v>1500</v>
      </c>
      <c r="BC201" s="38"/>
      <c r="BD201" s="39">
        <f>BB201-BC201</f>
        <v>1500</v>
      </c>
      <c r="BE201" s="38">
        <f>AU201-BI201</f>
        <v>0</v>
      </c>
      <c r="BF201" s="38">
        <f>BE201</f>
        <v>0</v>
      </c>
      <c r="BG201" s="39">
        <f>AW201+AY201</f>
        <v>0</v>
      </c>
      <c r="BH201" s="39">
        <f>BG201</f>
        <v>0</v>
      </c>
      <c r="BI201" s="39">
        <f t="shared" ref="BI201:BJ204" si="336">G201</f>
        <v>4132</v>
      </c>
      <c r="BJ201" s="39">
        <f t="shared" si="336"/>
        <v>1500</v>
      </c>
      <c r="BK201" s="39">
        <f>BL201+BP201</f>
        <v>1500</v>
      </c>
      <c r="BL201" s="39">
        <f>BH201</f>
        <v>0</v>
      </c>
      <c r="BM201" s="39">
        <f>AY201</f>
        <v>0</v>
      </c>
      <c r="BN201" s="39">
        <f>BJ201-BL201</f>
        <v>1500</v>
      </c>
      <c r="BO201" s="38"/>
      <c r="BP201" s="38">
        <f>BN201+BO201</f>
        <v>1500</v>
      </c>
      <c r="BQ201" s="39"/>
      <c r="BR201" s="39">
        <v>1400</v>
      </c>
      <c r="BS201" s="39">
        <f>BP201-BR201</f>
        <v>100</v>
      </c>
      <c r="BT201" s="39"/>
      <c r="BU201" s="39">
        <f>BK201+BT201</f>
        <v>1500</v>
      </c>
      <c r="BV201" s="39">
        <f>BK201-BP201+BR201</f>
        <v>1400</v>
      </c>
      <c r="BW201" s="39">
        <f t="shared" si="332"/>
        <v>1400</v>
      </c>
      <c r="BX201" s="39">
        <f t="shared" si="333"/>
        <v>1400</v>
      </c>
      <c r="BY201" s="39">
        <f t="shared" si="318"/>
        <v>100</v>
      </c>
      <c r="BZ201" s="39">
        <f t="shared" ref="BZ201:BZ204" si="337">BY201</f>
        <v>100</v>
      </c>
      <c r="CA201" s="39"/>
      <c r="CB201" s="39">
        <f t="shared" si="320"/>
        <v>100</v>
      </c>
      <c r="CC201" s="39"/>
      <c r="CD201" s="41" t="s">
        <v>56</v>
      </c>
      <c r="CE201" s="263"/>
    </row>
    <row r="202" spans="1:87" s="24" customFormat="1" ht="30" x14ac:dyDescent="0.25">
      <c r="A202" s="41">
        <f t="shared" si="335"/>
        <v>4</v>
      </c>
      <c r="B202" s="43" t="s">
        <v>179</v>
      </c>
      <c r="C202" s="45"/>
      <c r="D202" s="45"/>
      <c r="E202" s="45"/>
      <c r="F202" s="242" t="s">
        <v>220</v>
      </c>
      <c r="G202" s="38">
        <v>4687</v>
      </c>
      <c r="H202" s="38">
        <v>2000</v>
      </c>
      <c r="I202" s="38"/>
      <c r="J202" s="38"/>
      <c r="K202" s="38"/>
      <c r="L202" s="38"/>
      <c r="M202" s="38"/>
      <c r="N202" s="38"/>
      <c r="O202" s="38"/>
      <c r="P202" s="38"/>
      <c r="Q202" s="38"/>
      <c r="R202" s="38"/>
      <c r="S202" s="38"/>
      <c r="T202" s="38"/>
      <c r="U202" s="38"/>
      <c r="V202" s="38"/>
      <c r="W202" s="39"/>
      <c r="X202" s="38"/>
      <c r="Y202" s="38"/>
      <c r="Z202" s="38"/>
      <c r="AA202" s="38"/>
      <c r="AB202" s="39"/>
      <c r="AC202" s="39"/>
      <c r="AD202" s="39"/>
      <c r="AE202" s="39"/>
      <c r="AF202" s="39"/>
      <c r="AG202" s="38"/>
      <c r="AH202" s="39"/>
      <c r="AI202" s="39"/>
      <c r="AJ202" s="39"/>
      <c r="AK202" s="39"/>
      <c r="AL202" s="39"/>
      <c r="AM202" s="39"/>
      <c r="AN202" s="39"/>
      <c r="AO202" s="39"/>
      <c r="AP202" s="38"/>
      <c r="AQ202" s="38"/>
      <c r="AR202" s="38"/>
      <c r="AS202" s="39"/>
      <c r="AT202" s="39"/>
      <c r="AU202" s="38"/>
      <c r="AV202" s="38"/>
      <c r="AW202" s="38"/>
      <c r="AX202" s="38"/>
      <c r="AY202" s="38"/>
      <c r="AZ202" s="38"/>
      <c r="BA202" s="38"/>
      <c r="BB202" s="38"/>
      <c r="BC202" s="38"/>
      <c r="BD202" s="39"/>
      <c r="BE202" s="38"/>
      <c r="BF202" s="38"/>
      <c r="BG202" s="39"/>
      <c r="BH202" s="39">
        <f>BG202</f>
        <v>0</v>
      </c>
      <c r="BI202" s="39">
        <f t="shared" si="336"/>
        <v>4687</v>
      </c>
      <c r="BJ202" s="39">
        <f t="shared" si="336"/>
        <v>2000</v>
      </c>
      <c r="BK202" s="39">
        <f>BL202+BP202</f>
        <v>2000</v>
      </c>
      <c r="BL202" s="39">
        <f>BH202</f>
        <v>0</v>
      </c>
      <c r="BM202" s="39">
        <f>AY202</f>
        <v>0</v>
      </c>
      <c r="BN202" s="39">
        <f>BJ202-BL202</f>
        <v>2000</v>
      </c>
      <c r="BO202" s="38"/>
      <c r="BP202" s="38">
        <f>BN202+BO202</f>
        <v>2000</v>
      </c>
      <c r="BQ202" s="39"/>
      <c r="BR202" s="39">
        <v>1900</v>
      </c>
      <c r="BS202" s="39">
        <f>BP202-BR202</f>
        <v>100</v>
      </c>
      <c r="BT202" s="39"/>
      <c r="BU202" s="39">
        <f>BK202+BT202</f>
        <v>2000</v>
      </c>
      <c r="BV202" s="39">
        <f>BK202-BP202+BR202</f>
        <v>1900</v>
      </c>
      <c r="BW202" s="39">
        <f t="shared" si="332"/>
        <v>1900</v>
      </c>
      <c r="BX202" s="39">
        <f t="shared" si="333"/>
        <v>1900</v>
      </c>
      <c r="BY202" s="39">
        <f t="shared" si="318"/>
        <v>100</v>
      </c>
      <c r="BZ202" s="39">
        <f t="shared" si="337"/>
        <v>100</v>
      </c>
      <c r="CA202" s="39"/>
      <c r="CB202" s="39">
        <f t="shared" si="320"/>
        <v>100</v>
      </c>
      <c r="CC202" s="39"/>
      <c r="CD202" s="127" t="s">
        <v>66</v>
      </c>
      <c r="CE202" s="263"/>
    </row>
    <row r="203" spans="1:87" s="24" customFormat="1" ht="30" x14ac:dyDescent="0.25">
      <c r="A203" s="41">
        <f t="shared" si="335"/>
        <v>5</v>
      </c>
      <c r="B203" s="43" t="s">
        <v>180</v>
      </c>
      <c r="C203" s="45"/>
      <c r="D203" s="45"/>
      <c r="E203" s="45"/>
      <c r="F203" s="242" t="s">
        <v>243</v>
      </c>
      <c r="G203" s="38">
        <v>2035</v>
      </c>
      <c r="H203" s="38">
        <v>2000</v>
      </c>
      <c r="I203" s="38"/>
      <c r="J203" s="38"/>
      <c r="K203" s="38"/>
      <c r="L203" s="38"/>
      <c r="M203" s="38"/>
      <c r="N203" s="38"/>
      <c r="O203" s="38"/>
      <c r="P203" s="38"/>
      <c r="Q203" s="38"/>
      <c r="R203" s="38"/>
      <c r="S203" s="38"/>
      <c r="T203" s="38"/>
      <c r="U203" s="38"/>
      <c r="V203" s="38"/>
      <c r="W203" s="39"/>
      <c r="X203" s="38"/>
      <c r="Y203" s="38"/>
      <c r="Z203" s="38"/>
      <c r="AA203" s="38"/>
      <c r="AB203" s="38"/>
      <c r="AC203" s="39"/>
      <c r="AD203" s="39"/>
      <c r="AE203" s="39"/>
      <c r="AF203" s="39"/>
      <c r="AG203" s="38"/>
      <c r="AH203" s="39"/>
      <c r="AI203" s="39"/>
      <c r="AJ203" s="39"/>
      <c r="AK203" s="39"/>
      <c r="AL203" s="39"/>
      <c r="AM203" s="39"/>
      <c r="AN203" s="39"/>
      <c r="AO203" s="39"/>
      <c r="AP203" s="38"/>
      <c r="AQ203" s="38"/>
      <c r="AR203" s="38"/>
      <c r="AS203" s="39"/>
      <c r="AT203" s="39"/>
      <c r="AU203" s="38"/>
      <c r="AV203" s="38"/>
      <c r="AW203" s="38"/>
      <c r="AX203" s="38"/>
      <c r="AY203" s="38"/>
      <c r="AZ203" s="38"/>
      <c r="BA203" s="38"/>
      <c r="BB203" s="38"/>
      <c r="BC203" s="38"/>
      <c r="BD203" s="39"/>
      <c r="BE203" s="38"/>
      <c r="BF203" s="38"/>
      <c r="BG203" s="39"/>
      <c r="BH203" s="39">
        <f>BG203</f>
        <v>0</v>
      </c>
      <c r="BI203" s="39">
        <f t="shared" si="336"/>
        <v>2035</v>
      </c>
      <c r="BJ203" s="39">
        <f t="shared" si="336"/>
        <v>2000</v>
      </c>
      <c r="BK203" s="39">
        <f>BL203+BP203</f>
        <v>2000</v>
      </c>
      <c r="BL203" s="39">
        <f>BH203</f>
        <v>0</v>
      </c>
      <c r="BM203" s="39">
        <f>AY203</f>
        <v>0</v>
      </c>
      <c r="BN203" s="39">
        <f>BJ203-BL203</f>
        <v>2000</v>
      </c>
      <c r="BO203" s="38"/>
      <c r="BP203" s="38">
        <f>BN203+BO203</f>
        <v>2000</v>
      </c>
      <c r="BQ203" s="39"/>
      <c r="BR203" s="39">
        <v>1900</v>
      </c>
      <c r="BS203" s="39">
        <f>BP203-BR203</f>
        <v>100</v>
      </c>
      <c r="BT203" s="39"/>
      <c r="BU203" s="39">
        <f>BK203+BT203</f>
        <v>2000</v>
      </c>
      <c r="BV203" s="39">
        <f>BK203-BP203+BR203</f>
        <v>1900</v>
      </c>
      <c r="BW203" s="39">
        <f t="shared" si="332"/>
        <v>1900</v>
      </c>
      <c r="BX203" s="39">
        <f t="shared" si="333"/>
        <v>1900</v>
      </c>
      <c r="BY203" s="39">
        <f t="shared" si="318"/>
        <v>100</v>
      </c>
      <c r="BZ203" s="39">
        <f t="shared" si="337"/>
        <v>100</v>
      </c>
      <c r="CA203" s="39"/>
      <c r="CB203" s="39">
        <f t="shared" si="320"/>
        <v>100</v>
      </c>
      <c r="CC203" s="39"/>
      <c r="CD203" s="127" t="s">
        <v>66</v>
      </c>
      <c r="CE203" s="263"/>
    </row>
    <row r="204" spans="1:87" s="24" customFormat="1" ht="30" x14ac:dyDescent="0.25">
      <c r="A204" s="41">
        <f>A203+1</f>
        <v>6</v>
      </c>
      <c r="B204" s="43" t="s">
        <v>181</v>
      </c>
      <c r="C204" s="45"/>
      <c r="D204" s="45"/>
      <c r="E204" s="45"/>
      <c r="F204" s="242" t="s">
        <v>244</v>
      </c>
      <c r="G204" s="38">
        <v>3358</v>
      </c>
      <c r="H204" s="38">
        <v>2000</v>
      </c>
      <c r="I204" s="38"/>
      <c r="J204" s="38"/>
      <c r="K204" s="38"/>
      <c r="L204" s="38"/>
      <c r="M204" s="38"/>
      <c r="N204" s="38"/>
      <c r="O204" s="38"/>
      <c r="P204" s="38"/>
      <c r="Q204" s="38"/>
      <c r="R204" s="38"/>
      <c r="S204" s="38"/>
      <c r="T204" s="38"/>
      <c r="U204" s="38"/>
      <c r="V204" s="38"/>
      <c r="W204" s="39"/>
      <c r="X204" s="38"/>
      <c r="Y204" s="38"/>
      <c r="Z204" s="38"/>
      <c r="AA204" s="38"/>
      <c r="AB204" s="38"/>
      <c r="AC204" s="39"/>
      <c r="AD204" s="39"/>
      <c r="AE204" s="39"/>
      <c r="AF204" s="39"/>
      <c r="AG204" s="38"/>
      <c r="AH204" s="39"/>
      <c r="AI204" s="39"/>
      <c r="AJ204" s="39"/>
      <c r="AK204" s="39"/>
      <c r="AL204" s="39"/>
      <c r="AM204" s="39"/>
      <c r="AN204" s="39"/>
      <c r="AO204" s="39"/>
      <c r="AP204" s="38"/>
      <c r="AQ204" s="38"/>
      <c r="AR204" s="38"/>
      <c r="AS204" s="39"/>
      <c r="AT204" s="39"/>
      <c r="AU204" s="38"/>
      <c r="AV204" s="38"/>
      <c r="AW204" s="38"/>
      <c r="AX204" s="38"/>
      <c r="AY204" s="38"/>
      <c r="AZ204" s="38"/>
      <c r="BA204" s="38"/>
      <c r="BB204" s="38"/>
      <c r="BC204" s="38"/>
      <c r="BD204" s="39"/>
      <c r="BE204" s="38"/>
      <c r="BF204" s="38"/>
      <c r="BG204" s="39"/>
      <c r="BH204" s="39">
        <f>BG204</f>
        <v>0</v>
      </c>
      <c r="BI204" s="39">
        <f t="shared" si="336"/>
        <v>3358</v>
      </c>
      <c r="BJ204" s="39">
        <f t="shared" si="336"/>
        <v>2000</v>
      </c>
      <c r="BK204" s="39">
        <f>BL204+BP204</f>
        <v>2000</v>
      </c>
      <c r="BL204" s="39">
        <f>BH204</f>
        <v>0</v>
      </c>
      <c r="BM204" s="39">
        <f>AY204</f>
        <v>0</v>
      </c>
      <c r="BN204" s="39">
        <f>BJ204-BL204</f>
        <v>2000</v>
      </c>
      <c r="BO204" s="38"/>
      <c r="BP204" s="38">
        <f>BN204+BO204</f>
        <v>2000</v>
      </c>
      <c r="BQ204" s="39"/>
      <c r="BR204" s="39">
        <v>1900</v>
      </c>
      <c r="BS204" s="39">
        <f>BP204-BR204</f>
        <v>100</v>
      </c>
      <c r="BT204" s="39"/>
      <c r="BU204" s="39">
        <f>BK204+BT204</f>
        <v>2000</v>
      </c>
      <c r="BV204" s="39">
        <f>BK204-BP204+BR204</f>
        <v>1900</v>
      </c>
      <c r="BW204" s="39">
        <f t="shared" si="332"/>
        <v>1900</v>
      </c>
      <c r="BX204" s="39">
        <f t="shared" si="333"/>
        <v>1900</v>
      </c>
      <c r="BY204" s="39">
        <f t="shared" si="318"/>
        <v>100</v>
      </c>
      <c r="BZ204" s="39">
        <f t="shared" si="337"/>
        <v>100</v>
      </c>
      <c r="CA204" s="39"/>
      <c r="CB204" s="39">
        <f t="shared" si="320"/>
        <v>100</v>
      </c>
      <c r="CC204" s="39"/>
      <c r="CD204" s="127" t="s">
        <v>66</v>
      </c>
      <c r="CE204" s="263"/>
    </row>
    <row r="205" spans="1:87" s="24" customFormat="1" ht="30" x14ac:dyDescent="0.25">
      <c r="A205" s="41">
        <f>A204+1</f>
        <v>7</v>
      </c>
      <c r="B205" s="43" t="s">
        <v>507</v>
      </c>
      <c r="C205" s="45"/>
      <c r="D205" s="45"/>
      <c r="E205" s="45"/>
      <c r="F205" s="242" t="s">
        <v>244</v>
      </c>
      <c r="G205" s="38">
        <v>1652</v>
      </c>
      <c r="H205" s="38">
        <v>1500</v>
      </c>
      <c r="I205" s="38"/>
      <c r="J205" s="38"/>
      <c r="K205" s="38"/>
      <c r="L205" s="38"/>
      <c r="M205" s="38"/>
      <c r="N205" s="38"/>
      <c r="O205" s="38"/>
      <c r="P205" s="38"/>
      <c r="Q205" s="38"/>
      <c r="R205" s="38"/>
      <c r="S205" s="38"/>
      <c r="T205" s="38"/>
      <c r="U205" s="38"/>
      <c r="V205" s="38"/>
      <c r="W205" s="39"/>
      <c r="X205" s="38"/>
      <c r="Y205" s="38"/>
      <c r="Z205" s="38"/>
      <c r="AA205" s="38"/>
      <c r="AB205" s="38"/>
      <c r="AC205" s="39"/>
      <c r="AD205" s="39"/>
      <c r="AE205" s="39"/>
      <c r="AF205" s="39"/>
      <c r="AG205" s="38"/>
      <c r="AH205" s="39"/>
      <c r="AI205" s="39"/>
      <c r="AJ205" s="39"/>
      <c r="AK205" s="39"/>
      <c r="AL205" s="39"/>
      <c r="AM205" s="39"/>
      <c r="AN205" s="39"/>
      <c r="AO205" s="39"/>
      <c r="AP205" s="38"/>
      <c r="AQ205" s="38"/>
      <c r="AR205" s="38"/>
      <c r="AS205" s="39"/>
      <c r="AT205" s="39"/>
      <c r="AU205" s="38"/>
      <c r="AV205" s="38"/>
      <c r="AW205" s="38"/>
      <c r="AX205" s="38"/>
      <c r="AY205" s="38"/>
      <c r="AZ205" s="38"/>
      <c r="BA205" s="38"/>
      <c r="BB205" s="38"/>
      <c r="BC205" s="38"/>
      <c r="BD205" s="39"/>
      <c r="BE205" s="38"/>
      <c r="BF205" s="38"/>
      <c r="BG205" s="39"/>
      <c r="BH205" s="39">
        <f>BG205</f>
        <v>0</v>
      </c>
      <c r="BI205" s="39">
        <f t="shared" ref="BI205" si="338">G205</f>
        <v>1652</v>
      </c>
      <c r="BJ205" s="39">
        <f t="shared" ref="BJ205" si="339">H205</f>
        <v>1500</v>
      </c>
      <c r="BK205" s="39">
        <f>BL205+BP205</f>
        <v>1500</v>
      </c>
      <c r="BL205" s="39">
        <f>BH205</f>
        <v>0</v>
      </c>
      <c r="BM205" s="39">
        <f>AY205</f>
        <v>0</v>
      </c>
      <c r="BN205" s="39">
        <f>BJ205-BL205</f>
        <v>1500</v>
      </c>
      <c r="BO205" s="38"/>
      <c r="BP205" s="38">
        <f>BN205+BO205</f>
        <v>1500</v>
      </c>
      <c r="BQ205" s="39"/>
      <c r="BR205" s="39">
        <v>1900</v>
      </c>
      <c r="BS205" s="39">
        <f>BP205-BR205</f>
        <v>-400</v>
      </c>
      <c r="BT205" s="39"/>
      <c r="BU205" s="39">
        <f>BK205+BT205</f>
        <v>1500</v>
      </c>
      <c r="BV205" s="39">
        <v>1400</v>
      </c>
      <c r="BW205" s="39">
        <v>1400</v>
      </c>
      <c r="BX205" s="39">
        <f t="shared" ref="BX205" si="340">BW205</f>
        <v>1400</v>
      </c>
      <c r="BY205" s="39">
        <f t="shared" ref="BY205" si="341">BU205-BV205</f>
        <v>100</v>
      </c>
      <c r="BZ205" s="39">
        <f t="shared" ref="BZ205" si="342">BY205</f>
        <v>100</v>
      </c>
      <c r="CA205" s="39"/>
      <c r="CB205" s="39">
        <f t="shared" ref="CB205" si="343">BY205+CA205</f>
        <v>100</v>
      </c>
      <c r="CC205" s="39"/>
      <c r="CD205" s="127" t="s">
        <v>62</v>
      </c>
      <c r="CE205" s="263"/>
      <c r="CG205" s="16"/>
      <c r="CH205" s="16"/>
      <c r="CI205" s="16"/>
    </row>
    <row r="206" spans="1:87" s="16" customFormat="1" ht="15.75" x14ac:dyDescent="0.25">
      <c r="A206" s="41"/>
      <c r="B206" s="43"/>
      <c r="C206" s="44"/>
      <c r="D206" s="44"/>
      <c r="E206" s="41"/>
      <c r="F206" s="226"/>
      <c r="G206" s="39"/>
      <c r="H206" s="39"/>
      <c r="I206" s="38"/>
      <c r="J206" s="38"/>
      <c r="K206" s="38"/>
      <c r="L206" s="39"/>
      <c r="M206" s="39"/>
      <c r="N206" s="39"/>
      <c r="O206" s="39"/>
      <c r="P206" s="38"/>
      <c r="Q206" s="38"/>
      <c r="R206" s="39"/>
      <c r="S206" s="39"/>
      <c r="T206" s="38"/>
      <c r="U206" s="39"/>
      <c r="V206" s="39"/>
      <c r="W206" s="39"/>
      <c r="X206" s="39"/>
      <c r="Y206" s="47"/>
      <c r="Z206" s="38"/>
      <c r="AA206" s="38"/>
      <c r="AB206" s="39"/>
      <c r="AC206" s="39"/>
      <c r="AD206" s="39"/>
      <c r="AE206" s="38"/>
      <c r="AF206" s="38"/>
      <c r="AG206" s="39"/>
      <c r="AH206" s="39"/>
      <c r="AI206" s="39"/>
      <c r="AJ206" s="39"/>
      <c r="AK206" s="39"/>
      <c r="AL206" s="39"/>
      <c r="AM206" s="39"/>
      <c r="AN206" s="39"/>
      <c r="AO206" s="39"/>
      <c r="AP206" s="47"/>
      <c r="AQ206" s="47"/>
      <c r="AR206" s="38"/>
      <c r="AS206" s="39"/>
      <c r="AT206" s="39"/>
      <c r="AU206" s="38"/>
      <c r="AV206" s="38"/>
      <c r="AW206" s="38"/>
      <c r="AX206" s="38"/>
      <c r="AY206" s="38"/>
      <c r="AZ206" s="47"/>
      <c r="BA206" s="38"/>
      <c r="BB206" s="38"/>
      <c r="BC206" s="38"/>
      <c r="BD206" s="39"/>
      <c r="BE206" s="38"/>
      <c r="BF206" s="38"/>
      <c r="BG206" s="39"/>
      <c r="BH206" s="39"/>
      <c r="BI206" s="39"/>
      <c r="BJ206" s="39"/>
      <c r="BK206" s="39"/>
      <c r="BL206" s="39"/>
      <c r="BM206" s="39"/>
      <c r="BN206" s="39"/>
      <c r="BO206" s="38"/>
      <c r="BP206" s="38"/>
      <c r="BQ206" s="39"/>
      <c r="BR206" s="39"/>
      <c r="BS206" s="39"/>
      <c r="BT206" s="39"/>
      <c r="BU206" s="39"/>
      <c r="BV206" s="39"/>
      <c r="BW206" s="39"/>
      <c r="BX206" s="39"/>
      <c r="BY206" s="39"/>
      <c r="BZ206" s="39"/>
      <c r="CA206" s="39"/>
      <c r="CB206" s="39"/>
      <c r="CC206" s="39"/>
      <c r="CD206" s="124"/>
      <c r="CE206" s="263"/>
      <c r="CG206" s="20"/>
      <c r="CH206" s="20"/>
      <c r="CI206" s="20"/>
    </row>
    <row r="207" spans="1:87" s="20" customFormat="1" ht="15.75" x14ac:dyDescent="0.25">
      <c r="A207" s="114"/>
      <c r="B207" s="144" t="s">
        <v>198</v>
      </c>
      <c r="C207" s="41"/>
      <c r="D207" s="41"/>
      <c r="E207" s="41"/>
      <c r="F207" s="238"/>
      <c r="G207" s="153">
        <f t="shared" ref="G207:BR207" si="344">G208+G209</f>
        <v>5401</v>
      </c>
      <c r="H207" s="153">
        <f t="shared" si="344"/>
        <v>4000</v>
      </c>
      <c r="I207" s="153">
        <f t="shared" si="344"/>
        <v>0</v>
      </c>
      <c r="J207" s="153">
        <f t="shared" si="344"/>
        <v>0</v>
      </c>
      <c r="K207" s="153">
        <f t="shared" si="344"/>
        <v>0</v>
      </c>
      <c r="L207" s="153">
        <f t="shared" si="344"/>
        <v>0</v>
      </c>
      <c r="M207" s="153">
        <f t="shared" si="344"/>
        <v>0</v>
      </c>
      <c r="N207" s="153">
        <f t="shared" si="344"/>
        <v>0</v>
      </c>
      <c r="O207" s="153">
        <f t="shared" si="344"/>
        <v>0</v>
      </c>
      <c r="P207" s="153">
        <f t="shared" si="344"/>
        <v>0</v>
      </c>
      <c r="Q207" s="153">
        <f t="shared" si="344"/>
        <v>0</v>
      </c>
      <c r="R207" s="153">
        <f t="shared" si="344"/>
        <v>0</v>
      </c>
      <c r="S207" s="153">
        <f t="shared" si="344"/>
        <v>0</v>
      </c>
      <c r="T207" s="153">
        <f t="shared" si="344"/>
        <v>0</v>
      </c>
      <c r="U207" s="153">
        <f t="shared" si="344"/>
        <v>0</v>
      </c>
      <c r="V207" s="153">
        <f t="shared" si="344"/>
        <v>0</v>
      </c>
      <c r="W207" s="153">
        <f t="shared" si="344"/>
        <v>0</v>
      </c>
      <c r="X207" s="153">
        <f t="shared" si="344"/>
        <v>0</v>
      </c>
      <c r="Y207" s="153">
        <f t="shared" si="344"/>
        <v>0</v>
      </c>
      <c r="Z207" s="153">
        <f t="shared" si="344"/>
        <v>0</v>
      </c>
      <c r="AA207" s="153">
        <f t="shared" si="344"/>
        <v>0</v>
      </c>
      <c r="AB207" s="153">
        <f t="shared" si="344"/>
        <v>0</v>
      </c>
      <c r="AC207" s="153">
        <f t="shared" si="344"/>
        <v>0</v>
      </c>
      <c r="AD207" s="153">
        <f t="shared" si="344"/>
        <v>0</v>
      </c>
      <c r="AE207" s="153">
        <f t="shared" si="344"/>
        <v>0</v>
      </c>
      <c r="AF207" s="153">
        <f t="shared" si="344"/>
        <v>0</v>
      </c>
      <c r="AG207" s="153">
        <f t="shared" si="344"/>
        <v>0</v>
      </c>
      <c r="AH207" s="153">
        <f t="shared" si="344"/>
        <v>0</v>
      </c>
      <c r="AI207" s="153">
        <f t="shared" si="344"/>
        <v>0</v>
      </c>
      <c r="AJ207" s="153">
        <f t="shared" si="344"/>
        <v>0</v>
      </c>
      <c r="AK207" s="153">
        <f t="shared" si="344"/>
        <v>0</v>
      </c>
      <c r="AL207" s="153">
        <f t="shared" si="344"/>
        <v>0</v>
      </c>
      <c r="AM207" s="153">
        <f t="shared" si="344"/>
        <v>0</v>
      </c>
      <c r="AN207" s="153">
        <f t="shared" si="344"/>
        <v>0</v>
      </c>
      <c r="AO207" s="153">
        <f t="shared" si="344"/>
        <v>0</v>
      </c>
      <c r="AP207" s="153">
        <f t="shared" si="344"/>
        <v>0</v>
      </c>
      <c r="AQ207" s="153">
        <f t="shared" si="344"/>
        <v>0</v>
      </c>
      <c r="AR207" s="153">
        <f t="shared" si="344"/>
        <v>0</v>
      </c>
      <c r="AS207" s="153">
        <f t="shared" si="344"/>
        <v>0</v>
      </c>
      <c r="AT207" s="153">
        <f t="shared" si="344"/>
        <v>0</v>
      </c>
      <c r="AU207" s="153">
        <f t="shared" si="344"/>
        <v>0</v>
      </c>
      <c r="AV207" s="153">
        <f t="shared" si="344"/>
        <v>0</v>
      </c>
      <c r="AW207" s="153">
        <f t="shared" si="344"/>
        <v>0</v>
      </c>
      <c r="AX207" s="153">
        <f t="shared" si="344"/>
        <v>0</v>
      </c>
      <c r="AY207" s="153">
        <f t="shared" si="344"/>
        <v>0</v>
      </c>
      <c r="AZ207" s="153">
        <f t="shared" si="344"/>
        <v>0</v>
      </c>
      <c r="BA207" s="153">
        <f t="shared" si="344"/>
        <v>0</v>
      </c>
      <c r="BB207" s="153">
        <f t="shared" si="344"/>
        <v>0</v>
      </c>
      <c r="BC207" s="153">
        <f t="shared" si="344"/>
        <v>0</v>
      </c>
      <c r="BD207" s="153">
        <f t="shared" si="344"/>
        <v>0</v>
      </c>
      <c r="BE207" s="153">
        <f t="shared" si="344"/>
        <v>0</v>
      </c>
      <c r="BF207" s="153">
        <f t="shared" si="344"/>
        <v>0</v>
      </c>
      <c r="BG207" s="153">
        <f t="shared" si="344"/>
        <v>0</v>
      </c>
      <c r="BH207" s="153">
        <f t="shared" si="344"/>
        <v>0</v>
      </c>
      <c r="BI207" s="153">
        <f t="shared" si="344"/>
        <v>0</v>
      </c>
      <c r="BJ207" s="153">
        <f t="shared" si="344"/>
        <v>0</v>
      </c>
      <c r="BK207" s="153">
        <f t="shared" si="344"/>
        <v>1200</v>
      </c>
      <c r="BL207" s="153">
        <f t="shared" si="344"/>
        <v>0</v>
      </c>
      <c r="BM207" s="153">
        <f t="shared" si="344"/>
        <v>0</v>
      </c>
      <c r="BN207" s="153">
        <f t="shared" si="344"/>
        <v>0</v>
      </c>
      <c r="BO207" s="153">
        <f t="shared" si="344"/>
        <v>0</v>
      </c>
      <c r="BP207" s="153">
        <f t="shared" si="344"/>
        <v>1200</v>
      </c>
      <c r="BQ207" s="153">
        <f t="shared" si="344"/>
        <v>0</v>
      </c>
      <c r="BR207" s="153">
        <f t="shared" si="344"/>
        <v>1200</v>
      </c>
      <c r="BS207" s="153">
        <f t="shared" ref="BS207:CA207" si="345">BS208+BS209</f>
        <v>0</v>
      </c>
      <c r="BT207" s="153">
        <f t="shared" si="345"/>
        <v>1445</v>
      </c>
      <c r="BU207" s="153">
        <f t="shared" si="345"/>
        <v>1245</v>
      </c>
      <c r="BV207" s="153">
        <f t="shared" si="345"/>
        <v>1200</v>
      </c>
      <c r="BW207" s="153">
        <f t="shared" si="345"/>
        <v>1200</v>
      </c>
      <c r="BX207" s="153">
        <f t="shared" si="345"/>
        <v>1200</v>
      </c>
      <c r="BY207" s="153">
        <f t="shared" si="345"/>
        <v>45</v>
      </c>
      <c r="BZ207" s="153">
        <f t="shared" si="345"/>
        <v>45</v>
      </c>
      <c r="CA207" s="153">
        <f t="shared" si="345"/>
        <v>2755</v>
      </c>
      <c r="CB207" s="153">
        <f t="shared" ref="CB207" si="346">CB208+CB209</f>
        <v>2800</v>
      </c>
      <c r="CC207" s="153">
        <f>CC208+CC209</f>
        <v>2755</v>
      </c>
      <c r="CD207" s="127"/>
      <c r="CE207" s="263"/>
      <c r="CG207" s="24"/>
      <c r="CH207" s="24"/>
      <c r="CI207" s="24"/>
    </row>
    <row r="208" spans="1:87" s="24" customFormat="1" ht="30" x14ac:dyDescent="0.25">
      <c r="A208" s="54">
        <v>1</v>
      </c>
      <c r="B208" s="51" t="s">
        <v>269</v>
      </c>
      <c r="C208" s="45"/>
      <c r="D208" s="45"/>
      <c r="E208" s="45"/>
      <c r="F208" s="236" t="s">
        <v>271</v>
      </c>
      <c r="G208" s="48">
        <v>2370</v>
      </c>
      <c r="H208" s="39">
        <v>2000</v>
      </c>
      <c r="I208" s="38"/>
      <c r="J208" s="38"/>
      <c r="K208" s="38"/>
      <c r="L208" s="38"/>
      <c r="M208" s="38"/>
      <c r="N208" s="38"/>
      <c r="O208" s="38"/>
      <c r="P208" s="38"/>
      <c r="Q208" s="38"/>
      <c r="R208" s="38"/>
      <c r="S208" s="38"/>
      <c r="T208" s="38"/>
      <c r="U208" s="38"/>
      <c r="V208" s="38"/>
      <c r="W208" s="39"/>
      <c r="X208" s="38"/>
      <c r="Y208" s="38"/>
      <c r="Z208" s="38"/>
      <c r="AA208" s="38"/>
      <c r="AB208" s="39"/>
      <c r="AC208" s="39"/>
      <c r="AD208" s="39"/>
      <c r="AE208" s="39"/>
      <c r="AF208" s="39"/>
      <c r="AG208" s="38"/>
      <c r="AH208" s="39"/>
      <c r="AI208" s="39"/>
      <c r="AJ208" s="39"/>
      <c r="AK208" s="39"/>
      <c r="AL208" s="39"/>
      <c r="AM208" s="39"/>
      <c r="AN208" s="38"/>
      <c r="AO208" s="39"/>
      <c r="AP208" s="38"/>
      <c r="AQ208" s="38"/>
      <c r="AR208" s="38"/>
      <c r="AS208" s="39"/>
      <c r="AT208" s="39"/>
      <c r="AU208" s="38"/>
      <c r="AV208" s="38"/>
      <c r="AW208" s="38"/>
      <c r="AX208" s="38"/>
      <c r="AY208" s="38"/>
      <c r="AZ208" s="38"/>
      <c r="BA208" s="38"/>
      <c r="BB208" s="38"/>
      <c r="BC208" s="38"/>
      <c r="BD208" s="39"/>
      <c r="BE208" s="38"/>
      <c r="BF208" s="38"/>
      <c r="BG208" s="39"/>
      <c r="BH208" s="39"/>
      <c r="BI208" s="39"/>
      <c r="BJ208" s="39"/>
      <c r="BK208" s="39">
        <v>600</v>
      </c>
      <c r="BL208" s="39"/>
      <c r="BM208" s="39"/>
      <c r="BN208" s="39"/>
      <c r="BO208" s="38"/>
      <c r="BP208" s="39">
        <v>600</v>
      </c>
      <c r="BQ208" s="39"/>
      <c r="BR208" s="39">
        <v>600</v>
      </c>
      <c r="BS208" s="39">
        <f>BP208-BR208</f>
        <v>0</v>
      </c>
      <c r="BT208" s="39">
        <v>45</v>
      </c>
      <c r="BU208" s="39">
        <v>645</v>
      </c>
      <c r="BV208" s="39">
        <f t="shared" ref="BV208" si="347">BK208-BP208+BR208</f>
        <v>600</v>
      </c>
      <c r="BW208" s="39">
        <f t="shared" ref="BW208:BW209" si="348">BR208</f>
        <v>600</v>
      </c>
      <c r="BX208" s="39">
        <f t="shared" ref="BX208:BX213" si="349">BW208</f>
        <v>600</v>
      </c>
      <c r="BY208" s="39">
        <f>BU208-BV208</f>
        <v>45</v>
      </c>
      <c r="BZ208" s="39">
        <f t="shared" ref="BZ208" si="350">BY208</f>
        <v>45</v>
      </c>
      <c r="CA208" s="39">
        <v>1355</v>
      </c>
      <c r="CB208" s="39">
        <f t="shared" ref="CB208:CB209" si="351">BY208+CA208</f>
        <v>1400</v>
      </c>
      <c r="CC208" s="39">
        <f>CB208-BY208</f>
        <v>1355</v>
      </c>
      <c r="CD208" s="41" t="s">
        <v>65</v>
      </c>
      <c r="CE208" s="263"/>
      <c r="CG208" s="20"/>
      <c r="CH208" s="20"/>
      <c r="CI208" s="20"/>
    </row>
    <row r="209" spans="1:87" s="20" customFormat="1" ht="30" x14ac:dyDescent="0.25">
      <c r="A209" s="54">
        <v>2</v>
      </c>
      <c r="B209" s="51" t="s">
        <v>270</v>
      </c>
      <c r="C209" s="41"/>
      <c r="D209" s="41"/>
      <c r="E209" s="41"/>
      <c r="F209" s="226" t="s">
        <v>272</v>
      </c>
      <c r="G209" s="48">
        <v>3031</v>
      </c>
      <c r="H209" s="38">
        <v>2000</v>
      </c>
      <c r="I209" s="38"/>
      <c r="J209" s="38"/>
      <c r="K209" s="38"/>
      <c r="L209" s="38"/>
      <c r="M209" s="38"/>
      <c r="N209" s="38"/>
      <c r="O209" s="38"/>
      <c r="P209" s="38"/>
      <c r="Q209" s="38"/>
      <c r="R209" s="38"/>
      <c r="S209" s="38"/>
      <c r="T209" s="38"/>
      <c r="U209" s="38"/>
      <c r="V209" s="38"/>
      <c r="W209" s="39"/>
      <c r="X209" s="38"/>
      <c r="Y209" s="38"/>
      <c r="Z209" s="38"/>
      <c r="AA209" s="38"/>
      <c r="AB209" s="38"/>
      <c r="AC209" s="39"/>
      <c r="AD209" s="39"/>
      <c r="AE209" s="39"/>
      <c r="AF209" s="39"/>
      <c r="AG209" s="38"/>
      <c r="AH209" s="39"/>
      <c r="AI209" s="39"/>
      <c r="AJ209" s="39"/>
      <c r="AK209" s="39"/>
      <c r="AL209" s="39"/>
      <c r="AM209" s="39"/>
      <c r="AN209" s="39"/>
      <c r="AO209" s="39"/>
      <c r="AP209" s="38"/>
      <c r="AQ209" s="38"/>
      <c r="AR209" s="38"/>
      <c r="AS209" s="39"/>
      <c r="AT209" s="39"/>
      <c r="AU209" s="38"/>
      <c r="AV209" s="38"/>
      <c r="AW209" s="38"/>
      <c r="AX209" s="38"/>
      <c r="AY209" s="38"/>
      <c r="AZ209" s="38"/>
      <c r="BA209" s="38"/>
      <c r="BB209" s="38"/>
      <c r="BC209" s="38"/>
      <c r="BD209" s="39"/>
      <c r="BE209" s="38"/>
      <c r="BF209" s="38"/>
      <c r="BG209" s="39"/>
      <c r="BH209" s="39"/>
      <c r="BI209" s="39"/>
      <c r="BJ209" s="39"/>
      <c r="BK209" s="39">
        <v>600</v>
      </c>
      <c r="BL209" s="39"/>
      <c r="BM209" s="39"/>
      <c r="BN209" s="39"/>
      <c r="BO209" s="38"/>
      <c r="BP209" s="39">
        <v>600</v>
      </c>
      <c r="BQ209" s="39"/>
      <c r="BR209" s="39">
        <v>600</v>
      </c>
      <c r="BS209" s="39">
        <f>BP209-BR209</f>
        <v>0</v>
      </c>
      <c r="BT209" s="39">
        <v>1400</v>
      </c>
      <c r="BU209" s="39">
        <v>600</v>
      </c>
      <c r="BV209" s="39">
        <f t="shared" ref="BV209" si="352">BK209-BP209+BR209</f>
        <v>600</v>
      </c>
      <c r="BW209" s="39">
        <f t="shared" si="348"/>
        <v>600</v>
      </c>
      <c r="BX209" s="39">
        <f t="shared" si="349"/>
        <v>600</v>
      </c>
      <c r="BY209" s="39">
        <f>BU209-BV209</f>
        <v>0</v>
      </c>
      <c r="BZ209" s="39">
        <f t="shared" ref="BZ209" si="353">BY209</f>
        <v>0</v>
      </c>
      <c r="CA209" s="39">
        <v>1400</v>
      </c>
      <c r="CB209" s="39">
        <f t="shared" si="351"/>
        <v>1400</v>
      </c>
      <c r="CC209" s="39">
        <v>1400</v>
      </c>
      <c r="CD209" s="127" t="s">
        <v>63</v>
      </c>
      <c r="CE209" s="263"/>
    </row>
    <row r="210" spans="1:87" s="20" customFormat="1" ht="15" x14ac:dyDescent="0.25">
      <c r="A210" s="41"/>
      <c r="B210" s="43"/>
      <c r="C210" s="41"/>
      <c r="D210" s="41"/>
      <c r="E210" s="41"/>
      <c r="F210" s="242"/>
      <c r="G210" s="38"/>
      <c r="H210" s="38"/>
      <c r="I210" s="38"/>
      <c r="J210" s="38"/>
      <c r="K210" s="38"/>
      <c r="L210" s="38"/>
      <c r="M210" s="38"/>
      <c r="N210" s="38"/>
      <c r="O210" s="38"/>
      <c r="P210" s="38"/>
      <c r="Q210" s="38"/>
      <c r="R210" s="38"/>
      <c r="S210" s="38"/>
      <c r="T210" s="38"/>
      <c r="U210" s="38"/>
      <c r="V210" s="38"/>
      <c r="W210" s="39"/>
      <c r="X210" s="38"/>
      <c r="Y210" s="38"/>
      <c r="Z210" s="38"/>
      <c r="AA210" s="38"/>
      <c r="AB210" s="38"/>
      <c r="AC210" s="39"/>
      <c r="AD210" s="39"/>
      <c r="AE210" s="39"/>
      <c r="AF210" s="39"/>
      <c r="AG210" s="38"/>
      <c r="AH210" s="39"/>
      <c r="AI210" s="39"/>
      <c r="AJ210" s="39"/>
      <c r="AK210" s="39"/>
      <c r="AL210" s="39"/>
      <c r="AM210" s="39"/>
      <c r="AN210" s="39"/>
      <c r="AO210" s="39"/>
      <c r="AP210" s="38"/>
      <c r="AQ210" s="38"/>
      <c r="AR210" s="38"/>
      <c r="AS210" s="39"/>
      <c r="AT210" s="39"/>
      <c r="AU210" s="38"/>
      <c r="AV210" s="38"/>
      <c r="AW210" s="38"/>
      <c r="AX210" s="38"/>
      <c r="AY210" s="38"/>
      <c r="AZ210" s="38"/>
      <c r="BA210" s="38"/>
      <c r="BB210" s="38"/>
      <c r="BC210" s="38"/>
      <c r="BD210" s="39"/>
      <c r="BE210" s="38"/>
      <c r="BF210" s="38"/>
      <c r="BG210" s="39"/>
      <c r="BH210" s="39"/>
      <c r="BI210" s="39"/>
      <c r="BJ210" s="39"/>
      <c r="BK210" s="39"/>
      <c r="BL210" s="39"/>
      <c r="BM210" s="39"/>
      <c r="BN210" s="39"/>
      <c r="BO210" s="38"/>
      <c r="BP210" s="38"/>
      <c r="BQ210" s="39"/>
      <c r="BR210" s="39"/>
      <c r="BS210" s="39"/>
      <c r="BT210" s="39"/>
      <c r="BU210" s="39"/>
      <c r="BV210" s="39"/>
      <c r="BW210" s="39"/>
      <c r="BX210" s="39">
        <f t="shared" si="349"/>
        <v>0</v>
      </c>
      <c r="BY210" s="39"/>
      <c r="BZ210" s="39"/>
      <c r="CA210" s="39"/>
      <c r="CB210" s="39"/>
      <c r="CC210" s="39"/>
      <c r="CD210" s="127"/>
      <c r="CE210" s="263"/>
    </row>
    <row r="211" spans="1:87" s="20" customFormat="1" ht="15.75" x14ac:dyDescent="0.25">
      <c r="A211" s="114"/>
      <c r="B211" s="144" t="s">
        <v>253</v>
      </c>
      <c r="C211" s="41"/>
      <c r="D211" s="41"/>
      <c r="E211" s="41"/>
      <c r="F211" s="238"/>
      <c r="G211" s="153">
        <f t="shared" ref="G211:AL211" si="354">SUM(G212:G213)</f>
        <v>6329</v>
      </c>
      <c r="H211" s="153">
        <f t="shared" si="354"/>
        <v>4000</v>
      </c>
      <c r="I211" s="153">
        <f t="shared" si="354"/>
        <v>0</v>
      </c>
      <c r="J211" s="153">
        <f t="shared" si="354"/>
        <v>0</v>
      </c>
      <c r="K211" s="153">
        <f t="shared" si="354"/>
        <v>0</v>
      </c>
      <c r="L211" s="153">
        <f t="shared" si="354"/>
        <v>0</v>
      </c>
      <c r="M211" s="153">
        <f t="shared" si="354"/>
        <v>0</v>
      </c>
      <c r="N211" s="153">
        <f t="shared" si="354"/>
        <v>0</v>
      </c>
      <c r="O211" s="153">
        <f t="shared" si="354"/>
        <v>0</v>
      </c>
      <c r="P211" s="153">
        <f t="shared" si="354"/>
        <v>0</v>
      </c>
      <c r="Q211" s="153">
        <f t="shared" si="354"/>
        <v>0</v>
      </c>
      <c r="R211" s="153">
        <f t="shared" si="354"/>
        <v>0</v>
      </c>
      <c r="S211" s="153">
        <f t="shared" si="354"/>
        <v>0</v>
      </c>
      <c r="T211" s="153">
        <f t="shared" si="354"/>
        <v>0</v>
      </c>
      <c r="U211" s="153">
        <f t="shared" si="354"/>
        <v>0</v>
      </c>
      <c r="V211" s="153">
        <f t="shared" si="354"/>
        <v>0</v>
      </c>
      <c r="W211" s="153">
        <f t="shared" si="354"/>
        <v>0</v>
      </c>
      <c r="X211" s="153">
        <f t="shared" si="354"/>
        <v>0</v>
      </c>
      <c r="Y211" s="153">
        <f t="shared" si="354"/>
        <v>0</v>
      </c>
      <c r="Z211" s="153">
        <f t="shared" si="354"/>
        <v>0</v>
      </c>
      <c r="AA211" s="153">
        <f t="shared" si="354"/>
        <v>0</v>
      </c>
      <c r="AB211" s="153">
        <f t="shared" si="354"/>
        <v>0</v>
      </c>
      <c r="AC211" s="153">
        <f t="shared" si="354"/>
        <v>0</v>
      </c>
      <c r="AD211" s="153">
        <f t="shared" si="354"/>
        <v>0</v>
      </c>
      <c r="AE211" s="153">
        <f t="shared" si="354"/>
        <v>0</v>
      </c>
      <c r="AF211" s="153">
        <f t="shared" si="354"/>
        <v>0</v>
      </c>
      <c r="AG211" s="153">
        <f t="shared" si="354"/>
        <v>0</v>
      </c>
      <c r="AH211" s="153">
        <f t="shared" si="354"/>
        <v>0</v>
      </c>
      <c r="AI211" s="153">
        <f t="shared" si="354"/>
        <v>0</v>
      </c>
      <c r="AJ211" s="153">
        <f t="shared" si="354"/>
        <v>0</v>
      </c>
      <c r="AK211" s="153">
        <f t="shared" si="354"/>
        <v>0</v>
      </c>
      <c r="AL211" s="153">
        <f t="shared" si="354"/>
        <v>0</v>
      </c>
      <c r="AM211" s="153">
        <f t="shared" ref="AM211:BR211" si="355">SUM(AM212:AM213)</f>
        <v>0</v>
      </c>
      <c r="AN211" s="153">
        <f t="shared" si="355"/>
        <v>0</v>
      </c>
      <c r="AO211" s="153">
        <f t="shared" si="355"/>
        <v>0</v>
      </c>
      <c r="AP211" s="153">
        <f t="shared" si="355"/>
        <v>0</v>
      </c>
      <c r="AQ211" s="153">
        <f t="shared" si="355"/>
        <v>0</v>
      </c>
      <c r="AR211" s="153">
        <f t="shared" si="355"/>
        <v>0</v>
      </c>
      <c r="AS211" s="153">
        <f t="shared" si="355"/>
        <v>0</v>
      </c>
      <c r="AT211" s="153">
        <f t="shared" si="355"/>
        <v>0</v>
      </c>
      <c r="AU211" s="153">
        <f t="shared" si="355"/>
        <v>2276</v>
      </c>
      <c r="AV211" s="153">
        <f t="shared" si="355"/>
        <v>2000</v>
      </c>
      <c r="AW211" s="153">
        <f t="shared" si="355"/>
        <v>0</v>
      </c>
      <c r="AX211" s="153">
        <f t="shared" si="355"/>
        <v>2000</v>
      </c>
      <c r="AY211" s="153">
        <f t="shared" si="355"/>
        <v>0</v>
      </c>
      <c r="AZ211" s="153">
        <f t="shared" si="355"/>
        <v>700</v>
      </c>
      <c r="BA211" s="153">
        <f t="shared" si="355"/>
        <v>0</v>
      </c>
      <c r="BB211" s="153">
        <f t="shared" si="355"/>
        <v>2000</v>
      </c>
      <c r="BC211" s="153">
        <f t="shared" si="355"/>
        <v>0</v>
      </c>
      <c r="BD211" s="153">
        <f t="shared" si="355"/>
        <v>2000</v>
      </c>
      <c r="BE211" s="153">
        <f t="shared" si="355"/>
        <v>0</v>
      </c>
      <c r="BF211" s="153">
        <f t="shared" si="355"/>
        <v>0</v>
      </c>
      <c r="BG211" s="153">
        <f t="shared" si="355"/>
        <v>0</v>
      </c>
      <c r="BH211" s="153">
        <f t="shared" si="355"/>
        <v>0</v>
      </c>
      <c r="BI211" s="153">
        <f t="shared" si="355"/>
        <v>2276</v>
      </c>
      <c r="BJ211" s="153">
        <f t="shared" si="355"/>
        <v>2000</v>
      </c>
      <c r="BK211" s="153">
        <f t="shared" si="355"/>
        <v>2000</v>
      </c>
      <c r="BL211" s="153">
        <f t="shared" si="355"/>
        <v>0</v>
      </c>
      <c r="BM211" s="153">
        <f t="shared" si="355"/>
        <v>0</v>
      </c>
      <c r="BN211" s="153">
        <f t="shared" si="355"/>
        <v>2000</v>
      </c>
      <c r="BO211" s="153">
        <f t="shared" si="355"/>
        <v>0</v>
      </c>
      <c r="BP211" s="153">
        <f t="shared" si="355"/>
        <v>2000</v>
      </c>
      <c r="BQ211" s="153">
        <f t="shared" si="355"/>
        <v>0</v>
      </c>
      <c r="BR211" s="153">
        <f t="shared" si="355"/>
        <v>50</v>
      </c>
      <c r="BS211" s="153">
        <f t="shared" ref="BS211:CC211" si="356">SUM(BS212:BS213)</f>
        <v>1950</v>
      </c>
      <c r="BT211" s="153">
        <f t="shared" si="356"/>
        <v>0</v>
      </c>
      <c r="BU211" s="153">
        <f t="shared" si="356"/>
        <v>4000</v>
      </c>
      <c r="BV211" s="153">
        <f t="shared" si="356"/>
        <v>50</v>
      </c>
      <c r="BW211" s="153">
        <f t="shared" si="356"/>
        <v>50</v>
      </c>
      <c r="BX211" s="39">
        <f t="shared" si="349"/>
        <v>50</v>
      </c>
      <c r="BY211" s="153">
        <f t="shared" si="356"/>
        <v>3950</v>
      </c>
      <c r="BZ211" s="153">
        <f t="shared" si="356"/>
        <v>3950</v>
      </c>
      <c r="CA211" s="153">
        <v>0</v>
      </c>
      <c r="CB211" s="153">
        <f t="shared" si="356"/>
        <v>3950</v>
      </c>
      <c r="CC211" s="153">
        <f t="shared" si="356"/>
        <v>0</v>
      </c>
      <c r="CD211" s="127"/>
      <c r="CE211" s="263"/>
      <c r="CG211" s="24"/>
      <c r="CH211" s="24"/>
      <c r="CI211" s="24"/>
    </row>
    <row r="212" spans="1:87" s="24" customFormat="1" ht="30" x14ac:dyDescent="0.25">
      <c r="A212" s="41">
        <v>1</v>
      </c>
      <c r="B212" s="43" t="s">
        <v>405</v>
      </c>
      <c r="C212" s="45"/>
      <c r="D212" s="45"/>
      <c r="E212" s="45">
        <v>2018</v>
      </c>
      <c r="F212" s="226" t="s">
        <v>397</v>
      </c>
      <c r="G212" s="39">
        <v>2276</v>
      </c>
      <c r="H212" s="39">
        <v>2000</v>
      </c>
      <c r="I212" s="38"/>
      <c r="J212" s="38"/>
      <c r="K212" s="38"/>
      <c r="L212" s="38"/>
      <c r="M212" s="38"/>
      <c r="N212" s="38"/>
      <c r="O212" s="38"/>
      <c r="P212" s="38"/>
      <c r="Q212" s="38"/>
      <c r="R212" s="38"/>
      <c r="S212" s="38"/>
      <c r="T212" s="38"/>
      <c r="U212" s="38"/>
      <c r="V212" s="38"/>
      <c r="W212" s="39"/>
      <c r="X212" s="38"/>
      <c r="Y212" s="38"/>
      <c r="Z212" s="38"/>
      <c r="AA212" s="38"/>
      <c r="AB212" s="39"/>
      <c r="AC212" s="39"/>
      <c r="AD212" s="39"/>
      <c r="AE212" s="39"/>
      <c r="AF212" s="39"/>
      <c r="AG212" s="38"/>
      <c r="AH212" s="39"/>
      <c r="AI212" s="39"/>
      <c r="AJ212" s="39"/>
      <c r="AK212" s="39"/>
      <c r="AL212" s="39"/>
      <c r="AM212" s="39"/>
      <c r="AN212" s="38"/>
      <c r="AO212" s="39"/>
      <c r="AP212" s="38"/>
      <c r="AQ212" s="38"/>
      <c r="AR212" s="38"/>
      <c r="AS212" s="39"/>
      <c r="AT212" s="39"/>
      <c r="AU212" s="38">
        <f>G212</f>
        <v>2276</v>
      </c>
      <c r="AV212" s="38">
        <f>H212</f>
        <v>2000</v>
      </c>
      <c r="AW212" s="38">
        <f>AI212+AP212</f>
        <v>0</v>
      </c>
      <c r="AX212" s="38">
        <f>AV212</f>
        <v>2000</v>
      </c>
      <c r="AY212" s="38"/>
      <c r="AZ212" s="38">
        <v>700</v>
      </c>
      <c r="BA212" s="38"/>
      <c r="BB212" s="38">
        <f>AX212-AY212</f>
        <v>2000</v>
      </c>
      <c r="BC212" s="38"/>
      <c r="BD212" s="39">
        <f>BB212-BC212</f>
        <v>2000</v>
      </c>
      <c r="BE212" s="38">
        <f>AU212-BI212</f>
        <v>0</v>
      </c>
      <c r="BF212" s="38">
        <f>BE212</f>
        <v>0</v>
      </c>
      <c r="BG212" s="39">
        <f>AW212+AY212</f>
        <v>0</v>
      </c>
      <c r="BH212" s="39">
        <f>BG212</f>
        <v>0</v>
      </c>
      <c r="BI212" s="39">
        <f>G212</f>
        <v>2276</v>
      </c>
      <c r="BJ212" s="39">
        <f>H212</f>
        <v>2000</v>
      </c>
      <c r="BK212" s="39">
        <f>BL212+BP212</f>
        <v>2000</v>
      </c>
      <c r="BL212" s="39">
        <f t="shared" ref="BL212" si="357">BH212</f>
        <v>0</v>
      </c>
      <c r="BM212" s="39">
        <f>AY212</f>
        <v>0</v>
      </c>
      <c r="BN212" s="39">
        <f t="shared" ref="BN212" si="358">BJ212-BL212</f>
        <v>2000</v>
      </c>
      <c r="BO212" s="38"/>
      <c r="BP212" s="38">
        <f t="shared" ref="BP212" si="359">BN212+BO212</f>
        <v>2000</v>
      </c>
      <c r="BQ212" s="39"/>
      <c r="BR212" s="38">
        <v>50</v>
      </c>
      <c r="BS212" s="39">
        <f>BP212-BR212</f>
        <v>1950</v>
      </c>
      <c r="BT212" s="39"/>
      <c r="BU212" s="39">
        <f>BK212+BT212</f>
        <v>2000</v>
      </c>
      <c r="BV212" s="39">
        <f>BK212-BP212+BR212</f>
        <v>50</v>
      </c>
      <c r="BW212" s="39">
        <f t="shared" ref="BW212:BW213" si="360">BR212</f>
        <v>50</v>
      </c>
      <c r="BX212" s="39">
        <f t="shared" si="349"/>
        <v>50</v>
      </c>
      <c r="BY212" s="39">
        <f>BU212-BV212</f>
        <v>1950</v>
      </c>
      <c r="BZ212" s="39">
        <f t="shared" ref="BZ212:BZ213" si="361">BY212</f>
        <v>1950</v>
      </c>
      <c r="CA212" s="39"/>
      <c r="CB212" s="39">
        <f t="shared" ref="CB212:CB213" si="362">BY212+CA212</f>
        <v>1950</v>
      </c>
      <c r="CC212" s="39"/>
      <c r="CD212" s="41" t="s">
        <v>55</v>
      </c>
      <c r="CE212" s="263"/>
    </row>
    <row r="213" spans="1:87" s="24" customFormat="1" ht="30" x14ac:dyDescent="0.25">
      <c r="A213" s="41">
        <v>2</v>
      </c>
      <c r="B213" s="51" t="s">
        <v>406</v>
      </c>
      <c r="C213" s="45"/>
      <c r="D213" s="45"/>
      <c r="E213" s="45"/>
      <c r="F213" s="226" t="s">
        <v>407</v>
      </c>
      <c r="G213" s="39">
        <v>4053</v>
      </c>
      <c r="H213" s="39">
        <v>2000</v>
      </c>
      <c r="I213" s="38"/>
      <c r="J213" s="38"/>
      <c r="K213" s="38"/>
      <c r="L213" s="38"/>
      <c r="M213" s="38"/>
      <c r="N213" s="38"/>
      <c r="O213" s="38"/>
      <c r="P213" s="38"/>
      <c r="Q213" s="38"/>
      <c r="R213" s="38"/>
      <c r="S213" s="38"/>
      <c r="T213" s="38"/>
      <c r="U213" s="38"/>
      <c r="V213" s="38"/>
      <c r="W213" s="39"/>
      <c r="X213" s="38"/>
      <c r="Y213" s="38"/>
      <c r="Z213" s="38"/>
      <c r="AA213" s="38"/>
      <c r="AB213" s="39"/>
      <c r="AC213" s="39"/>
      <c r="AD213" s="39"/>
      <c r="AE213" s="39"/>
      <c r="AF213" s="39"/>
      <c r="AG213" s="38"/>
      <c r="AH213" s="39"/>
      <c r="AI213" s="39"/>
      <c r="AJ213" s="39"/>
      <c r="AK213" s="39"/>
      <c r="AL213" s="39"/>
      <c r="AM213" s="39"/>
      <c r="AN213" s="38"/>
      <c r="AO213" s="39"/>
      <c r="AP213" s="38"/>
      <c r="AQ213" s="38"/>
      <c r="AR213" s="38"/>
      <c r="AS213" s="39"/>
      <c r="AT213" s="39"/>
      <c r="AU213" s="38"/>
      <c r="AV213" s="38"/>
      <c r="AW213" s="38"/>
      <c r="AX213" s="38"/>
      <c r="AY213" s="38"/>
      <c r="AZ213" s="38"/>
      <c r="BA213" s="38"/>
      <c r="BB213" s="38"/>
      <c r="BC213" s="38"/>
      <c r="BD213" s="39"/>
      <c r="BE213" s="38"/>
      <c r="BF213" s="38"/>
      <c r="BG213" s="39"/>
      <c r="BH213" s="39"/>
      <c r="BI213" s="39"/>
      <c r="BJ213" s="39"/>
      <c r="BK213" s="39"/>
      <c r="BL213" s="39"/>
      <c r="BM213" s="39"/>
      <c r="BN213" s="39"/>
      <c r="BO213" s="38"/>
      <c r="BP213" s="38"/>
      <c r="BQ213" s="39"/>
      <c r="BR213" s="38"/>
      <c r="BS213" s="39"/>
      <c r="BT213" s="39"/>
      <c r="BU213" s="39">
        <f>H213+BR213</f>
        <v>2000</v>
      </c>
      <c r="BV213" s="39">
        <f>BK213-BP213+BR213</f>
        <v>0</v>
      </c>
      <c r="BW213" s="39">
        <f t="shared" si="360"/>
        <v>0</v>
      </c>
      <c r="BX213" s="39">
        <f t="shared" si="349"/>
        <v>0</v>
      </c>
      <c r="BY213" s="39">
        <f>BU213-BV213</f>
        <v>2000</v>
      </c>
      <c r="BZ213" s="39">
        <f t="shared" si="361"/>
        <v>2000</v>
      </c>
      <c r="CA213" s="39"/>
      <c r="CB213" s="39">
        <f t="shared" si="362"/>
        <v>2000</v>
      </c>
      <c r="CC213" s="39"/>
      <c r="CD213" s="127" t="s">
        <v>54</v>
      </c>
      <c r="CE213" s="263"/>
      <c r="CG213" s="20"/>
      <c r="CH213" s="20"/>
      <c r="CI213" s="20"/>
    </row>
    <row r="214" spans="1:87" s="20" customFormat="1" ht="15.75" hidden="1" x14ac:dyDescent="0.25">
      <c r="A214" s="41"/>
      <c r="B214" s="43"/>
      <c r="C214" s="41"/>
      <c r="D214" s="41"/>
      <c r="E214" s="41"/>
      <c r="F214" s="242"/>
      <c r="G214" s="39"/>
      <c r="H214" s="39"/>
      <c r="I214" s="38"/>
      <c r="J214" s="38"/>
      <c r="K214" s="38"/>
      <c r="L214" s="38"/>
      <c r="M214" s="38"/>
      <c r="N214" s="38"/>
      <c r="O214" s="38"/>
      <c r="P214" s="38"/>
      <c r="Q214" s="38"/>
      <c r="R214" s="38"/>
      <c r="S214" s="38"/>
      <c r="T214" s="38"/>
      <c r="U214" s="38"/>
      <c r="V214" s="38"/>
      <c r="W214" s="39"/>
      <c r="X214" s="38"/>
      <c r="Y214" s="38"/>
      <c r="Z214" s="38"/>
      <c r="AA214" s="38"/>
      <c r="AB214" s="39"/>
      <c r="AC214" s="39"/>
      <c r="AD214" s="39"/>
      <c r="AE214" s="39"/>
      <c r="AF214" s="39"/>
      <c r="AG214" s="38"/>
      <c r="AH214" s="39"/>
      <c r="AI214" s="39"/>
      <c r="AJ214" s="39"/>
      <c r="AK214" s="39"/>
      <c r="AL214" s="39"/>
      <c r="AM214" s="39"/>
      <c r="AN214" s="38"/>
      <c r="AO214" s="39"/>
      <c r="AP214" s="38"/>
      <c r="AQ214" s="38"/>
      <c r="AR214" s="38"/>
      <c r="AS214" s="39"/>
      <c r="AT214" s="39"/>
      <c r="AU214" s="38"/>
      <c r="AV214" s="38"/>
      <c r="AW214" s="38"/>
      <c r="AX214" s="38"/>
      <c r="AY214" s="38"/>
      <c r="AZ214" s="38"/>
      <c r="BA214" s="38"/>
      <c r="BB214" s="38"/>
      <c r="BC214" s="38"/>
      <c r="BD214" s="39"/>
      <c r="BE214" s="38"/>
      <c r="BF214" s="38"/>
      <c r="BG214" s="39"/>
      <c r="BH214" s="39"/>
      <c r="BI214" s="39"/>
      <c r="BJ214" s="39"/>
      <c r="BK214" s="39"/>
      <c r="BL214" s="39"/>
      <c r="BM214" s="39"/>
      <c r="BN214" s="39"/>
      <c r="BO214" s="38"/>
      <c r="BP214" s="38"/>
      <c r="BQ214" s="39"/>
      <c r="BR214" s="39"/>
      <c r="BS214" s="39"/>
      <c r="BT214" s="39"/>
      <c r="BU214" s="39"/>
      <c r="BV214" s="39"/>
      <c r="BW214" s="39"/>
      <c r="BX214" s="39"/>
      <c r="BY214" s="39"/>
      <c r="BZ214" s="39"/>
      <c r="CA214" s="39"/>
      <c r="CB214" s="39"/>
      <c r="CC214" s="39"/>
      <c r="CD214" s="41"/>
      <c r="CE214" s="263"/>
      <c r="CG214" s="16"/>
      <c r="CH214" s="16"/>
      <c r="CI214" s="16"/>
    </row>
    <row r="215" spans="1:87" s="16" customFormat="1" ht="15.75" hidden="1" x14ac:dyDescent="0.25">
      <c r="A215" s="41"/>
      <c r="B215" s="43"/>
      <c r="C215" s="44"/>
      <c r="D215" s="44"/>
      <c r="E215" s="41"/>
      <c r="F215" s="226"/>
      <c r="G215" s="39"/>
      <c r="H215" s="39"/>
      <c r="I215" s="38"/>
      <c r="J215" s="38"/>
      <c r="K215" s="38"/>
      <c r="L215" s="39"/>
      <c r="M215" s="39"/>
      <c r="N215" s="39"/>
      <c r="O215" s="39"/>
      <c r="P215" s="38"/>
      <c r="Q215" s="38"/>
      <c r="R215" s="39"/>
      <c r="S215" s="39"/>
      <c r="T215" s="38"/>
      <c r="U215" s="39"/>
      <c r="V215" s="39"/>
      <c r="W215" s="39"/>
      <c r="X215" s="39"/>
      <c r="Y215" s="47"/>
      <c r="Z215" s="38"/>
      <c r="AA215" s="38"/>
      <c r="AB215" s="39"/>
      <c r="AC215" s="39"/>
      <c r="AD215" s="39"/>
      <c r="AE215" s="38"/>
      <c r="AF215" s="38"/>
      <c r="AG215" s="39"/>
      <c r="AH215" s="39"/>
      <c r="AI215" s="39"/>
      <c r="AJ215" s="39"/>
      <c r="AK215" s="39"/>
      <c r="AL215" s="39"/>
      <c r="AM215" s="39"/>
      <c r="AN215" s="39"/>
      <c r="AO215" s="39"/>
      <c r="AP215" s="47"/>
      <c r="AQ215" s="47"/>
      <c r="AR215" s="38"/>
      <c r="AS215" s="39"/>
      <c r="AT215" s="39"/>
      <c r="AU215" s="38"/>
      <c r="AV215" s="38"/>
      <c r="AW215" s="38"/>
      <c r="AX215" s="38"/>
      <c r="AY215" s="38"/>
      <c r="AZ215" s="47"/>
      <c r="BA215" s="38"/>
      <c r="BB215" s="38"/>
      <c r="BC215" s="38"/>
      <c r="BD215" s="39"/>
      <c r="BE215" s="38"/>
      <c r="BF215" s="38"/>
      <c r="BG215" s="39"/>
      <c r="BH215" s="39"/>
      <c r="BI215" s="39"/>
      <c r="BJ215" s="39"/>
      <c r="BK215" s="39"/>
      <c r="BL215" s="39"/>
      <c r="BM215" s="39"/>
      <c r="BN215" s="39"/>
      <c r="BO215" s="38"/>
      <c r="BP215" s="38"/>
      <c r="BQ215" s="39"/>
      <c r="BR215" s="39"/>
      <c r="BS215" s="39"/>
      <c r="BT215" s="39"/>
      <c r="BU215" s="39"/>
      <c r="BV215" s="39"/>
      <c r="BW215" s="39"/>
      <c r="BX215" s="39"/>
      <c r="BY215" s="39"/>
      <c r="BZ215" s="39"/>
      <c r="CA215" s="39"/>
      <c r="CB215" s="39"/>
      <c r="CC215" s="39"/>
      <c r="CD215" s="124"/>
      <c r="CE215" s="263"/>
      <c r="CG215" s="1"/>
      <c r="CH215" s="1"/>
      <c r="CI215" s="1"/>
    </row>
    <row r="216" spans="1:87" s="1" customFormat="1" ht="15" x14ac:dyDescent="0.25">
      <c r="A216" s="143" t="s">
        <v>182</v>
      </c>
      <c r="B216" s="144" t="s">
        <v>183</v>
      </c>
      <c r="C216" s="62"/>
      <c r="D216" s="62"/>
      <c r="E216" s="143"/>
      <c r="F216" s="238"/>
      <c r="G216" s="153">
        <f t="shared" ref="G216:BR216" si="363">G217+G230+G244+G255</f>
        <v>701825.2</v>
      </c>
      <c r="H216" s="153">
        <f t="shared" si="363"/>
        <v>464486.19999999995</v>
      </c>
      <c r="I216" s="153">
        <f t="shared" si="363"/>
        <v>0</v>
      </c>
      <c r="J216" s="153">
        <f t="shared" si="363"/>
        <v>0</v>
      </c>
      <c r="K216" s="153">
        <f t="shared" si="363"/>
        <v>0</v>
      </c>
      <c r="L216" s="153">
        <f t="shared" si="363"/>
        <v>0</v>
      </c>
      <c r="M216" s="153">
        <f t="shared" si="363"/>
        <v>0</v>
      </c>
      <c r="N216" s="153">
        <f t="shared" si="363"/>
        <v>4500</v>
      </c>
      <c r="O216" s="153">
        <f t="shared" si="363"/>
        <v>4500</v>
      </c>
      <c r="P216" s="153">
        <f t="shared" si="363"/>
        <v>0</v>
      </c>
      <c r="Q216" s="153">
        <f t="shared" si="363"/>
        <v>0</v>
      </c>
      <c r="R216" s="153">
        <f t="shared" si="363"/>
        <v>0</v>
      </c>
      <c r="S216" s="153">
        <f t="shared" si="363"/>
        <v>0</v>
      </c>
      <c r="T216" s="153">
        <f t="shared" si="363"/>
        <v>0</v>
      </c>
      <c r="U216" s="153">
        <f t="shared" si="363"/>
        <v>0</v>
      </c>
      <c r="V216" s="153">
        <f t="shared" si="363"/>
        <v>25241</v>
      </c>
      <c r="W216" s="153">
        <f t="shared" si="363"/>
        <v>10600</v>
      </c>
      <c r="X216" s="153">
        <f t="shared" si="363"/>
        <v>48500</v>
      </c>
      <c r="Y216" s="153">
        <f t="shared" si="363"/>
        <v>48500</v>
      </c>
      <c r="Z216" s="153">
        <f t="shared" si="363"/>
        <v>0</v>
      </c>
      <c r="AA216" s="153">
        <f t="shared" si="363"/>
        <v>0</v>
      </c>
      <c r="AB216" s="153">
        <f t="shared" si="363"/>
        <v>7100</v>
      </c>
      <c r="AC216" s="153">
        <f t="shared" si="363"/>
        <v>7100</v>
      </c>
      <c r="AD216" s="153">
        <f t="shared" si="363"/>
        <v>0</v>
      </c>
      <c r="AE216" s="153">
        <f t="shared" si="363"/>
        <v>0</v>
      </c>
      <c r="AF216" s="153">
        <f t="shared" si="363"/>
        <v>18303</v>
      </c>
      <c r="AG216" s="153">
        <f t="shared" si="363"/>
        <v>7500</v>
      </c>
      <c r="AH216" s="153">
        <f t="shared" si="363"/>
        <v>14600</v>
      </c>
      <c r="AI216" s="153">
        <f t="shared" si="363"/>
        <v>14600</v>
      </c>
      <c r="AJ216" s="153">
        <f t="shared" si="363"/>
        <v>0</v>
      </c>
      <c r="AK216" s="153">
        <f t="shared" si="363"/>
        <v>0</v>
      </c>
      <c r="AL216" s="153">
        <f t="shared" si="363"/>
        <v>5100</v>
      </c>
      <c r="AM216" s="153">
        <f t="shared" si="363"/>
        <v>5100</v>
      </c>
      <c r="AN216" s="153">
        <f t="shared" si="363"/>
        <v>25200</v>
      </c>
      <c r="AO216" s="153">
        <f t="shared" si="363"/>
        <v>25200</v>
      </c>
      <c r="AP216" s="153">
        <f t="shared" si="363"/>
        <v>19350</v>
      </c>
      <c r="AQ216" s="153">
        <f t="shared" si="363"/>
        <v>15807</v>
      </c>
      <c r="AR216" s="153">
        <f t="shared" si="363"/>
        <v>17145</v>
      </c>
      <c r="AS216" s="153">
        <f t="shared" si="363"/>
        <v>44100</v>
      </c>
      <c r="AT216" s="153">
        <f t="shared" si="363"/>
        <v>42100</v>
      </c>
      <c r="AU216" s="153">
        <f t="shared" si="363"/>
        <v>370430</v>
      </c>
      <c r="AV216" s="153">
        <f t="shared" si="363"/>
        <v>204703</v>
      </c>
      <c r="AW216" s="153">
        <f t="shared" si="363"/>
        <v>31950</v>
      </c>
      <c r="AX216" s="153">
        <f t="shared" si="363"/>
        <v>172663</v>
      </c>
      <c r="AY216" s="153">
        <f t="shared" si="363"/>
        <v>31104</v>
      </c>
      <c r="AZ216" s="153">
        <f t="shared" si="363"/>
        <v>72512.5</v>
      </c>
      <c r="BA216" s="153">
        <f t="shared" si="363"/>
        <v>31270.1</v>
      </c>
      <c r="BB216" s="153">
        <f t="shared" si="363"/>
        <v>141834</v>
      </c>
      <c r="BC216" s="153">
        <f t="shared" si="363"/>
        <v>17</v>
      </c>
      <c r="BD216" s="153">
        <f t="shared" si="363"/>
        <v>141817</v>
      </c>
      <c r="BE216" s="153">
        <f t="shared" si="363"/>
        <v>19172</v>
      </c>
      <c r="BF216" s="153">
        <f t="shared" si="363"/>
        <v>19172</v>
      </c>
      <c r="BG216" s="153">
        <f t="shared" si="363"/>
        <v>65728</v>
      </c>
      <c r="BH216" s="153">
        <f t="shared" si="363"/>
        <v>65728</v>
      </c>
      <c r="BI216" s="153">
        <f t="shared" si="363"/>
        <v>587197.19999999995</v>
      </c>
      <c r="BJ216" s="153">
        <f t="shared" si="363"/>
        <v>371797.5</v>
      </c>
      <c r="BK216" s="153">
        <f t="shared" si="363"/>
        <v>385310.5</v>
      </c>
      <c r="BL216" s="153">
        <f t="shared" si="363"/>
        <v>82728</v>
      </c>
      <c r="BM216" s="153">
        <f t="shared" si="363"/>
        <v>31104</v>
      </c>
      <c r="BN216" s="153">
        <f t="shared" si="363"/>
        <v>288194.5</v>
      </c>
      <c r="BO216" s="153">
        <f t="shared" si="363"/>
        <v>3318</v>
      </c>
      <c r="BP216" s="153">
        <f t="shared" si="363"/>
        <v>303982.5</v>
      </c>
      <c r="BQ216" s="153">
        <f t="shared" si="363"/>
        <v>93117</v>
      </c>
      <c r="BR216" s="153">
        <f t="shared" si="363"/>
        <v>106436</v>
      </c>
      <c r="BS216" s="153">
        <f t="shared" ref="BS216:CA216" si="364">BS217+BS230+BS244+BS255</f>
        <v>56831</v>
      </c>
      <c r="BT216" s="153">
        <f t="shared" si="364"/>
        <v>7295</v>
      </c>
      <c r="BU216" s="153">
        <f t="shared" si="364"/>
        <v>326495</v>
      </c>
      <c r="BV216" s="153">
        <f t="shared" si="364"/>
        <v>204241</v>
      </c>
      <c r="BW216" s="427">
        <f t="shared" si="364"/>
        <v>106676</v>
      </c>
      <c r="BX216" s="427">
        <f t="shared" si="364"/>
        <v>106676</v>
      </c>
      <c r="BY216" s="427">
        <f t="shared" si="364"/>
        <v>122254</v>
      </c>
      <c r="BZ216" s="153">
        <f t="shared" si="364"/>
        <v>126254</v>
      </c>
      <c r="CA216" s="153">
        <f t="shared" si="364"/>
        <v>63262</v>
      </c>
      <c r="CB216" s="153">
        <f>CB217+CB230+CB244+CB255</f>
        <v>182296</v>
      </c>
      <c r="CC216" s="153">
        <f>CC217+CC230+CC244+CC255</f>
        <v>61842</v>
      </c>
      <c r="CD216" s="154"/>
      <c r="CE216" s="263"/>
      <c r="CG216" s="25"/>
      <c r="CH216" s="25"/>
      <c r="CI216" s="25"/>
    </row>
    <row r="217" spans="1:87" s="25" customFormat="1" ht="28.5" x14ac:dyDescent="0.25">
      <c r="A217" s="171" t="s">
        <v>51</v>
      </c>
      <c r="B217" s="115" t="s">
        <v>52</v>
      </c>
      <c r="C217" s="124"/>
      <c r="D217" s="38"/>
      <c r="E217" s="124"/>
      <c r="F217" s="243"/>
      <c r="G217" s="119">
        <f t="shared" ref="G217:BR217" si="365">SUM(G218:G229)</f>
        <v>145846</v>
      </c>
      <c r="H217" s="119">
        <f t="shared" si="365"/>
        <v>109427</v>
      </c>
      <c r="I217" s="119">
        <f t="shared" si="365"/>
        <v>0</v>
      </c>
      <c r="J217" s="119">
        <f t="shared" si="365"/>
        <v>0</v>
      </c>
      <c r="K217" s="119">
        <f t="shared" si="365"/>
        <v>0</v>
      </c>
      <c r="L217" s="119">
        <f t="shared" si="365"/>
        <v>0</v>
      </c>
      <c r="M217" s="119">
        <f t="shared" si="365"/>
        <v>0</v>
      </c>
      <c r="N217" s="119">
        <f t="shared" si="365"/>
        <v>4500</v>
      </c>
      <c r="O217" s="119">
        <f t="shared" si="365"/>
        <v>4500</v>
      </c>
      <c r="P217" s="119">
        <f t="shared" si="365"/>
        <v>0</v>
      </c>
      <c r="Q217" s="119">
        <f t="shared" si="365"/>
        <v>0</v>
      </c>
      <c r="R217" s="119">
        <f t="shared" si="365"/>
        <v>0</v>
      </c>
      <c r="S217" s="119">
        <f t="shared" si="365"/>
        <v>0</v>
      </c>
      <c r="T217" s="119">
        <f t="shared" si="365"/>
        <v>0</v>
      </c>
      <c r="U217" s="119">
        <f t="shared" si="365"/>
        <v>0</v>
      </c>
      <c r="V217" s="119">
        <f t="shared" si="365"/>
        <v>25241</v>
      </c>
      <c r="W217" s="119">
        <f t="shared" si="365"/>
        <v>10600</v>
      </c>
      <c r="X217" s="119">
        <f t="shared" si="365"/>
        <v>48500</v>
      </c>
      <c r="Y217" s="119">
        <f t="shared" si="365"/>
        <v>48500</v>
      </c>
      <c r="Z217" s="119">
        <f t="shared" si="365"/>
        <v>0</v>
      </c>
      <c r="AA217" s="119">
        <f t="shared" si="365"/>
        <v>0</v>
      </c>
      <c r="AB217" s="119">
        <f t="shared" si="365"/>
        <v>7100</v>
      </c>
      <c r="AC217" s="119">
        <f t="shared" si="365"/>
        <v>7100</v>
      </c>
      <c r="AD217" s="119">
        <f t="shared" si="365"/>
        <v>0</v>
      </c>
      <c r="AE217" s="119">
        <f t="shared" si="365"/>
        <v>0</v>
      </c>
      <c r="AF217" s="119">
        <f t="shared" si="365"/>
        <v>18303</v>
      </c>
      <c r="AG217" s="119">
        <f t="shared" si="365"/>
        <v>7500</v>
      </c>
      <c r="AH217" s="119">
        <f t="shared" si="365"/>
        <v>14600</v>
      </c>
      <c r="AI217" s="119">
        <f t="shared" si="365"/>
        <v>14600</v>
      </c>
      <c r="AJ217" s="119">
        <f t="shared" si="365"/>
        <v>0</v>
      </c>
      <c r="AK217" s="119">
        <f t="shared" si="365"/>
        <v>0</v>
      </c>
      <c r="AL217" s="119">
        <f t="shared" si="365"/>
        <v>5100</v>
      </c>
      <c r="AM217" s="119">
        <f t="shared" si="365"/>
        <v>5100</v>
      </c>
      <c r="AN217" s="119">
        <f t="shared" si="365"/>
        <v>25200</v>
      </c>
      <c r="AO217" s="119">
        <f t="shared" si="365"/>
        <v>25200</v>
      </c>
      <c r="AP217" s="119">
        <f t="shared" si="365"/>
        <v>18350</v>
      </c>
      <c r="AQ217" s="119">
        <f t="shared" si="365"/>
        <v>15107</v>
      </c>
      <c r="AR217" s="119">
        <f t="shared" si="365"/>
        <v>16445</v>
      </c>
      <c r="AS217" s="119">
        <f t="shared" si="365"/>
        <v>43400</v>
      </c>
      <c r="AT217" s="119">
        <f t="shared" si="365"/>
        <v>41400</v>
      </c>
      <c r="AU217" s="119">
        <f t="shared" si="365"/>
        <v>93894</v>
      </c>
      <c r="AV217" s="119">
        <f t="shared" si="365"/>
        <v>90703</v>
      </c>
      <c r="AW217" s="119">
        <f t="shared" si="365"/>
        <v>30950</v>
      </c>
      <c r="AX217" s="119">
        <f t="shared" si="365"/>
        <v>59663</v>
      </c>
      <c r="AY217" s="119">
        <f t="shared" si="365"/>
        <v>25600</v>
      </c>
      <c r="AZ217" s="119">
        <f t="shared" si="365"/>
        <v>33587.5</v>
      </c>
      <c r="BA217" s="119">
        <f t="shared" si="365"/>
        <v>31270.1</v>
      </c>
      <c r="BB217" s="119">
        <f t="shared" si="365"/>
        <v>34063</v>
      </c>
      <c r="BC217" s="119">
        <f t="shared" si="365"/>
        <v>0</v>
      </c>
      <c r="BD217" s="119">
        <f t="shared" si="365"/>
        <v>34063</v>
      </c>
      <c r="BE217" s="119">
        <f t="shared" si="365"/>
        <v>16543</v>
      </c>
      <c r="BF217" s="119">
        <f t="shared" si="365"/>
        <v>16543</v>
      </c>
      <c r="BG217" s="119">
        <f t="shared" si="365"/>
        <v>56840</v>
      </c>
      <c r="BH217" s="119">
        <f t="shared" si="365"/>
        <v>56840</v>
      </c>
      <c r="BI217" s="119">
        <f t="shared" si="365"/>
        <v>94604</v>
      </c>
      <c r="BJ217" s="119">
        <f t="shared" si="365"/>
        <v>91413</v>
      </c>
      <c r="BK217" s="119">
        <f t="shared" si="365"/>
        <v>106914</v>
      </c>
      <c r="BL217" s="119">
        <f t="shared" si="365"/>
        <v>73840</v>
      </c>
      <c r="BM217" s="119">
        <f t="shared" si="365"/>
        <v>25600</v>
      </c>
      <c r="BN217" s="119">
        <f t="shared" si="365"/>
        <v>29673</v>
      </c>
      <c r="BO217" s="119">
        <f t="shared" si="365"/>
        <v>3501</v>
      </c>
      <c r="BP217" s="119">
        <f t="shared" si="365"/>
        <v>33074</v>
      </c>
      <c r="BQ217" s="119">
        <f t="shared" si="365"/>
        <v>29803</v>
      </c>
      <c r="BR217" s="119">
        <f t="shared" si="365"/>
        <v>20200</v>
      </c>
      <c r="BS217" s="119">
        <f t="shared" ref="BS217:CA217" si="366">SUM(BS218:BS229)</f>
        <v>2660</v>
      </c>
      <c r="BT217" s="119">
        <f t="shared" si="366"/>
        <v>-802</v>
      </c>
      <c r="BU217" s="119">
        <f t="shared" si="366"/>
        <v>103991</v>
      </c>
      <c r="BV217" s="119">
        <f t="shared" si="366"/>
        <v>93864</v>
      </c>
      <c r="BW217" s="119">
        <f t="shared" si="366"/>
        <v>20200</v>
      </c>
      <c r="BX217" s="119">
        <f t="shared" si="366"/>
        <v>20200</v>
      </c>
      <c r="BY217" s="119">
        <f t="shared" si="366"/>
        <v>10127</v>
      </c>
      <c r="BZ217" s="119">
        <f t="shared" si="366"/>
        <v>10127</v>
      </c>
      <c r="CA217" s="119">
        <f t="shared" si="366"/>
        <v>1840</v>
      </c>
      <c r="CB217" s="119">
        <f>SUM(CB218:CB229)</f>
        <v>11967</v>
      </c>
      <c r="CC217" s="119">
        <f>SUM(CC218:CC229)</f>
        <v>1840</v>
      </c>
      <c r="CD217" s="118"/>
      <c r="CE217" s="263"/>
      <c r="CG217" s="27"/>
      <c r="CH217" s="27"/>
      <c r="CI217" s="27"/>
    </row>
    <row r="218" spans="1:87" s="27" customFormat="1" ht="45" x14ac:dyDescent="0.25">
      <c r="A218" s="41">
        <v>1</v>
      </c>
      <c r="B218" s="51" t="s">
        <v>184</v>
      </c>
      <c r="C218" s="124"/>
      <c r="D218" s="38"/>
      <c r="E218" s="41">
        <v>2017</v>
      </c>
      <c r="F218" s="229" t="s">
        <v>236</v>
      </c>
      <c r="G218" s="38">
        <f>12977+300</f>
        <v>13277</v>
      </c>
      <c r="H218" s="251">
        <v>12777</v>
      </c>
      <c r="I218" s="38"/>
      <c r="J218" s="258"/>
      <c r="K218" s="258"/>
      <c r="L218" s="258"/>
      <c r="M218" s="258"/>
      <c r="N218" s="258"/>
      <c r="O218" s="258"/>
      <c r="P218" s="258"/>
      <c r="Q218" s="38"/>
      <c r="R218" s="38"/>
      <c r="S218" s="38"/>
      <c r="T218" s="38"/>
      <c r="U218" s="38"/>
      <c r="V218" s="38"/>
      <c r="W218" s="258"/>
      <c r="X218" s="38"/>
      <c r="Y218" s="38"/>
      <c r="Z218" s="38"/>
      <c r="AA218" s="38"/>
      <c r="AB218" s="38"/>
      <c r="AC218" s="38"/>
      <c r="AD218" s="38"/>
      <c r="AE218" s="38"/>
      <c r="AF218" s="38"/>
      <c r="AG218" s="38"/>
      <c r="AH218" s="38"/>
      <c r="AI218" s="38"/>
      <c r="AJ218" s="38"/>
      <c r="AK218" s="38"/>
      <c r="AL218" s="38"/>
      <c r="AM218" s="38"/>
      <c r="AN218" s="38"/>
      <c r="AO218" s="38"/>
      <c r="AP218" s="38">
        <v>3600</v>
      </c>
      <c r="AQ218" s="38">
        <v>3550</v>
      </c>
      <c r="AR218" s="38">
        <v>3600</v>
      </c>
      <c r="AS218" s="39">
        <f>AN218+AP218</f>
        <v>3600</v>
      </c>
      <c r="AT218" s="39">
        <f>AO218+AP218</f>
        <v>3600</v>
      </c>
      <c r="AU218" s="38">
        <v>12000</v>
      </c>
      <c r="AV218" s="38">
        <v>12000</v>
      </c>
      <c r="AW218" s="38">
        <f>AI218+AP218</f>
        <v>3600</v>
      </c>
      <c r="AX218" s="38">
        <f>AV218-AI218-AP218-90</f>
        <v>8310</v>
      </c>
      <c r="AY218" s="38">
        <v>5000</v>
      </c>
      <c r="AZ218" s="38">
        <v>7300</v>
      </c>
      <c r="BA218" s="38">
        <f>(H218*70%)-AS218</f>
        <v>5343.9</v>
      </c>
      <c r="BB218" s="38">
        <f t="shared" ref="BB218" si="367">AX218-AY218</f>
        <v>3310</v>
      </c>
      <c r="BC218" s="38"/>
      <c r="BD218" s="39">
        <f t="shared" ref="BD218" si="368">BB218-BC218</f>
        <v>3310</v>
      </c>
      <c r="BE218" s="38">
        <v>5000</v>
      </c>
      <c r="BF218" s="38">
        <f t="shared" ref="BF218" si="369">BE218</f>
        <v>5000</v>
      </c>
      <c r="BG218" s="39">
        <v>8890</v>
      </c>
      <c r="BH218" s="39">
        <f t="shared" ref="BH218" si="370">BG218</f>
        <v>8890</v>
      </c>
      <c r="BI218" s="39">
        <f t="shared" ref="BI218" si="371">AU218</f>
        <v>12000</v>
      </c>
      <c r="BJ218" s="39">
        <f t="shared" ref="BJ218" si="372">AV218</f>
        <v>12000</v>
      </c>
      <c r="BK218" s="39">
        <f t="shared" ref="BK218" si="373">BL218+BP218</f>
        <v>13200</v>
      </c>
      <c r="BL218" s="39">
        <f t="shared" ref="BL218" si="374">BH218</f>
        <v>8890</v>
      </c>
      <c r="BM218" s="39">
        <f t="shared" ref="BM218" si="375">AY218</f>
        <v>5000</v>
      </c>
      <c r="BN218" s="39">
        <f t="shared" ref="BN218" si="376">BJ218-BL218</f>
        <v>3110</v>
      </c>
      <c r="BO218" s="38">
        <v>1200</v>
      </c>
      <c r="BP218" s="38">
        <f t="shared" ref="BP218" si="377">BN218+BO218</f>
        <v>4310</v>
      </c>
      <c r="BQ218" s="39">
        <v>3000</v>
      </c>
      <c r="BR218" s="39">
        <v>3000</v>
      </c>
      <c r="BS218" s="39">
        <f t="shared" si="298"/>
        <v>1310</v>
      </c>
      <c r="BT218" s="39">
        <v>-452</v>
      </c>
      <c r="BU218" s="39">
        <f t="shared" ref="BU218" si="378">BK218+BT218</f>
        <v>12748</v>
      </c>
      <c r="BV218" s="39">
        <v>11794</v>
      </c>
      <c r="BW218" s="39">
        <f t="shared" ref="BW218:BW228" si="379">BR218</f>
        <v>3000</v>
      </c>
      <c r="BX218" s="39">
        <f t="shared" ref="BX218:BX228" si="380">BW218</f>
        <v>3000</v>
      </c>
      <c r="BY218" s="39">
        <f>BU218-BV218</f>
        <v>954</v>
      </c>
      <c r="BZ218" s="39">
        <f t="shared" ref="BZ218" si="381">BY218</f>
        <v>954</v>
      </c>
      <c r="CA218" s="39"/>
      <c r="CB218" s="39">
        <f t="shared" ref="CB218:CB228" si="382">BY218+CA218</f>
        <v>954</v>
      </c>
      <c r="CC218" s="39"/>
      <c r="CD218" s="173" t="s">
        <v>55</v>
      </c>
      <c r="CE218" s="263"/>
      <c r="CG218" s="3"/>
      <c r="CH218" s="3"/>
      <c r="CI218" s="3"/>
    </row>
    <row r="219" spans="1:87" s="3" customFormat="1" ht="30" x14ac:dyDescent="0.25">
      <c r="A219" s="41">
        <f>A218+1</f>
        <v>2</v>
      </c>
      <c r="B219" s="141" t="s">
        <v>185</v>
      </c>
      <c r="C219" s="176"/>
      <c r="D219" s="176"/>
      <c r="E219" s="41">
        <v>2017</v>
      </c>
      <c r="F219" s="226" t="s">
        <v>186</v>
      </c>
      <c r="G219" s="40">
        <v>5990</v>
      </c>
      <c r="H219" s="248">
        <v>5000</v>
      </c>
      <c r="I219" s="38"/>
      <c r="J219" s="40"/>
      <c r="K219" s="40"/>
      <c r="L219" s="39"/>
      <c r="M219" s="39"/>
      <c r="N219" s="39"/>
      <c r="O219" s="39"/>
      <c r="P219" s="39"/>
      <c r="Q219" s="39"/>
      <c r="R219" s="39"/>
      <c r="S219" s="39"/>
      <c r="T219" s="38"/>
      <c r="U219" s="38"/>
      <c r="V219" s="39"/>
      <c r="W219" s="39"/>
      <c r="X219" s="38"/>
      <c r="Y219" s="38"/>
      <c r="Z219" s="38"/>
      <c r="AA219" s="38"/>
      <c r="AB219" s="39"/>
      <c r="AC219" s="39"/>
      <c r="AD219" s="38"/>
      <c r="AE219" s="39"/>
      <c r="AF219" s="38"/>
      <c r="AG219" s="39"/>
      <c r="AH219" s="39"/>
      <c r="AI219" s="39"/>
      <c r="AJ219" s="39"/>
      <c r="AK219" s="39"/>
      <c r="AL219" s="39"/>
      <c r="AM219" s="39"/>
      <c r="AN219" s="39"/>
      <c r="AO219" s="39"/>
      <c r="AP219" s="38">
        <v>2000</v>
      </c>
      <c r="AQ219" s="38">
        <v>2000</v>
      </c>
      <c r="AR219" s="38">
        <v>1000</v>
      </c>
      <c r="AS219" s="39">
        <v>2000</v>
      </c>
      <c r="AT219" s="39"/>
      <c r="AU219" s="38">
        <v>5991</v>
      </c>
      <c r="AV219" s="38">
        <v>3400</v>
      </c>
      <c r="AW219" s="38">
        <v>0</v>
      </c>
      <c r="AX219" s="38">
        <v>3400</v>
      </c>
      <c r="AY219" s="38">
        <f>AZ219</f>
        <v>2000</v>
      </c>
      <c r="AZ219" s="38">
        <v>2000</v>
      </c>
      <c r="BA219" s="38">
        <f>(H219*90%)-AS219</f>
        <v>2500</v>
      </c>
      <c r="BB219" s="38">
        <f>AX219-AY219</f>
        <v>1400</v>
      </c>
      <c r="BC219" s="38"/>
      <c r="BD219" s="39">
        <f>BB219-BC219</f>
        <v>1400</v>
      </c>
      <c r="BE219" s="38">
        <v>1500</v>
      </c>
      <c r="BF219" s="38">
        <f>BE219</f>
        <v>1500</v>
      </c>
      <c r="BG219" s="39">
        <f>AW219+AY219</f>
        <v>2000</v>
      </c>
      <c r="BH219" s="39">
        <f>BG219</f>
        <v>2000</v>
      </c>
      <c r="BI219" s="39">
        <f>AU219</f>
        <v>5991</v>
      </c>
      <c r="BJ219" s="39">
        <f>AV219</f>
        <v>3400</v>
      </c>
      <c r="BK219" s="39">
        <f>BL219+BP219</f>
        <v>3400</v>
      </c>
      <c r="BL219" s="39">
        <f>BH219</f>
        <v>2000</v>
      </c>
      <c r="BM219" s="39">
        <f>AY219</f>
        <v>2000</v>
      </c>
      <c r="BN219" s="39">
        <f>BJ219-BL219</f>
        <v>1400</v>
      </c>
      <c r="BO219" s="38"/>
      <c r="BP219" s="38">
        <f>BN219+BO219</f>
        <v>1400</v>
      </c>
      <c r="BQ219" s="39">
        <v>1000</v>
      </c>
      <c r="BR219" s="39">
        <v>1000</v>
      </c>
      <c r="BS219" s="39">
        <f>BP219-BR219</f>
        <v>400</v>
      </c>
      <c r="BT219" s="39"/>
      <c r="BU219" s="39">
        <v>3160</v>
      </c>
      <c r="BV219" s="39">
        <f>BK219-BP219+BR219</f>
        <v>3000</v>
      </c>
      <c r="BW219" s="39">
        <f t="shared" si="379"/>
        <v>1000</v>
      </c>
      <c r="BX219" s="39">
        <f t="shared" si="380"/>
        <v>1000</v>
      </c>
      <c r="BY219" s="39">
        <v>160</v>
      </c>
      <c r="BZ219" s="39">
        <f>BY219</f>
        <v>160</v>
      </c>
      <c r="CA219" s="39">
        <v>1840</v>
      </c>
      <c r="CB219" s="39">
        <f t="shared" si="382"/>
        <v>2000</v>
      </c>
      <c r="CC219" s="39">
        <f>CB219-BY219</f>
        <v>1840</v>
      </c>
      <c r="CD219" s="58" t="s">
        <v>58</v>
      </c>
      <c r="CE219" s="263"/>
      <c r="CG219" s="1"/>
      <c r="CH219" s="1"/>
      <c r="CI219" s="1"/>
    </row>
    <row r="220" spans="1:87" s="1" customFormat="1" ht="30" x14ac:dyDescent="0.25">
      <c r="A220" s="41">
        <f>A219+1</f>
        <v>3</v>
      </c>
      <c r="B220" s="43" t="s">
        <v>187</v>
      </c>
      <c r="C220" s="177"/>
      <c r="D220" s="177"/>
      <c r="E220" s="41">
        <v>2018</v>
      </c>
      <c r="F220" s="244" t="s">
        <v>188</v>
      </c>
      <c r="G220" s="38">
        <v>3496</v>
      </c>
      <c r="H220" s="38">
        <v>3150</v>
      </c>
      <c r="I220" s="38"/>
      <c r="J220" s="40"/>
      <c r="K220" s="40"/>
      <c r="L220" s="39"/>
      <c r="M220" s="39"/>
      <c r="N220" s="39"/>
      <c r="O220" s="39"/>
      <c r="P220" s="39"/>
      <c r="Q220" s="39"/>
      <c r="R220" s="39"/>
      <c r="S220" s="39"/>
      <c r="T220" s="38"/>
      <c r="U220" s="38"/>
      <c r="V220" s="39"/>
      <c r="W220" s="39"/>
      <c r="X220" s="40"/>
      <c r="Y220" s="38"/>
      <c r="Z220" s="38"/>
      <c r="AA220" s="38"/>
      <c r="AB220" s="39"/>
      <c r="AC220" s="39"/>
      <c r="AD220" s="38"/>
      <c r="AE220" s="39"/>
      <c r="AF220" s="39"/>
      <c r="AG220" s="39"/>
      <c r="AH220" s="39"/>
      <c r="AI220" s="39"/>
      <c r="AJ220" s="39"/>
      <c r="AK220" s="39"/>
      <c r="AL220" s="39"/>
      <c r="AM220" s="39"/>
      <c r="AN220" s="39"/>
      <c r="AO220" s="39"/>
      <c r="AP220" s="38"/>
      <c r="AQ220" s="38"/>
      <c r="AR220" s="38"/>
      <c r="AS220" s="39"/>
      <c r="AT220" s="39"/>
      <c r="AU220" s="40">
        <v>3150</v>
      </c>
      <c r="AV220" s="38">
        <v>3150</v>
      </c>
      <c r="AW220" s="38"/>
      <c r="AX220" s="38">
        <f>AV220-AW220</f>
        <v>3150</v>
      </c>
      <c r="AY220" s="38">
        <v>800</v>
      </c>
      <c r="AZ220" s="38">
        <f>AX220*25%</f>
        <v>787.5</v>
      </c>
      <c r="BA220" s="38"/>
      <c r="BB220" s="38">
        <f>AX220-AY220</f>
        <v>2350</v>
      </c>
      <c r="BC220" s="38"/>
      <c r="BD220" s="39">
        <f>BB220-BC220</f>
        <v>2350</v>
      </c>
      <c r="BE220" s="38">
        <v>800</v>
      </c>
      <c r="BF220" s="38">
        <f>BE220</f>
        <v>800</v>
      </c>
      <c r="BG220" s="39">
        <f>AW220+AY220</f>
        <v>800</v>
      </c>
      <c r="BH220" s="39">
        <f>BG220</f>
        <v>800</v>
      </c>
      <c r="BI220" s="39">
        <f>AU220</f>
        <v>3150</v>
      </c>
      <c r="BJ220" s="39">
        <f>AV220</f>
        <v>3150</v>
      </c>
      <c r="BK220" s="39">
        <f>BL220+BP220</f>
        <v>3150</v>
      </c>
      <c r="BL220" s="39">
        <f>BH220</f>
        <v>800</v>
      </c>
      <c r="BM220" s="39">
        <f>AY220</f>
        <v>800</v>
      </c>
      <c r="BN220" s="39">
        <f>BJ220-BL220</f>
        <v>2350</v>
      </c>
      <c r="BO220" s="38"/>
      <c r="BP220" s="38">
        <f>BN220+BO220</f>
        <v>2350</v>
      </c>
      <c r="BQ220" s="39">
        <v>1400</v>
      </c>
      <c r="BR220" s="39">
        <v>1400</v>
      </c>
      <c r="BS220" s="39">
        <f>BP220-BR220</f>
        <v>950</v>
      </c>
      <c r="BT220" s="39">
        <v>-25</v>
      </c>
      <c r="BU220" s="39">
        <f>BK220+BT220</f>
        <v>3125</v>
      </c>
      <c r="BV220" s="39">
        <f>BK220-BP220+BR220</f>
        <v>2200</v>
      </c>
      <c r="BW220" s="39">
        <f t="shared" si="379"/>
        <v>1400</v>
      </c>
      <c r="BX220" s="39">
        <f t="shared" si="380"/>
        <v>1400</v>
      </c>
      <c r="BY220" s="39">
        <f t="shared" ref="BY220:BY228" si="383">BU220-BV220</f>
        <v>925</v>
      </c>
      <c r="BZ220" s="39">
        <f>BY220</f>
        <v>925</v>
      </c>
      <c r="CA220" s="39"/>
      <c r="CB220" s="39">
        <f t="shared" si="382"/>
        <v>925</v>
      </c>
      <c r="CC220" s="39"/>
      <c r="CD220" s="58" t="s">
        <v>58</v>
      </c>
      <c r="CE220" s="263"/>
      <c r="CG220" s="26"/>
      <c r="CH220" s="26"/>
      <c r="CI220" s="26"/>
    </row>
    <row r="221" spans="1:87" s="26" customFormat="1" ht="30" x14ac:dyDescent="0.25">
      <c r="A221" s="41">
        <f t="shared" ref="A221:A228" si="384">A220+1</f>
        <v>4</v>
      </c>
      <c r="B221" s="43" t="s">
        <v>385</v>
      </c>
      <c r="C221" s="41" t="s">
        <v>365</v>
      </c>
      <c r="D221" s="41"/>
      <c r="E221" s="41">
        <v>2015</v>
      </c>
      <c r="F221" s="226" t="s">
        <v>386</v>
      </c>
      <c r="G221" s="40">
        <v>20208</v>
      </c>
      <c r="H221" s="40">
        <v>20208</v>
      </c>
      <c r="I221" s="40"/>
      <c r="J221" s="40"/>
      <c r="K221" s="40"/>
      <c r="L221" s="40"/>
      <c r="M221" s="40"/>
      <c r="N221" s="40">
        <v>2100</v>
      </c>
      <c r="O221" s="40">
        <v>2100</v>
      </c>
      <c r="P221" s="40"/>
      <c r="Q221" s="40"/>
      <c r="R221" s="40"/>
      <c r="S221" s="40"/>
      <c r="T221" s="40"/>
      <c r="U221" s="40"/>
      <c r="V221" s="40">
        <v>2100</v>
      </c>
      <c r="W221" s="40">
        <v>2100</v>
      </c>
      <c r="X221" s="40">
        <v>17000</v>
      </c>
      <c r="Y221" s="40">
        <v>17000</v>
      </c>
      <c r="Z221" s="40"/>
      <c r="AA221" s="40"/>
      <c r="AB221" s="40">
        <v>1600</v>
      </c>
      <c r="AC221" s="40">
        <v>1600</v>
      </c>
      <c r="AD221" s="40"/>
      <c r="AE221" s="40"/>
      <c r="AF221" s="40">
        <v>3700</v>
      </c>
      <c r="AG221" s="40">
        <v>2500</v>
      </c>
      <c r="AH221" s="39">
        <f>AB221+AG221</f>
        <v>4100</v>
      </c>
      <c r="AI221" s="39">
        <f>AH221</f>
        <v>4100</v>
      </c>
      <c r="AJ221" s="39"/>
      <c r="AK221" s="39"/>
      <c r="AL221" s="39">
        <v>1600</v>
      </c>
      <c r="AM221" s="39">
        <v>1600</v>
      </c>
      <c r="AN221" s="39">
        <f>V221+AH221</f>
        <v>6200</v>
      </c>
      <c r="AO221" s="39">
        <f>W221+AI221</f>
        <v>6200</v>
      </c>
      <c r="AP221" s="38">
        <v>5400</v>
      </c>
      <c r="AQ221" s="38">
        <v>5400</v>
      </c>
      <c r="AR221" s="38">
        <f>AQ221</f>
        <v>5400</v>
      </c>
      <c r="AS221" s="39">
        <f>AN221+AP221</f>
        <v>11600</v>
      </c>
      <c r="AT221" s="39">
        <f>AO221+AP221</f>
        <v>11600</v>
      </c>
      <c r="AU221" s="40">
        <v>17000</v>
      </c>
      <c r="AV221" s="40">
        <v>17000</v>
      </c>
      <c r="AW221" s="38">
        <f t="shared" ref="AW221" si="385">AI221+AP221</f>
        <v>9500</v>
      </c>
      <c r="AX221" s="38">
        <f>AV221-AI221-AP221</f>
        <v>7500</v>
      </c>
      <c r="AY221" s="38">
        <v>4300</v>
      </c>
      <c r="AZ221" s="38">
        <v>6000</v>
      </c>
      <c r="BA221" s="38">
        <f>(H221*90%)-AS221</f>
        <v>6587.2000000000007</v>
      </c>
      <c r="BB221" s="38">
        <f t="shared" ref="BB221" si="386">AX221-AY221</f>
        <v>3200</v>
      </c>
      <c r="BC221" s="38"/>
      <c r="BD221" s="39">
        <f t="shared" ref="BD221" si="387">BB221-BC221</f>
        <v>3200</v>
      </c>
      <c r="BE221" s="38">
        <v>4300</v>
      </c>
      <c r="BF221" s="38">
        <f t="shared" ref="BF221" si="388">BE221</f>
        <v>4300</v>
      </c>
      <c r="BG221" s="39">
        <f t="shared" ref="BG221" si="389">AW221+AY221</f>
        <v>13800</v>
      </c>
      <c r="BH221" s="39">
        <f t="shared" ref="BH221" si="390">BG221</f>
        <v>13800</v>
      </c>
      <c r="BI221" s="39">
        <f t="shared" ref="BI221:BJ221" si="391">AU221</f>
        <v>17000</v>
      </c>
      <c r="BJ221" s="39">
        <f t="shared" si="391"/>
        <v>17000</v>
      </c>
      <c r="BK221" s="39">
        <f t="shared" ref="BK221:BK228" si="392">BL221+BP221</f>
        <v>17000</v>
      </c>
      <c r="BL221" s="39">
        <f t="shared" ref="BL221" si="393">BH221</f>
        <v>13800</v>
      </c>
      <c r="BM221" s="39">
        <f t="shared" ref="BM221:BM228" si="394">AY221</f>
        <v>4300</v>
      </c>
      <c r="BN221" s="39">
        <f t="shared" ref="BN221" si="395">BJ221-BL221</f>
        <v>3200</v>
      </c>
      <c r="BO221" s="38"/>
      <c r="BP221" s="38">
        <f t="shared" ref="BP221" si="396">BN221+BO221</f>
        <v>3200</v>
      </c>
      <c r="BQ221" s="39">
        <v>3200</v>
      </c>
      <c r="BR221" s="39">
        <v>2500</v>
      </c>
      <c r="BS221" s="39"/>
      <c r="BT221" s="39"/>
      <c r="BU221" s="39">
        <f>BK221+BT221</f>
        <v>17000</v>
      </c>
      <c r="BV221" s="39">
        <f>BK221-BP221+BR221</f>
        <v>16300</v>
      </c>
      <c r="BW221" s="39">
        <f t="shared" si="379"/>
        <v>2500</v>
      </c>
      <c r="BX221" s="39">
        <f t="shared" si="380"/>
        <v>2500</v>
      </c>
      <c r="BY221" s="39">
        <f t="shared" si="383"/>
        <v>700</v>
      </c>
      <c r="BZ221" s="39">
        <f>BY221</f>
        <v>700</v>
      </c>
      <c r="CA221" s="39"/>
      <c r="CB221" s="39">
        <f t="shared" si="382"/>
        <v>700</v>
      </c>
      <c r="CC221" s="39"/>
      <c r="CD221" s="173" t="s">
        <v>62</v>
      </c>
      <c r="CE221" s="263"/>
    </row>
    <row r="222" spans="1:87" s="26" customFormat="1" ht="30" x14ac:dyDescent="0.25">
      <c r="A222" s="41">
        <f t="shared" si="384"/>
        <v>5</v>
      </c>
      <c r="B222" s="43" t="s">
        <v>494</v>
      </c>
      <c r="C222" s="41" t="s">
        <v>368</v>
      </c>
      <c r="D222" s="41"/>
      <c r="E222" s="41">
        <v>2015</v>
      </c>
      <c r="F222" s="226" t="s">
        <v>391</v>
      </c>
      <c r="G222" s="39">
        <v>20395</v>
      </c>
      <c r="H222" s="39">
        <v>9853</v>
      </c>
      <c r="I222" s="40"/>
      <c r="J222" s="40"/>
      <c r="K222" s="40"/>
      <c r="L222" s="40"/>
      <c r="M222" s="40"/>
      <c r="N222" s="40">
        <v>2400</v>
      </c>
      <c r="O222" s="40">
        <v>2400</v>
      </c>
      <c r="P222" s="40"/>
      <c r="Q222" s="40"/>
      <c r="R222" s="40"/>
      <c r="S222" s="40"/>
      <c r="T222" s="40"/>
      <c r="U222" s="40"/>
      <c r="V222" s="40">
        <v>8500</v>
      </c>
      <c r="W222" s="40">
        <v>8500</v>
      </c>
      <c r="X222" s="40">
        <v>2500</v>
      </c>
      <c r="Y222" s="40">
        <v>2500</v>
      </c>
      <c r="Z222" s="40"/>
      <c r="AA222" s="40"/>
      <c r="AB222" s="40">
        <v>3500</v>
      </c>
      <c r="AC222" s="40">
        <v>3500</v>
      </c>
      <c r="AD222" s="40"/>
      <c r="AE222" s="40"/>
      <c r="AF222" s="40">
        <v>12000</v>
      </c>
      <c r="AG222" s="40">
        <v>2500</v>
      </c>
      <c r="AH222" s="39">
        <f>AB222+AG222</f>
        <v>6000</v>
      </c>
      <c r="AI222" s="39">
        <f>AH222</f>
        <v>6000</v>
      </c>
      <c r="AJ222" s="39"/>
      <c r="AK222" s="39"/>
      <c r="AL222" s="39">
        <v>3500</v>
      </c>
      <c r="AM222" s="39">
        <v>3500</v>
      </c>
      <c r="AN222" s="39">
        <f t="shared" ref="AN222:AO222" si="397">V222+AH222</f>
        <v>14500</v>
      </c>
      <c r="AO222" s="39">
        <f t="shared" si="397"/>
        <v>14500</v>
      </c>
      <c r="AP222" s="38">
        <v>1800</v>
      </c>
      <c r="AQ222" s="38">
        <v>1038</v>
      </c>
      <c r="AR222" s="38">
        <v>1111</v>
      </c>
      <c r="AS222" s="39">
        <f>AN222+AP222</f>
        <v>16300</v>
      </c>
      <c r="AT222" s="39">
        <f>AO222+AP222</f>
        <v>16300</v>
      </c>
      <c r="AU222" s="40">
        <v>10453</v>
      </c>
      <c r="AV222" s="40">
        <v>10453</v>
      </c>
      <c r="AW222" s="38">
        <f>AI222+AP222</f>
        <v>7800</v>
      </c>
      <c r="AX222" s="38">
        <f>AV222-AI222-AP222</f>
        <v>2653</v>
      </c>
      <c r="AY222" s="38">
        <f>AZ222</f>
        <v>1500</v>
      </c>
      <c r="AZ222" s="38">
        <v>1500</v>
      </c>
      <c r="BA222" s="38"/>
      <c r="BB222" s="38">
        <f>AX222-AY222</f>
        <v>1153</v>
      </c>
      <c r="BC222" s="38"/>
      <c r="BD222" s="39">
        <f>BB222-BC222</f>
        <v>1153</v>
      </c>
      <c r="BE222" s="38">
        <v>1500</v>
      </c>
      <c r="BF222" s="38">
        <v>1500</v>
      </c>
      <c r="BG222" s="39">
        <f>AW222+AY222</f>
        <v>9300</v>
      </c>
      <c r="BH222" s="39">
        <f>BG222</f>
        <v>9300</v>
      </c>
      <c r="BI222" s="39">
        <f>AU222</f>
        <v>10453</v>
      </c>
      <c r="BJ222" s="39">
        <f>AV222</f>
        <v>10453</v>
      </c>
      <c r="BK222" s="39">
        <f t="shared" si="392"/>
        <v>9853</v>
      </c>
      <c r="BL222" s="39">
        <f>BH222</f>
        <v>9300</v>
      </c>
      <c r="BM222" s="39">
        <f t="shared" si="394"/>
        <v>1500</v>
      </c>
      <c r="BN222" s="39">
        <f>BJ222-BL222</f>
        <v>1153</v>
      </c>
      <c r="BO222" s="38">
        <v>-600</v>
      </c>
      <c r="BP222" s="38">
        <f>BN222+BO222</f>
        <v>553</v>
      </c>
      <c r="BQ222" s="39">
        <v>553</v>
      </c>
      <c r="BR222" s="39">
        <v>553</v>
      </c>
      <c r="BS222" s="39"/>
      <c r="BT222" s="39"/>
      <c r="BU222" s="39">
        <f>H222+BT222</f>
        <v>9853</v>
      </c>
      <c r="BV222" s="39">
        <v>9703</v>
      </c>
      <c r="BW222" s="39">
        <f t="shared" si="379"/>
        <v>553</v>
      </c>
      <c r="BX222" s="39">
        <f t="shared" si="380"/>
        <v>553</v>
      </c>
      <c r="BY222" s="39">
        <f t="shared" si="383"/>
        <v>150</v>
      </c>
      <c r="BZ222" s="39">
        <f t="shared" ref="BZ222" si="398">BY222</f>
        <v>150</v>
      </c>
      <c r="CA222" s="39"/>
      <c r="CB222" s="39">
        <f t="shared" si="382"/>
        <v>150</v>
      </c>
      <c r="CC222" s="39"/>
      <c r="CD222" s="173" t="s">
        <v>63</v>
      </c>
      <c r="CE222" s="263"/>
    </row>
    <row r="223" spans="1:87" s="26" customFormat="1" ht="30" x14ac:dyDescent="0.25">
      <c r="A223" s="41">
        <f t="shared" si="384"/>
        <v>6</v>
      </c>
      <c r="B223" s="141" t="s">
        <v>392</v>
      </c>
      <c r="C223" s="41"/>
      <c r="D223" s="41"/>
      <c r="E223" s="41"/>
      <c r="F223" s="226" t="s">
        <v>393</v>
      </c>
      <c r="G223" s="38">
        <v>27484</v>
      </c>
      <c r="H223" s="38">
        <v>5429</v>
      </c>
      <c r="I223" s="40"/>
      <c r="J223" s="40"/>
      <c r="K223" s="40"/>
      <c r="L223" s="40"/>
      <c r="M223" s="40"/>
      <c r="N223" s="40"/>
      <c r="O223" s="40"/>
      <c r="P223" s="40"/>
      <c r="Q223" s="40"/>
      <c r="R223" s="40"/>
      <c r="S223" s="40"/>
      <c r="T223" s="40"/>
      <c r="U223" s="40"/>
      <c r="V223" s="40">
        <v>14641</v>
      </c>
      <c r="W223" s="40"/>
      <c r="X223" s="40"/>
      <c r="Y223" s="40"/>
      <c r="Z223" s="40"/>
      <c r="AA223" s="40"/>
      <c r="AB223" s="40"/>
      <c r="AC223" s="40"/>
      <c r="AD223" s="40"/>
      <c r="AE223" s="40"/>
      <c r="AF223" s="40"/>
      <c r="AG223" s="40"/>
      <c r="AH223" s="39"/>
      <c r="AI223" s="39"/>
      <c r="AJ223" s="39"/>
      <c r="AK223" s="39"/>
      <c r="AL223" s="39"/>
      <c r="AM223" s="39"/>
      <c r="AN223" s="39"/>
      <c r="AO223" s="39"/>
      <c r="AP223" s="38"/>
      <c r="AQ223" s="38"/>
      <c r="AR223" s="38"/>
      <c r="AS223" s="39"/>
      <c r="AT223" s="39"/>
      <c r="AU223" s="40"/>
      <c r="AV223" s="40"/>
      <c r="AW223" s="38"/>
      <c r="AX223" s="38"/>
      <c r="AY223" s="38"/>
      <c r="AZ223" s="38"/>
      <c r="BA223" s="38"/>
      <c r="BB223" s="38"/>
      <c r="BC223" s="38"/>
      <c r="BD223" s="39"/>
      <c r="BE223" s="38"/>
      <c r="BF223" s="38"/>
      <c r="BG223" s="39"/>
      <c r="BH223" s="39"/>
      <c r="BI223" s="39"/>
      <c r="BJ223" s="39"/>
      <c r="BK223" s="39">
        <f t="shared" si="392"/>
        <v>12100</v>
      </c>
      <c r="BL223" s="39">
        <v>12000</v>
      </c>
      <c r="BM223" s="39">
        <f t="shared" si="394"/>
        <v>0</v>
      </c>
      <c r="BN223" s="39">
        <v>100</v>
      </c>
      <c r="BO223" s="38">
        <v>100</v>
      </c>
      <c r="BP223" s="38">
        <v>100</v>
      </c>
      <c r="BQ223" s="39">
        <v>100</v>
      </c>
      <c r="BR223" s="39">
        <v>100</v>
      </c>
      <c r="BS223" s="39"/>
      <c r="BT223" s="39"/>
      <c r="BU223" s="39">
        <f>H223+BT223</f>
        <v>5429</v>
      </c>
      <c r="BV223" s="39">
        <v>5204</v>
      </c>
      <c r="BW223" s="39">
        <f t="shared" si="379"/>
        <v>100</v>
      </c>
      <c r="BX223" s="39">
        <f t="shared" si="380"/>
        <v>100</v>
      </c>
      <c r="BY223" s="39">
        <f t="shared" si="383"/>
        <v>225</v>
      </c>
      <c r="BZ223" s="39">
        <f t="shared" ref="BZ223:BZ225" si="399">BY223</f>
        <v>225</v>
      </c>
      <c r="CA223" s="39"/>
      <c r="CB223" s="39">
        <f t="shared" si="382"/>
        <v>225</v>
      </c>
      <c r="CC223" s="39"/>
      <c r="CD223" s="173" t="s">
        <v>63</v>
      </c>
      <c r="CE223" s="263"/>
      <c r="CG223" s="1"/>
      <c r="CH223" s="1"/>
      <c r="CI223" s="1"/>
    </row>
    <row r="224" spans="1:87" s="1" customFormat="1" ht="30" x14ac:dyDescent="0.25">
      <c r="A224" s="41">
        <f t="shared" si="384"/>
        <v>7</v>
      </c>
      <c r="B224" s="43" t="s">
        <v>394</v>
      </c>
      <c r="C224" s="177"/>
      <c r="D224" s="177"/>
      <c r="E224" s="41">
        <v>2018</v>
      </c>
      <c r="F224" s="244" t="s">
        <v>395</v>
      </c>
      <c r="G224" s="38">
        <v>4600</v>
      </c>
      <c r="H224" s="38">
        <v>4000</v>
      </c>
      <c r="I224" s="38"/>
      <c r="J224" s="40"/>
      <c r="K224" s="40"/>
      <c r="L224" s="39"/>
      <c r="M224" s="39"/>
      <c r="N224" s="39"/>
      <c r="O224" s="39"/>
      <c r="P224" s="39"/>
      <c r="Q224" s="39"/>
      <c r="R224" s="39"/>
      <c r="S224" s="39"/>
      <c r="T224" s="38"/>
      <c r="U224" s="38"/>
      <c r="V224" s="39"/>
      <c r="W224" s="39"/>
      <c r="X224" s="40"/>
      <c r="Y224" s="38"/>
      <c r="Z224" s="38"/>
      <c r="AA224" s="38"/>
      <c r="AB224" s="39"/>
      <c r="AC224" s="39"/>
      <c r="AD224" s="38"/>
      <c r="AE224" s="39"/>
      <c r="AF224" s="39"/>
      <c r="AG224" s="39"/>
      <c r="AH224" s="39"/>
      <c r="AI224" s="39"/>
      <c r="AJ224" s="39"/>
      <c r="AK224" s="39"/>
      <c r="AL224" s="39"/>
      <c r="AM224" s="39"/>
      <c r="AN224" s="39"/>
      <c r="AO224" s="39"/>
      <c r="AP224" s="38">
        <v>40</v>
      </c>
      <c r="AQ224" s="38"/>
      <c r="AR224" s="38"/>
      <c r="AS224" s="39"/>
      <c r="AT224" s="39"/>
      <c r="AU224" s="40">
        <v>4600</v>
      </c>
      <c r="AV224" s="38">
        <v>4000</v>
      </c>
      <c r="AW224" s="38">
        <f t="shared" ref="AW224:AW225" si="400">AI224+AP224</f>
        <v>40</v>
      </c>
      <c r="AX224" s="38">
        <f>AV224-AW224</f>
        <v>3960</v>
      </c>
      <c r="AY224" s="38">
        <f>AZ224</f>
        <v>1000</v>
      </c>
      <c r="AZ224" s="38">
        <v>1000</v>
      </c>
      <c r="BA224" s="38"/>
      <c r="BB224" s="38">
        <f t="shared" ref="BB224:BB225" si="401">AX224-AY224</f>
        <v>2960</v>
      </c>
      <c r="BC224" s="38"/>
      <c r="BD224" s="39">
        <f t="shared" ref="BD224:BD225" si="402">BB224-BC224</f>
        <v>2960</v>
      </c>
      <c r="BE224" s="38">
        <v>1000</v>
      </c>
      <c r="BF224" s="38">
        <f t="shared" ref="BF224:BF225" si="403">BE224</f>
        <v>1000</v>
      </c>
      <c r="BG224" s="39">
        <f t="shared" ref="BG224:BG225" si="404">AW224+AY224</f>
        <v>1040</v>
      </c>
      <c r="BH224" s="39">
        <f t="shared" ref="BH224:BH225" si="405">BG224</f>
        <v>1040</v>
      </c>
      <c r="BI224" s="39">
        <f t="shared" ref="BI224:BJ225" si="406">AU224</f>
        <v>4600</v>
      </c>
      <c r="BJ224" s="39">
        <f t="shared" si="406"/>
        <v>4000</v>
      </c>
      <c r="BK224" s="39">
        <f t="shared" si="392"/>
        <v>4000</v>
      </c>
      <c r="BL224" s="39">
        <f t="shared" ref="BL224:BL225" si="407">BH224</f>
        <v>1040</v>
      </c>
      <c r="BM224" s="39">
        <f t="shared" si="394"/>
        <v>1000</v>
      </c>
      <c r="BN224" s="39">
        <f t="shared" ref="BN224:BN225" si="408">BJ224-BL224</f>
        <v>2960</v>
      </c>
      <c r="BO224" s="38"/>
      <c r="BP224" s="38">
        <f t="shared" ref="BP224" si="409">BN224+BO224</f>
        <v>2960</v>
      </c>
      <c r="BQ224" s="39">
        <v>2960</v>
      </c>
      <c r="BR224" s="39">
        <v>2500</v>
      </c>
      <c r="BS224" s="39"/>
      <c r="BT224" s="39"/>
      <c r="BU224" s="39">
        <f>H224+BT224</f>
        <v>4000</v>
      </c>
      <c r="BV224" s="39">
        <v>3916</v>
      </c>
      <c r="BW224" s="39">
        <f t="shared" si="379"/>
        <v>2500</v>
      </c>
      <c r="BX224" s="39">
        <f t="shared" si="380"/>
        <v>2500</v>
      </c>
      <c r="BY224" s="39">
        <f t="shared" si="383"/>
        <v>84</v>
      </c>
      <c r="BZ224" s="39">
        <f t="shared" si="399"/>
        <v>84</v>
      </c>
      <c r="CA224" s="39"/>
      <c r="CB224" s="39">
        <f t="shared" si="382"/>
        <v>84</v>
      </c>
      <c r="CC224" s="39"/>
      <c r="CD224" s="58" t="s">
        <v>63</v>
      </c>
      <c r="CE224" s="263"/>
    </row>
    <row r="225" spans="1:87" s="1" customFormat="1" ht="30" x14ac:dyDescent="0.25">
      <c r="A225" s="41">
        <f t="shared" si="384"/>
        <v>8</v>
      </c>
      <c r="B225" s="43" t="s">
        <v>401</v>
      </c>
      <c r="C225" s="177"/>
      <c r="D225" s="177"/>
      <c r="E225" s="41">
        <v>2018</v>
      </c>
      <c r="F225" s="244" t="s">
        <v>402</v>
      </c>
      <c r="G225" s="38">
        <v>12947</v>
      </c>
      <c r="H225" s="38">
        <v>11700</v>
      </c>
      <c r="I225" s="38"/>
      <c r="J225" s="40"/>
      <c r="K225" s="40"/>
      <c r="L225" s="39"/>
      <c r="M225" s="39"/>
      <c r="N225" s="39"/>
      <c r="O225" s="39"/>
      <c r="P225" s="39"/>
      <c r="Q225" s="39"/>
      <c r="R225" s="39"/>
      <c r="S225" s="39"/>
      <c r="T225" s="38"/>
      <c r="U225" s="38"/>
      <c r="V225" s="39"/>
      <c r="W225" s="39"/>
      <c r="X225" s="40"/>
      <c r="Y225" s="38"/>
      <c r="Z225" s="38"/>
      <c r="AA225" s="38"/>
      <c r="AB225" s="39"/>
      <c r="AC225" s="39"/>
      <c r="AD225" s="38"/>
      <c r="AE225" s="39"/>
      <c r="AF225" s="39"/>
      <c r="AG225" s="39"/>
      <c r="AH225" s="39"/>
      <c r="AI225" s="39"/>
      <c r="AJ225" s="39"/>
      <c r="AK225" s="39"/>
      <c r="AL225" s="39"/>
      <c r="AM225" s="39"/>
      <c r="AN225" s="39"/>
      <c r="AO225" s="39"/>
      <c r="AP225" s="38">
        <v>110</v>
      </c>
      <c r="AQ225" s="38"/>
      <c r="AR225" s="38"/>
      <c r="AS225" s="39"/>
      <c r="AT225" s="39"/>
      <c r="AU225" s="40">
        <v>11700</v>
      </c>
      <c r="AV225" s="38">
        <v>11700</v>
      </c>
      <c r="AW225" s="38">
        <f t="shared" si="400"/>
        <v>110</v>
      </c>
      <c r="AX225" s="38">
        <f>AV225-AW225</f>
        <v>11590</v>
      </c>
      <c r="AY225" s="38">
        <f>AZ225</f>
        <v>3000</v>
      </c>
      <c r="AZ225" s="38">
        <v>3000</v>
      </c>
      <c r="BA225" s="38"/>
      <c r="BB225" s="38">
        <f t="shared" si="401"/>
        <v>8590</v>
      </c>
      <c r="BC225" s="38"/>
      <c r="BD225" s="39">
        <f t="shared" si="402"/>
        <v>8590</v>
      </c>
      <c r="BE225" s="38">
        <v>1611</v>
      </c>
      <c r="BF225" s="38">
        <f t="shared" si="403"/>
        <v>1611</v>
      </c>
      <c r="BG225" s="39">
        <f t="shared" si="404"/>
        <v>3110</v>
      </c>
      <c r="BH225" s="39">
        <f t="shared" si="405"/>
        <v>3110</v>
      </c>
      <c r="BI225" s="39">
        <f t="shared" si="406"/>
        <v>11700</v>
      </c>
      <c r="BJ225" s="39">
        <f t="shared" si="406"/>
        <v>11700</v>
      </c>
      <c r="BK225" s="39">
        <f t="shared" si="392"/>
        <v>11700</v>
      </c>
      <c r="BL225" s="39">
        <f t="shared" si="407"/>
        <v>3110</v>
      </c>
      <c r="BM225" s="39">
        <f t="shared" si="394"/>
        <v>3000</v>
      </c>
      <c r="BN225" s="39">
        <f t="shared" si="408"/>
        <v>8590</v>
      </c>
      <c r="BO225" s="38"/>
      <c r="BP225" s="38">
        <f>BN225+BO225</f>
        <v>8590</v>
      </c>
      <c r="BQ225" s="39">
        <v>8590</v>
      </c>
      <c r="BR225" s="39">
        <v>4500</v>
      </c>
      <c r="BS225" s="39"/>
      <c r="BT225" s="39">
        <v>-325</v>
      </c>
      <c r="BU225" s="39">
        <f>H225+BT225</f>
        <v>11375</v>
      </c>
      <c r="BV225" s="39">
        <v>7930</v>
      </c>
      <c r="BW225" s="39">
        <f t="shared" si="379"/>
        <v>4500</v>
      </c>
      <c r="BX225" s="39">
        <f t="shared" si="380"/>
        <v>4500</v>
      </c>
      <c r="BY225" s="39">
        <f t="shared" si="383"/>
        <v>3445</v>
      </c>
      <c r="BZ225" s="39">
        <f t="shared" si="399"/>
        <v>3445</v>
      </c>
      <c r="CA225" s="39"/>
      <c r="CB225" s="39">
        <f t="shared" si="382"/>
        <v>3445</v>
      </c>
      <c r="CC225" s="39"/>
      <c r="CD225" s="58" t="s">
        <v>65</v>
      </c>
      <c r="CE225" s="263"/>
    </row>
    <row r="226" spans="1:87" s="1" customFormat="1" ht="30" x14ac:dyDescent="0.25">
      <c r="A226" s="41">
        <f t="shared" si="384"/>
        <v>9</v>
      </c>
      <c r="B226" s="141" t="s">
        <v>424</v>
      </c>
      <c r="C226" s="177"/>
      <c r="D226" s="177"/>
      <c r="E226" s="41"/>
      <c r="F226" s="244" t="s">
        <v>523</v>
      </c>
      <c r="G226" s="38">
        <v>4215</v>
      </c>
      <c r="H226" s="38">
        <f>BU226</f>
        <v>4195</v>
      </c>
      <c r="I226" s="38"/>
      <c r="J226" s="40"/>
      <c r="K226" s="40"/>
      <c r="L226" s="39"/>
      <c r="M226" s="39"/>
      <c r="N226" s="39"/>
      <c r="O226" s="39"/>
      <c r="P226" s="39"/>
      <c r="Q226" s="39"/>
      <c r="R226" s="39"/>
      <c r="S226" s="39"/>
      <c r="T226" s="38"/>
      <c r="U226" s="38"/>
      <c r="V226" s="39"/>
      <c r="W226" s="39"/>
      <c r="X226" s="40"/>
      <c r="Y226" s="38"/>
      <c r="Z226" s="38"/>
      <c r="AA226" s="38"/>
      <c r="AB226" s="39"/>
      <c r="AC226" s="39"/>
      <c r="AD226" s="38"/>
      <c r="AE226" s="39"/>
      <c r="AF226" s="39"/>
      <c r="AG226" s="39"/>
      <c r="AH226" s="39"/>
      <c r="AI226" s="39"/>
      <c r="AJ226" s="39"/>
      <c r="AK226" s="39"/>
      <c r="AL226" s="39"/>
      <c r="AM226" s="39"/>
      <c r="AN226" s="39"/>
      <c r="AO226" s="39"/>
      <c r="AP226" s="38"/>
      <c r="AQ226" s="38"/>
      <c r="AR226" s="38"/>
      <c r="AS226" s="39"/>
      <c r="AT226" s="39"/>
      <c r="AU226" s="40"/>
      <c r="AV226" s="38"/>
      <c r="AW226" s="38"/>
      <c r="AX226" s="38"/>
      <c r="AY226" s="38"/>
      <c r="AZ226" s="38"/>
      <c r="BA226" s="38"/>
      <c r="BB226" s="38"/>
      <c r="BC226" s="38"/>
      <c r="BD226" s="39"/>
      <c r="BE226" s="38"/>
      <c r="BF226" s="38"/>
      <c r="BG226" s="39"/>
      <c r="BH226" s="39"/>
      <c r="BI226" s="39"/>
      <c r="BJ226" s="39"/>
      <c r="BK226" s="39"/>
      <c r="BL226" s="39"/>
      <c r="BM226" s="39"/>
      <c r="BN226" s="39"/>
      <c r="BO226" s="38"/>
      <c r="BP226" s="38"/>
      <c r="BQ226" s="39"/>
      <c r="BR226" s="39"/>
      <c r="BS226" s="39"/>
      <c r="BT226" s="39"/>
      <c r="BU226" s="39">
        <v>4195</v>
      </c>
      <c r="BV226" s="39">
        <v>2985</v>
      </c>
      <c r="BW226" s="39">
        <f t="shared" si="379"/>
        <v>0</v>
      </c>
      <c r="BX226" s="39">
        <f t="shared" si="380"/>
        <v>0</v>
      </c>
      <c r="BY226" s="39">
        <f t="shared" si="383"/>
        <v>1210</v>
      </c>
      <c r="BZ226" s="39">
        <f t="shared" ref="BZ226:BZ228" si="410">BY226</f>
        <v>1210</v>
      </c>
      <c r="CA226" s="39"/>
      <c r="CB226" s="39">
        <f t="shared" si="382"/>
        <v>1210</v>
      </c>
      <c r="CC226" s="39"/>
      <c r="CD226" s="58" t="s">
        <v>417</v>
      </c>
      <c r="CE226" s="263"/>
    </row>
    <row r="227" spans="1:87" s="1" customFormat="1" ht="45" x14ac:dyDescent="0.25">
      <c r="A227" s="41">
        <f t="shared" si="384"/>
        <v>10</v>
      </c>
      <c r="B227" s="141" t="s">
        <v>425</v>
      </c>
      <c r="C227" s="177"/>
      <c r="D227" s="177"/>
      <c r="E227" s="41"/>
      <c r="F227" s="244" t="s">
        <v>524</v>
      </c>
      <c r="G227" s="38">
        <v>3405</v>
      </c>
      <c r="H227" s="38">
        <v>3405</v>
      </c>
      <c r="I227" s="38"/>
      <c r="J227" s="40"/>
      <c r="K227" s="40"/>
      <c r="L227" s="39"/>
      <c r="M227" s="39"/>
      <c r="N227" s="39"/>
      <c r="O227" s="39"/>
      <c r="P227" s="39"/>
      <c r="Q227" s="39"/>
      <c r="R227" s="39"/>
      <c r="S227" s="39"/>
      <c r="T227" s="38"/>
      <c r="U227" s="38"/>
      <c r="V227" s="39"/>
      <c r="W227" s="39"/>
      <c r="X227" s="40"/>
      <c r="Y227" s="38"/>
      <c r="Z227" s="38"/>
      <c r="AA227" s="38"/>
      <c r="AB227" s="39"/>
      <c r="AC227" s="39"/>
      <c r="AD227" s="38"/>
      <c r="AE227" s="39"/>
      <c r="AF227" s="39"/>
      <c r="AG227" s="39"/>
      <c r="AH227" s="39"/>
      <c r="AI227" s="39"/>
      <c r="AJ227" s="39"/>
      <c r="AK227" s="39"/>
      <c r="AL227" s="39"/>
      <c r="AM227" s="39"/>
      <c r="AN227" s="39"/>
      <c r="AO227" s="39"/>
      <c r="AP227" s="38"/>
      <c r="AQ227" s="38"/>
      <c r="AR227" s="38"/>
      <c r="AS227" s="39"/>
      <c r="AT227" s="39"/>
      <c r="AU227" s="40"/>
      <c r="AV227" s="38"/>
      <c r="AW227" s="38"/>
      <c r="AX227" s="38"/>
      <c r="AY227" s="38"/>
      <c r="AZ227" s="38"/>
      <c r="BA227" s="38"/>
      <c r="BB227" s="38"/>
      <c r="BC227" s="38"/>
      <c r="BD227" s="39"/>
      <c r="BE227" s="38"/>
      <c r="BF227" s="38"/>
      <c r="BG227" s="39"/>
      <c r="BH227" s="39"/>
      <c r="BI227" s="39"/>
      <c r="BJ227" s="39"/>
      <c r="BK227" s="39"/>
      <c r="BL227" s="39"/>
      <c r="BM227" s="39"/>
      <c r="BN227" s="39"/>
      <c r="BO227" s="38"/>
      <c r="BP227" s="38"/>
      <c r="BQ227" s="39"/>
      <c r="BR227" s="39"/>
      <c r="BS227" s="39"/>
      <c r="BT227" s="39"/>
      <c r="BU227" s="39">
        <v>3405</v>
      </c>
      <c r="BV227" s="39">
        <v>2929</v>
      </c>
      <c r="BW227" s="39">
        <f t="shared" si="379"/>
        <v>0</v>
      </c>
      <c r="BX227" s="39">
        <f t="shared" si="380"/>
        <v>0</v>
      </c>
      <c r="BY227" s="39">
        <f t="shared" si="383"/>
        <v>476</v>
      </c>
      <c r="BZ227" s="39">
        <f t="shared" si="410"/>
        <v>476</v>
      </c>
      <c r="CA227" s="39"/>
      <c r="CB227" s="39">
        <f t="shared" si="382"/>
        <v>476</v>
      </c>
      <c r="CC227" s="39"/>
      <c r="CD227" s="58" t="s">
        <v>417</v>
      </c>
      <c r="CE227" s="263"/>
      <c r="CG227" s="26"/>
      <c r="CH227" s="26"/>
      <c r="CI227" s="26"/>
    </row>
    <row r="228" spans="1:87" s="26" customFormat="1" ht="45" x14ac:dyDescent="0.25">
      <c r="A228" s="41">
        <f t="shared" si="384"/>
        <v>11</v>
      </c>
      <c r="B228" s="141" t="s">
        <v>418</v>
      </c>
      <c r="C228" s="41" t="s">
        <v>155</v>
      </c>
      <c r="D228" s="41"/>
      <c r="E228" s="41">
        <v>2016</v>
      </c>
      <c r="F228" s="226" t="s">
        <v>419</v>
      </c>
      <c r="G228" s="39">
        <v>29829</v>
      </c>
      <c r="H228" s="76">
        <v>29710</v>
      </c>
      <c r="I228" s="39"/>
      <c r="J228" s="39"/>
      <c r="K228" s="39"/>
      <c r="L228" s="39"/>
      <c r="M228" s="39"/>
      <c r="N228" s="39"/>
      <c r="O228" s="39"/>
      <c r="P228" s="39"/>
      <c r="Q228" s="39"/>
      <c r="R228" s="39"/>
      <c r="S228" s="39"/>
      <c r="T228" s="39"/>
      <c r="U228" s="39"/>
      <c r="V228" s="40"/>
      <c r="W228" s="40"/>
      <c r="X228" s="39">
        <v>29000</v>
      </c>
      <c r="Y228" s="39">
        <v>29000</v>
      </c>
      <c r="Z228" s="39"/>
      <c r="AA228" s="39"/>
      <c r="AB228" s="39">
        <v>2000</v>
      </c>
      <c r="AC228" s="40">
        <v>2000</v>
      </c>
      <c r="AD228" s="40"/>
      <c r="AE228" s="40"/>
      <c r="AF228" s="40">
        <v>2603</v>
      </c>
      <c r="AG228" s="39">
        <v>2500</v>
      </c>
      <c r="AH228" s="39">
        <f>AB228+AG228</f>
        <v>4500</v>
      </c>
      <c r="AI228" s="39">
        <f>AH228</f>
        <v>4500</v>
      </c>
      <c r="AJ228" s="39"/>
      <c r="AK228" s="39"/>
      <c r="AL228" s="39"/>
      <c r="AM228" s="39"/>
      <c r="AN228" s="39">
        <f>V228+AH228</f>
        <v>4500</v>
      </c>
      <c r="AO228" s="39">
        <f>W228+AI228</f>
        <v>4500</v>
      </c>
      <c r="AP228" s="38">
        <v>5400</v>
      </c>
      <c r="AQ228" s="38">
        <v>3119</v>
      </c>
      <c r="AR228" s="38">
        <v>5334</v>
      </c>
      <c r="AS228" s="39">
        <f>AN228+AP228</f>
        <v>9900</v>
      </c>
      <c r="AT228" s="39">
        <f>AO228+AP228</f>
        <v>9900</v>
      </c>
      <c r="AU228" s="39">
        <v>29000</v>
      </c>
      <c r="AV228" s="39">
        <v>29000</v>
      </c>
      <c r="AW228" s="38">
        <f t="shared" ref="AW228" si="411">AI228+AP228</f>
        <v>9900</v>
      </c>
      <c r="AX228" s="38">
        <f>AV228-AI228-AP228</f>
        <v>19100</v>
      </c>
      <c r="AY228" s="38">
        <v>8000</v>
      </c>
      <c r="AZ228" s="38">
        <v>12000</v>
      </c>
      <c r="BA228" s="38">
        <f>(H228*90%)-AS228</f>
        <v>16839</v>
      </c>
      <c r="BB228" s="38">
        <f t="shared" ref="BB228" si="412">AX228-AY228</f>
        <v>11100</v>
      </c>
      <c r="BC228" s="38"/>
      <c r="BD228" s="39">
        <f t="shared" ref="BD228" si="413">BB228-BC228</f>
        <v>11100</v>
      </c>
      <c r="BE228" s="38">
        <v>832</v>
      </c>
      <c r="BF228" s="38">
        <f t="shared" ref="BF228" si="414">BE228</f>
        <v>832</v>
      </c>
      <c r="BG228" s="39">
        <f t="shared" ref="BG228" si="415">AW228+AY228</f>
        <v>17900</v>
      </c>
      <c r="BH228" s="39">
        <f t="shared" ref="BH228" si="416">BG228</f>
        <v>17900</v>
      </c>
      <c r="BI228" s="39">
        <f>H228</f>
        <v>29710</v>
      </c>
      <c r="BJ228" s="39">
        <f>BI228</f>
        <v>29710</v>
      </c>
      <c r="BK228" s="39">
        <f t="shared" si="392"/>
        <v>32511</v>
      </c>
      <c r="BL228" s="39">
        <f>BH228+5000</f>
        <v>22900</v>
      </c>
      <c r="BM228" s="39">
        <f t="shared" si="394"/>
        <v>8000</v>
      </c>
      <c r="BN228" s="39">
        <f t="shared" ref="BN228" si="417">BJ228-BL228</f>
        <v>6810</v>
      </c>
      <c r="BO228" s="38">
        <v>2801</v>
      </c>
      <c r="BP228" s="38">
        <f t="shared" ref="BP228" si="418">BN228+BO228</f>
        <v>9611</v>
      </c>
      <c r="BQ228" s="39">
        <v>9000</v>
      </c>
      <c r="BR228" s="39">
        <v>4647</v>
      </c>
      <c r="BS228" s="39"/>
      <c r="BT228" s="39"/>
      <c r="BU228" s="39">
        <v>29701</v>
      </c>
      <c r="BV228" s="39">
        <v>27903</v>
      </c>
      <c r="BW228" s="39">
        <f t="shared" si="379"/>
        <v>4647</v>
      </c>
      <c r="BX228" s="39">
        <f t="shared" si="380"/>
        <v>4647</v>
      </c>
      <c r="BY228" s="39">
        <f t="shared" si="383"/>
        <v>1798</v>
      </c>
      <c r="BZ228" s="39">
        <f t="shared" si="410"/>
        <v>1798</v>
      </c>
      <c r="CA228" s="39"/>
      <c r="CB228" s="39">
        <f t="shared" si="382"/>
        <v>1798</v>
      </c>
      <c r="CC228" s="39"/>
      <c r="CD228" s="173" t="s">
        <v>417</v>
      </c>
      <c r="CE228" s="263"/>
      <c r="CG228" s="20"/>
      <c r="CH228" s="20"/>
      <c r="CI228" s="20"/>
    </row>
    <row r="229" spans="1:87" s="20" customFormat="1" ht="15" hidden="1" x14ac:dyDescent="0.25">
      <c r="A229" s="41"/>
      <c r="B229" s="43"/>
      <c r="C229" s="41"/>
      <c r="D229" s="41"/>
      <c r="E229" s="41"/>
      <c r="F229" s="242"/>
      <c r="G229" s="39"/>
      <c r="H229" s="39"/>
      <c r="I229" s="38"/>
      <c r="J229" s="38"/>
      <c r="K229" s="38"/>
      <c r="L229" s="38"/>
      <c r="M229" s="38"/>
      <c r="N229" s="38"/>
      <c r="O229" s="38"/>
      <c r="P229" s="38"/>
      <c r="Q229" s="38"/>
      <c r="R229" s="38"/>
      <c r="S229" s="38"/>
      <c r="T229" s="38"/>
      <c r="U229" s="38"/>
      <c r="V229" s="38"/>
      <c r="W229" s="39"/>
      <c r="X229" s="38"/>
      <c r="Y229" s="38"/>
      <c r="Z229" s="38"/>
      <c r="AA229" s="38"/>
      <c r="AB229" s="39"/>
      <c r="AC229" s="39"/>
      <c r="AD229" s="39"/>
      <c r="AE229" s="39"/>
      <c r="AF229" s="39"/>
      <c r="AG229" s="38"/>
      <c r="AH229" s="39"/>
      <c r="AI229" s="39"/>
      <c r="AJ229" s="39"/>
      <c r="AK229" s="39"/>
      <c r="AL229" s="39"/>
      <c r="AM229" s="39"/>
      <c r="AN229" s="38"/>
      <c r="AO229" s="39"/>
      <c r="AP229" s="38"/>
      <c r="AQ229" s="38"/>
      <c r="AR229" s="38"/>
      <c r="AS229" s="39"/>
      <c r="AT229" s="39"/>
      <c r="AU229" s="38"/>
      <c r="AV229" s="38"/>
      <c r="AW229" s="38"/>
      <c r="AX229" s="38"/>
      <c r="AY229" s="38"/>
      <c r="AZ229" s="38"/>
      <c r="BA229" s="38"/>
      <c r="BB229" s="38"/>
      <c r="BC229" s="38"/>
      <c r="BD229" s="39"/>
      <c r="BE229" s="38"/>
      <c r="BF229" s="38"/>
      <c r="BG229" s="39"/>
      <c r="BH229" s="39"/>
      <c r="BI229" s="39"/>
      <c r="BJ229" s="39"/>
      <c r="BK229" s="39"/>
      <c r="BL229" s="39"/>
      <c r="BM229" s="39"/>
      <c r="BN229" s="39"/>
      <c r="BO229" s="38"/>
      <c r="BP229" s="38"/>
      <c r="BQ229" s="39"/>
      <c r="BR229" s="39"/>
      <c r="BS229" s="39"/>
      <c r="BT229" s="39"/>
      <c r="BU229" s="39"/>
      <c r="BV229" s="39"/>
      <c r="BW229" s="39"/>
      <c r="BX229" s="39"/>
      <c r="BY229" s="39"/>
      <c r="BZ229" s="39"/>
      <c r="CA229" s="39"/>
      <c r="CB229" s="39"/>
      <c r="CC229" s="39"/>
      <c r="CD229" s="41"/>
      <c r="CE229" s="263"/>
      <c r="CG229" s="25"/>
      <c r="CH229" s="25"/>
      <c r="CI229" s="25"/>
    </row>
    <row r="230" spans="1:87" s="25" customFormat="1" ht="30" customHeight="1" x14ac:dyDescent="0.25">
      <c r="A230" s="171" t="s">
        <v>70</v>
      </c>
      <c r="B230" s="115" t="s">
        <v>71</v>
      </c>
      <c r="C230" s="124"/>
      <c r="D230" s="38"/>
      <c r="E230" s="124"/>
      <c r="F230" s="243"/>
      <c r="G230" s="119">
        <f t="shared" ref="G230:BR230" si="419">SUM(G231:G242)</f>
        <v>444379</v>
      </c>
      <c r="H230" s="119">
        <f t="shared" si="419"/>
        <v>266308.09999999998</v>
      </c>
      <c r="I230" s="119">
        <f t="shared" si="419"/>
        <v>0</v>
      </c>
      <c r="J230" s="119">
        <f t="shared" si="419"/>
        <v>0</v>
      </c>
      <c r="K230" s="119">
        <f t="shared" si="419"/>
        <v>0</v>
      </c>
      <c r="L230" s="119">
        <f t="shared" si="419"/>
        <v>0</v>
      </c>
      <c r="M230" s="119">
        <f t="shared" si="419"/>
        <v>0</v>
      </c>
      <c r="N230" s="119">
        <f t="shared" si="419"/>
        <v>0</v>
      </c>
      <c r="O230" s="119">
        <f t="shared" si="419"/>
        <v>0</v>
      </c>
      <c r="P230" s="119">
        <f t="shared" si="419"/>
        <v>0</v>
      </c>
      <c r="Q230" s="119">
        <f t="shared" si="419"/>
        <v>0</v>
      </c>
      <c r="R230" s="119">
        <f t="shared" si="419"/>
        <v>0</v>
      </c>
      <c r="S230" s="119">
        <f t="shared" si="419"/>
        <v>0</v>
      </c>
      <c r="T230" s="119">
        <f t="shared" si="419"/>
        <v>0</v>
      </c>
      <c r="U230" s="119">
        <f t="shared" si="419"/>
        <v>0</v>
      </c>
      <c r="V230" s="119">
        <f t="shared" si="419"/>
        <v>0</v>
      </c>
      <c r="W230" s="119">
        <f t="shared" si="419"/>
        <v>0</v>
      </c>
      <c r="X230" s="119">
        <f t="shared" si="419"/>
        <v>0</v>
      </c>
      <c r="Y230" s="119">
        <f t="shared" si="419"/>
        <v>0</v>
      </c>
      <c r="Z230" s="119">
        <f t="shared" si="419"/>
        <v>0</v>
      </c>
      <c r="AA230" s="119">
        <f t="shared" si="419"/>
        <v>0</v>
      </c>
      <c r="AB230" s="119">
        <f t="shared" si="419"/>
        <v>0</v>
      </c>
      <c r="AC230" s="119">
        <f t="shared" si="419"/>
        <v>0</v>
      </c>
      <c r="AD230" s="119">
        <f t="shared" si="419"/>
        <v>0</v>
      </c>
      <c r="AE230" s="119">
        <f t="shared" si="419"/>
        <v>0</v>
      </c>
      <c r="AF230" s="119">
        <f t="shared" si="419"/>
        <v>0</v>
      </c>
      <c r="AG230" s="119">
        <f t="shared" si="419"/>
        <v>0</v>
      </c>
      <c r="AH230" s="119">
        <f t="shared" si="419"/>
        <v>0</v>
      </c>
      <c r="AI230" s="119">
        <f t="shared" si="419"/>
        <v>0</v>
      </c>
      <c r="AJ230" s="119">
        <f t="shared" si="419"/>
        <v>0</v>
      </c>
      <c r="AK230" s="119">
        <f t="shared" si="419"/>
        <v>0</v>
      </c>
      <c r="AL230" s="119">
        <f t="shared" si="419"/>
        <v>0</v>
      </c>
      <c r="AM230" s="119">
        <f t="shared" si="419"/>
        <v>0</v>
      </c>
      <c r="AN230" s="119">
        <f t="shared" si="419"/>
        <v>0</v>
      </c>
      <c r="AO230" s="119">
        <f t="shared" si="419"/>
        <v>0</v>
      </c>
      <c r="AP230" s="119">
        <f t="shared" si="419"/>
        <v>300</v>
      </c>
      <c r="AQ230" s="119">
        <f t="shared" si="419"/>
        <v>0</v>
      </c>
      <c r="AR230" s="119">
        <f t="shared" si="419"/>
        <v>0</v>
      </c>
      <c r="AS230" s="119">
        <f t="shared" si="419"/>
        <v>0</v>
      </c>
      <c r="AT230" s="119">
        <f t="shared" si="419"/>
        <v>0</v>
      </c>
      <c r="AU230" s="119">
        <f t="shared" si="419"/>
        <v>271062</v>
      </c>
      <c r="AV230" s="119">
        <f t="shared" si="419"/>
        <v>112000</v>
      </c>
      <c r="AW230" s="119">
        <f t="shared" si="419"/>
        <v>300</v>
      </c>
      <c r="AX230" s="119">
        <f t="shared" si="419"/>
        <v>111700</v>
      </c>
      <c r="AY230" s="119">
        <f t="shared" si="419"/>
        <v>4504</v>
      </c>
      <c r="AZ230" s="119">
        <f t="shared" si="419"/>
        <v>37925</v>
      </c>
      <c r="BA230" s="119">
        <f t="shared" si="419"/>
        <v>0</v>
      </c>
      <c r="BB230" s="119">
        <f t="shared" si="419"/>
        <v>107471</v>
      </c>
      <c r="BC230" s="119">
        <f t="shared" si="419"/>
        <v>0</v>
      </c>
      <c r="BD230" s="119">
        <f t="shared" si="419"/>
        <v>107471</v>
      </c>
      <c r="BE230" s="119">
        <f t="shared" si="419"/>
        <v>1629</v>
      </c>
      <c r="BF230" s="119">
        <f t="shared" si="419"/>
        <v>1629</v>
      </c>
      <c r="BG230" s="119">
        <f t="shared" si="419"/>
        <v>7188</v>
      </c>
      <c r="BH230" s="119">
        <f t="shared" si="419"/>
        <v>7188</v>
      </c>
      <c r="BI230" s="119">
        <f t="shared" si="419"/>
        <v>386542</v>
      </c>
      <c r="BJ230" s="119">
        <f t="shared" si="419"/>
        <v>212033.5</v>
      </c>
      <c r="BK230" s="119">
        <f t="shared" si="419"/>
        <v>211955.5</v>
      </c>
      <c r="BL230" s="119">
        <f t="shared" si="419"/>
        <v>7188</v>
      </c>
      <c r="BM230" s="119">
        <f t="shared" si="419"/>
        <v>4504</v>
      </c>
      <c r="BN230" s="119">
        <f t="shared" si="419"/>
        <v>193870.5</v>
      </c>
      <c r="BO230" s="119">
        <f t="shared" si="419"/>
        <v>327</v>
      </c>
      <c r="BP230" s="119">
        <f t="shared" si="419"/>
        <v>204767.5</v>
      </c>
      <c r="BQ230" s="119">
        <f t="shared" si="419"/>
        <v>62986</v>
      </c>
      <c r="BR230" s="119">
        <f t="shared" si="419"/>
        <v>75186</v>
      </c>
      <c r="BS230" s="119">
        <f t="shared" ref="BS230:CA230" si="420">SUM(BS231:BS242)</f>
        <v>0</v>
      </c>
      <c r="BT230" s="119">
        <f t="shared" si="420"/>
        <v>6324</v>
      </c>
      <c r="BU230" s="119">
        <f t="shared" si="420"/>
        <v>187431</v>
      </c>
      <c r="BV230" s="119">
        <f t="shared" si="420"/>
        <v>99727</v>
      </c>
      <c r="BW230" s="119">
        <f t="shared" si="420"/>
        <v>75186</v>
      </c>
      <c r="BX230" s="119">
        <f t="shared" si="420"/>
        <v>75186</v>
      </c>
      <c r="BY230" s="119">
        <f t="shared" si="420"/>
        <v>87704</v>
      </c>
      <c r="BZ230" s="119">
        <f t="shared" si="420"/>
        <v>87704</v>
      </c>
      <c r="CA230" s="119">
        <f t="shared" si="420"/>
        <v>45307</v>
      </c>
      <c r="CB230" s="119">
        <f t="shared" ref="CB230:CC230" si="421">SUM(CB231:CB242)</f>
        <v>131091</v>
      </c>
      <c r="CC230" s="119">
        <f t="shared" si="421"/>
        <v>45307</v>
      </c>
      <c r="CD230" s="118"/>
      <c r="CE230" s="263"/>
      <c r="CG230" s="5"/>
      <c r="CH230" s="5"/>
      <c r="CI230" s="5"/>
    </row>
    <row r="231" spans="1:87" s="5" customFormat="1" ht="30" x14ac:dyDescent="0.25">
      <c r="A231" s="142">
        <v>1</v>
      </c>
      <c r="B231" s="141" t="s">
        <v>375</v>
      </c>
      <c r="C231" s="176"/>
      <c r="D231" s="176"/>
      <c r="E231" s="45"/>
      <c r="F231" s="229" t="s">
        <v>376</v>
      </c>
      <c r="G231" s="38">
        <v>3738</v>
      </c>
      <c r="H231" s="251">
        <v>3100</v>
      </c>
      <c r="I231" s="38"/>
      <c r="J231" s="40"/>
      <c r="K231" s="40"/>
      <c r="L231" s="39"/>
      <c r="M231" s="39"/>
      <c r="N231" s="39"/>
      <c r="O231" s="39"/>
      <c r="P231" s="39"/>
      <c r="Q231" s="39"/>
      <c r="R231" s="39"/>
      <c r="S231" s="39"/>
      <c r="T231" s="38"/>
      <c r="U231" s="38"/>
      <c r="V231" s="39"/>
      <c r="W231" s="39"/>
      <c r="X231" s="40"/>
      <c r="Y231" s="38"/>
      <c r="Z231" s="38"/>
      <c r="AA231" s="38"/>
      <c r="AB231" s="39"/>
      <c r="AC231" s="39"/>
      <c r="AD231" s="38"/>
      <c r="AE231" s="39"/>
      <c r="AF231" s="39"/>
      <c r="AG231" s="39"/>
      <c r="AH231" s="39"/>
      <c r="AI231" s="39"/>
      <c r="AJ231" s="39"/>
      <c r="AK231" s="39"/>
      <c r="AL231" s="39"/>
      <c r="AM231" s="39"/>
      <c r="AN231" s="39"/>
      <c r="AO231" s="39"/>
      <c r="AP231" s="38"/>
      <c r="AQ231" s="38"/>
      <c r="AR231" s="38"/>
      <c r="AS231" s="39"/>
      <c r="AT231" s="39"/>
      <c r="AU231" s="40"/>
      <c r="AV231" s="38"/>
      <c r="AW231" s="38"/>
      <c r="AX231" s="38"/>
      <c r="AY231" s="38">
        <v>55</v>
      </c>
      <c r="AZ231" s="38"/>
      <c r="BA231" s="38"/>
      <c r="BB231" s="38"/>
      <c r="BC231" s="38"/>
      <c r="BD231" s="39"/>
      <c r="BE231" s="38"/>
      <c r="BF231" s="38">
        <f t="shared" ref="BF231:BF232" si="422">BE231</f>
        <v>0</v>
      </c>
      <c r="BG231" s="38">
        <v>55</v>
      </c>
      <c r="BH231" s="39">
        <f t="shared" ref="BH231:BH232" si="423">BG231</f>
        <v>55</v>
      </c>
      <c r="BI231" s="39">
        <v>17000</v>
      </c>
      <c r="BJ231" s="39"/>
      <c r="BK231" s="39">
        <f t="shared" ref="BK231:BK233" si="424">BL231+BP231</f>
        <v>3100</v>
      </c>
      <c r="BL231" s="39">
        <f t="shared" ref="BL231:BL232" si="425">BH231</f>
        <v>55</v>
      </c>
      <c r="BM231" s="39">
        <f t="shared" ref="BM231:BM233" si="426">AY231</f>
        <v>55</v>
      </c>
      <c r="BN231" s="39">
        <f>H231-BL231</f>
        <v>3045</v>
      </c>
      <c r="BO231" s="38"/>
      <c r="BP231" s="38">
        <f t="shared" ref="BP231:BP232" si="427">BN231+BO231</f>
        <v>3045</v>
      </c>
      <c r="BQ231" s="39"/>
      <c r="BR231" s="39">
        <v>1200</v>
      </c>
      <c r="BS231" s="39"/>
      <c r="BT231" s="39">
        <v>887</v>
      </c>
      <c r="BU231" s="39">
        <v>3487</v>
      </c>
      <c r="BV231" s="39">
        <f>BK231-BP231+BR231</f>
        <v>1255</v>
      </c>
      <c r="BW231" s="39">
        <f t="shared" ref="BW231:BW242" si="428">BR231</f>
        <v>1200</v>
      </c>
      <c r="BX231" s="39">
        <f t="shared" ref="BX231:BX242" si="429">BW231</f>
        <v>1200</v>
      </c>
      <c r="BY231" s="39">
        <f t="shared" ref="BY231:BY242" si="430">BU231-BV231</f>
        <v>2232</v>
      </c>
      <c r="BZ231" s="39">
        <f>BY231</f>
        <v>2232</v>
      </c>
      <c r="CA231" s="39"/>
      <c r="CB231" s="39">
        <v>1761</v>
      </c>
      <c r="CC231" s="39"/>
      <c r="CD231" s="41" t="s">
        <v>58</v>
      </c>
      <c r="CE231" s="263"/>
    </row>
    <row r="232" spans="1:87" s="5" customFormat="1" ht="30" x14ac:dyDescent="0.25">
      <c r="A232" s="142">
        <f t="shared" ref="A232:A242" si="431">A231+1</f>
        <v>2</v>
      </c>
      <c r="B232" s="141" t="s">
        <v>377</v>
      </c>
      <c r="C232" s="176"/>
      <c r="D232" s="176"/>
      <c r="E232" s="45"/>
      <c r="F232" s="229" t="s">
        <v>378</v>
      </c>
      <c r="G232" s="38">
        <v>11950</v>
      </c>
      <c r="H232" s="38">
        <v>8800</v>
      </c>
      <c r="I232" s="38"/>
      <c r="J232" s="40"/>
      <c r="K232" s="40"/>
      <c r="L232" s="39"/>
      <c r="M232" s="39"/>
      <c r="N232" s="39"/>
      <c r="O232" s="39"/>
      <c r="P232" s="39"/>
      <c r="Q232" s="39"/>
      <c r="R232" s="39"/>
      <c r="S232" s="39"/>
      <c r="T232" s="38"/>
      <c r="U232" s="38"/>
      <c r="V232" s="39"/>
      <c r="W232" s="39"/>
      <c r="X232" s="40"/>
      <c r="Y232" s="38"/>
      <c r="Z232" s="38"/>
      <c r="AA232" s="38"/>
      <c r="AB232" s="39"/>
      <c r="AC232" s="39"/>
      <c r="AD232" s="38"/>
      <c r="AE232" s="39"/>
      <c r="AF232" s="39"/>
      <c r="AG232" s="39"/>
      <c r="AH232" s="39"/>
      <c r="AI232" s="39"/>
      <c r="AJ232" s="39"/>
      <c r="AK232" s="39"/>
      <c r="AL232" s="39"/>
      <c r="AM232" s="39"/>
      <c r="AN232" s="39"/>
      <c r="AO232" s="39"/>
      <c r="AP232" s="38"/>
      <c r="AQ232" s="38"/>
      <c r="AR232" s="38"/>
      <c r="AS232" s="39"/>
      <c r="AT232" s="39"/>
      <c r="AU232" s="40"/>
      <c r="AV232" s="38"/>
      <c r="AW232" s="38"/>
      <c r="AX232" s="38"/>
      <c r="AY232" s="38">
        <v>170</v>
      </c>
      <c r="AZ232" s="38"/>
      <c r="BA232" s="38"/>
      <c r="BB232" s="38"/>
      <c r="BC232" s="38"/>
      <c r="BD232" s="39"/>
      <c r="BE232" s="38"/>
      <c r="BF232" s="38">
        <f t="shared" si="422"/>
        <v>0</v>
      </c>
      <c r="BG232" s="38">
        <v>170</v>
      </c>
      <c r="BH232" s="39">
        <f t="shared" si="423"/>
        <v>170</v>
      </c>
      <c r="BI232" s="39">
        <v>1229</v>
      </c>
      <c r="BJ232" s="39">
        <f>BI231-BI232</f>
        <v>15771</v>
      </c>
      <c r="BK232" s="39">
        <f t="shared" si="424"/>
        <v>8800</v>
      </c>
      <c r="BL232" s="39">
        <f t="shared" si="425"/>
        <v>170</v>
      </c>
      <c r="BM232" s="39">
        <f t="shared" si="426"/>
        <v>170</v>
      </c>
      <c r="BN232" s="39">
        <f>H232-BL232</f>
        <v>8630</v>
      </c>
      <c r="BO232" s="38"/>
      <c r="BP232" s="38">
        <f t="shared" si="427"/>
        <v>8630</v>
      </c>
      <c r="BQ232" s="39"/>
      <c r="BR232" s="39">
        <v>3000</v>
      </c>
      <c r="BS232" s="39"/>
      <c r="BT232" s="39">
        <v>2507</v>
      </c>
      <c r="BU232" s="39">
        <f>BK232+BT232</f>
        <v>11307</v>
      </c>
      <c r="BV232" s="39">
        <v>6955</v>
      </c>
      <c r="BW232" s="39">
        <f t="shared" si="428"/>
        <v>3000</v>
      </c>
      <c r="BX232" s="39">
        <f t="shared" si="429"/>
        <v>3000</v>
      </c>
      <c r="BY232" s="39">
        <f t="shared" si="430"/>
        <v>4352</v>
      </c>
      <c r="BZ232" s="39">
        <f>BY232</f>
        <v>4352</v>
      </c>
      <c r="CA232" s="39"/>
      <c r="CB232" s="39">
        <v>4352</v>
      </c>
      <c r="CC232" s="39"/>
      <c r="CD232" s="41" t="s">
        <v>58</v>
      </c>
      <c r="CE232" s="263"/>
    </row>
    <row r="233" spans="1:87" s="5" customFormat="1" ht="30" x14ac:dyDescent="0.25">
      <c r="A233" s="142">
        <f t="shared" si="431"/>
        <v>3</v>
      </c>
      <c r="B233" s="43" t="s">
        <v>390</v>
      </c>
      <c r="C233" s="176"/>
      <c r="D233" s="176"/>
      <c r="E233" s="45"/>
      <c r="F233" s="242" t="s">
        <v>451</v>
      </c>
      <c r="G233" s="38">
        <v>10646</v>
      </c>
      <c r="H233" s="251">
        <v>9600</v>
      </c>
      <c r="I233" s="38"/>
      <c r="J233" s="40"/>
      <c r="K233" s="40"/>
      <c r="L233" s="39"/>
      <c r="M233" s="39"/>
      <c r="N233" s="39"/>
      <c r="O233" s="39"/>
      <c r="P233" s="39"/>
      <c r="Q233" s="39"/>
      <c r="R233" s="39"/>
      <c r="S233" s="39"/>
      <c r="T233" s="38"/>
      <c r="U233" s="38"/>
      <c r="V233" s="39"/>
      <c r="W233" s="39"/>
      <c r="X233" s="40"/>
      <c r="Y233" s="38"/>
      <c r="Z233" s="38"/>
      <c r="AA233" s="38"/>
      <c r="AB233" s="39"/>
      <c r="AC233" s="39"/>
      <c r="AD233" s="38"/>
      <c r="AE233" s="39"/>
      <c r="AF233" s="39"/>
      <c r="AG233" s="39"/>
      <c r="AH233" s="39"/>
      <c r="AI233" s="39"/>
      <c r="AJ233" s="39"/>
      <c r="AK233" s="39"/>
      <c r="AL233" s="39"/>
      <c r="AM233" s="39"/>
      <c r="AN233" s="39"/>
      <c r="AO233" s="39"/>
      <c r="AP233" s="38"/>
      <c r="AQ233" s="38"/>
      <c r="AR233" s="38"/>
      <c r="AS233" s="39"/>
      <c r="AT233" s="39"/>
      <c r="AU233" s="40"/>
      <c r="AV233" s="38"/>
      <c r="AW233" s="38"/>
      <c r="AX233" s="38"/>
      <c r="AY233" s="38"/>
      <c r="AZ233" s="38"/>
      <c r="BA233" s="38"/>
      <c r="BB233" s="38"/>
      <c r="BC233" s="38"/>
      <c r="BD233" s="39"/>
      <c r="BE233" s="38"/>
      <c r="BF233" s="38">
        <f>BE233</f>
        <v>0</v>
      </c>
      <c r="BG233" s="38"/>
      <c r="BH233" s="39">
        <f>BG233</f>
        <v>0</v>
      </c>
      <c r="BI233" s="38">
        <v>10646</v>
      </c>
      <c r="BJ233" s="38">
        <v>8600</v>
      </c>
      <c r="BK233" s="39">
        <f t="shared" si="424"/>
        <v>8600</v>
      </c>
      <c r="BL233" s="39">
        <f>BH233</f>
        <v>0</v>
      </c>
      <c r="BM233" s="39">
        <f t="shared" si="426"/>
        <v>0</v>
      </c>
      <c r="BN233" s="39">
        <f>BJ233-BL233</f>
        <v>8600</v>
      </c>
      <c r="BO233" s="38"/>
      <c r="BP233" s="38">
        <f>BN233+BO233</f>
        <v>8600</v>
      </c>
      <c r="BQ233" s="39">
        <v>3000</v>
      </c>
      <c r="BR233" s="39">
        <v>3000</v>
      </c>
      <c r="BS233" s="39"/>
      <c r="BT233" s="39">
        <v>990</v>
      </c>
      <c r="BU233" s="39">
        <f>BK233+BT233</f>
        <v>9590</v>
      </c>
      <c r="BV233" s="39">
        <f>BK233-BP233+BR233</f>
        <v>3000</v>
      </c>
      <c r="BW233" s="39">
        <f t="shared" si="428"/>
        <v>3000</v>
      </c>
      <c r="BX233" s="39">
        <f t="shared" si="429"/>
        <v>3000</v>
      </c>
      <c r="BY233" s="39">
        <f t="shared" si="430"/>
        <v>6590</v>
      </c>
      <c r="BZ233" s="39">
        <f>BY233</f>
        <v>6590</v>
      </c>
      <c r="CA233" s="39"/>
      <c r="CB233" s="39">
        <f t="shared" ref="CB233:CB242" si="432">BY233+CA233</f>
        <v>6590</v>
      </c>
      <c r="CC233" s="39"/>
      <c r="CD233" s="58" t="s">
        <v>62</v>
      </c>
      <c r="CE233" s="263"/>
      <c r="CG233" s="27"/>
      <c r="CH233" s="27"/>
      <c r="CI233" s="27"/>
    </row>
    <row r="234" spans="1:87" s="27" customFormat="1" ht="31.7" customHeight="1" x14ac:dyDescent="0.25">
      <c r="A234" s="41">
        <f t="shared" si="431"/>
        <v>4</v>
      </c>
      <c r="B234" s="146" t="s">
        <v>324</v>
      </c>
      <c r="C234" s="124"/>
      <c r="D234" s="38"/>
      <c r="E234" s="41"/>
      <c r="F234" s="244" t="s">
        <v>450</v>
      </c>
      <c r="G234" s="38">
        <v>4709</v>
      </c>
      <c r="H234" s="251">
        <v>4260</v>
      </c>
      <c r="I234" s="38"/>
      <c r="J234" s="258"/>
      <c r="K234" s="258"/>
      <c r="L234" s="258"/>
      <c r="M234" s="258"/>
      <c r="N234" s="258"/>
      <c r="O234" s="258"/>
      <c r="P234" s="258"/>
      <c r="Q234" s="38"/>
      <c r="R234" s="38"/>
      <c r="S234" s="38"/>
      <c r="T234" s="38"/>
      <c r="U234" s="38"/>
      <c r="V234" s="38"/>
      <c r="W234" s="25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9"/>
      <c r="AT234" s="39"/>
      <c r="AU234" s="38"/>
      <c r="AV234" s="38"/>
      <c r="AW234" s="38"/>
      <c r="AX234" s="38"/>
      <c r="AY234" s="38"/>
      <c r="AZ234" s="38"/>
      <c r="BA234" s="38"/>
      <c r="BB234" s="38"/>
      <c r="BC234" s="38"/>
      <c r="BD234" s="39"/>
      <c r="BE234" s="38"/>
      <c r="BF234" s="38"/>
      <c r="BG234" s="39"/>
      <c r="BH234" s="39"/>
      <c r="BI234" s="39"/>
      <c r="BJ234" s="39"/>
      <c r="BK234" s="39"/>
      <c r="BL234" s="39"/>
      <c r="BM234" s="39"/>
      <c r="BN234" s="39"/>
      <c r="BO234" s="38"/>
      <c r="BP234" s="38"/>
      <c r="BQ234" s="39"/>
      <c r="BR234" s="39"/>
      <c r="BS234" s="39"/>
      <c r="BT234" s="39"/>
      <c r="BU234" s="39">
        <v>4800</v>
      </c>
      <c r="BV234" s="39">
        <v>2550</v>
      </c>
      <c r="BW234" s="39">
        <f t="shared" si="428"/>
        <v>0</v>
      </c>
      <c r="BX234" s="39">
        <f t="shared" si="429"/>
        <v>0</v>
      </c>
      <c r="BY234" s="39">
        <f t="shared" si="430"/>
        <v>2250</v>
      </c>
      <c r="BZ234" s="39">
        <f t="shared" ref="BZ234" si="433">BY234</f>
        <v>2250</v>
      </c>
      <c r="CA234" s="39"/>
      <c r="CB234" s="39">
        <v>1700</v>
      </c>
      <c r="CC234" s="39"/>
      <c r="CD234" s="173" t="s">
        <v>414</v>
      </c>
      <c r="CE234" s="466" t="s">
        <v>514</v>
      </c>
      <c r="CG234" s="3"/>
      <c r="CH234" s="3"/>
      <c r="CI234" s="3"/>
    </row>
    <row r="235" spans="1:87" s="3" customFormat="1" ht="45.6" customHeight="1" x14ac:dyDescent="0.25">
      <c r="A235" s="41">
        <f t="shared" si="431"/>
        <v>5</v>
      </c>
      <c r="B235" s="146" t="s">
        <v>325</v>
      </c>
      <c r="C235" s="176"/>
      <c r="D235" s="176"/>
      <c r="E235" s="41"/>
      <c r="F235" s="244" t="s">
        <v>326</v>
      </c>
      <c r="G235" s="40">
        <v>7859</v>
      </c>
      <c r="H235" s="251">
        <v>7110</v>
      </c>
      <c r="I235" s="38"/>
      <c r="J235" s="40"/>
      <c r="K235" s="40"/>
      <c r="L235" s="39"/>
      <c r="M235" s="39"/>
      <c r="N235" s="39"/>
      <c r="O235" s="39"/>
      <c r="P235" s="39"/>
      <c r="Q235" s="39"/>
      <c r="R235" s="39"/>
      <c r="S235" s="39"/>
      <c r="T235" s="38"/>
      <c r="U235" s="38"/>
      <c r="V235" s="39"/>
      <c r="W235" s="39"/>
      <c r="X235" s="38"/>
      <c r="Y235" s="38"/>
      <c r="Z235" s="38"/>
      <c r="AA235" s="38"/>
      <c r="AB235" s="39"/>
      <c r="AC235" s="39"/>
      <c r="AD235" s="38"/>
      <c r="AE235" s="39"/>
      <c r="AF235" s="38"/>
      <c r="AG235" s="39"/>
      <c r="AH235" s="39"/>
      <c r="AI235" s="39"/>
      <c r="AJ235" s="39"/>
      <c r="AK235" s="39"/>
      <c r="AL235" s="39"/>
      <c r="AM235" s="39"/>
      <c r="AN235" s="39"/>
      <c r="AO235" s="39"/>
      <c r="AP235" s="38"/>
      <c r="AQ235" s="38"/>
      <c r="AR235" s="38"/>
      <c r="AS235" s="39"/>
      <c r="AT235" s="39"/>
      <c r="AU235" s="38"/>
      <c r="AV235" s="38"/>
      <c r="AW235" s="38"/>
      <c r="AX235" s="38"/>
      <c r="AY235" s="38"/>
      <c r="AZ235" s="38"/>
      <c r="BA235" s="38"/>
      <c r="BB235" s="38"/>
      <c r="BC235" s="38"/>
      <c r="BD235" s="39"/>
      <c r="BE235" s="38"/>
      <c r="BF235" s="38"/>
      <c r="BG235" s="39"/>
      <c r="BH235" s="39"/>
      <c r="BI235" s="39"/>
      <c r="BJ235" s="39"/>
      <c r="BK235" s="39"/>
      <c r="BL235" s="39"/>
      <c r="BM235" s="39"/>
      <c r="BN235" s="39"/>
      <c r="BO235" s="38"/>
      <c r="BP235" s="38"/>
      <c r="BQ235" s="39"/>
      <c r="BR235" s="39"/>
      <c r="BS235" s="39"/>
      <c r="BT235" s="39"/>
      <c r="BU235" s="39">
        <v>8000</v>
      </c>
      <c r="BV235" s="39">
        <v>4201</v>
      </c>
      <c r="BW235" s="39">
        <f t="shared" si="428"/>
        <v>0</v>
      </c>
      <c r="BX235" s="39">
        <f t="shared" si="429"/>
        <v>0</v>
      </c>
      <c r="BY235" s="39">
        <f t="shared" si="430"/>
        <v>3799</v>
      </c>
      <c r="BZ235" s="39">
        <f t="shared" ref="BZ235:BZ240" si="434">BY235</f>
        <v>3799</v>
      </c>
      <c r="CA235" s="39"/>
      <c r="CB235" s="39">
        <v>2900</v>
      </c>
      <c r="CC235" s="39"/>
      <c r="CD235" s="173" t="s">
        <v>414</v>
      </c>
      <c r="CE235" s="466"/>
    </row>
    <row r="236" spans="1:87" s="3" customFormat="1" ht="30" x14ac:dyDescent="0.25">
      <c r="A236" s="41">
        <f t="shared" si="431"/>
        <v>6</v>
      </c>
      <c r="B236" s="146" t="s">
        <v>415</v>
      </c>
      <c r="C236" s="176"/>
      <c r="D236" s="176"/>
      <c r="E236" s="41"/>
      <c r="F236" s="244" t="s">
        <v>416</v>
      </c>
      <c r="G236" s="38">
        <v>44344</v>
      </c>
      <c r="H236" s="38">
        <f>G236*0.9</f>
        <v>39909.599999999999</v>
      </c>
      <c r="I236" s="38"/>
      <c r="J236" s="40"/>
      <c r="K236" s="40"/>
      <c r="L236" s="39"/>
      <c r="M236" s="39"/>
      <c r="N236" s="39"/>
      <c r="O236" s="39"/>
      <c r="P236" s="39"/>
      <c r="Q236" s="39"/>
      <c r="R236" s="39"/>
      <c r="S236" s="39"/>
      <c r="T236" s="38"/>
      <c r="U236" s="38"/>
      <c r="V236" s="39"/>
      <c r="W236" s="39"/>
      <c r="X236" s="38"/>
      <c r="Y236" s="38"/>
      <c r="Z236" s="38"/>
      <c r="AA236" s="38"/>
      <c r="AB236" s="39"/>
      <c r="AC236" s="39"/>
      <c r="AD236" s="38"/>
      <c r="AE236" s="39"/>
      <c r="AF236" s="38"/>
      <c r="AG236" s="39"/>
      <c r="AH236" s="39"/>
      <c r="AI236" s="39"/>
      <c r="AJ236" s="39"/>
      <c r="AK236" s="39"/>
      <c r="AL236" s="39"/>
      <c r="AM236" s="39"/>
      <c r="AN236" s="39"/>
      <c r="AO236" s="39"/>
      <c r="AP236" s="38"/>
      <c r="AQ236" s="38"/>
      <c r="AR236" s="38"/>
      <c r="AS236" s="39"/>
      <c r="AT236" s="39"/>
      <c r="AU236" s="38"/>
      <c r="AV236" s="38"/>
      <c r="AW236" s="38"/>
      <c r="AX236" s="38"/>
      <c r="AY236" s="38"/>
      <c r="AZ236" s="38"/>
      <c r="BA236" s="38"/>
      <c r="BB236" s="38"/>
      <c r="BC236" s="38"/>
      <c r="BD236" s="39"/>
      <c r="BE236" s="38"/>
      <c r="BF236" s="38"/>
      <c r="BG236" s="39"/>
      <c r="BH236" s="39"/>
      <c r="BI236" s="39"/>
      <c r="BJ236" s="39"/>
      <c r="BK236" s="39"/>
      <c r="BL236" s="39"/>
      <c r="BM236" s="39"/>
      <c r="BN236" s="39"/>
      <c r="BO236" s="38"/>
      <c r="BP236" s="38"/>
      <c r="BQ236" s="39"/>
      <c r="BR236" s="39"/>
      <c r="BS236" s="39"/>
      <c r="BT236" s="39"/>
      <c r="BU236" s="39">
        <v>15000</v>
      </c>
      <c r="BV236" s="39">
        <v>5307</v>
      </c>
      <c r="BW236" s="39">
        <f t="shared" si="428"/>
        <v>0</v>
      </c>
      <c r="BX236" s="39">
        <f t="shared" si="429"/>
        <v>0</v>
      </c>
      <c r="BY236" s="39">
        <f t="shared" si="430"/>
        <v>9693</v>
      </c>
      <c r="BZ236" s="39">
        <f t="shared" si="434"/>
        <v>9693</v>
      </c>
      <c r="CA236" s="39">
        <v>5307</v>
      </c>
      <c r="CB236" s="39">
        <f t="shared" si="432"/>
        <v>15000</v>
      </c>
      <c r="CC236" s="39">
        <f>CB236-BY236</f>
        <v>5307</v>
      </c>
      <c r="CD236" s="173" t="s">
        <v>414</v>
      </c>
      <c r="CE236" s="263"/>
      <c r="CG236" s="5"/>
      <c r="CH236" s="5"/>
      <c r="CI236" s="5"/>
    </row>
    <row r="237" spans="1:87" s="5" customFormat="1" ht="30" x14ac:dyDescent="0.25">
      <c r="A237" s="41">
        <f t="shared" si="431"/>
        <v>7</v>
      </c>
      <c r="B237" s="141" t="s">
        <v>420</v>
      </c>
      <c r="C237" s="176"/>
      <c r="D237" s="176"/>
      <c r="E237" s="45"/>
      <c r="F237" s="242" t="s">
        <v>421</v>
      </c>
      <c r="G237" s="38">
        <v>3466</v>
      </c>
      <c r="H237" s="251">
        <v>3466</v>
      </c>
      <c r="I237" s="38"/>
      <c r="J237" s="40"/>
      <c r="K237" s="40"/>
      <c r="L237" s="39"/>
      <c r="M237" s="39"/>
      <c r="N237" s="39"/>
      <c r="O237" s="39"/>
      <c r="P237" s="39"/>
      <c r="Q237" s="39"/>
      <c r="R237" s="39"/>
      <c r="S237" s="39"/>
      <c r="T237" s="38"/>
      <c r="U237" s="38"/>
      <c r="V237" s="39"/>
      <c r="W237" s="39"/>
      <c r="X237" s="40"/>
      <c r="Y237" s="38"/>
      <c r="Z237" s="38"/>
      <c r="AA237" s="38"/>
      <c r="AB237" s="39"/>
      <c r="AC237" s="39"/>
      <c r="AD237" s="38"/>
      <c r="AE237" s="39"/>
      <c r="AF237" s="39"/>
      <c r="AG237" s="39"/>
      <c r="AH237" s="39"/>
      <c r="AI237" s="39"/>
      <c r="AJ237" s="39"/>
      <c r="AK237" s="39"/>
      <c r="AL237" s="39"/>
      <c r="AM237" s="39"/>
      <c r="AN237" s="39"/>
      <c r="AO237" s="39"/>
      <c r="AP237" s="38"/>
      <c r="AQ237" s="38"/>
      <c r="AR237" s="38"/>
      <c r="AS237" s="39"/>
      <c r="AT237" s="39"/>
      <c r="AU237" s="40"/>
      <c r="AV237" s="38"/>
      <c r="AW237" s="38"/>
      <c r="AX237" s="38"/>
      <c r="AY237" s="38">
        <v>50</v>
      </c>
      <c r="AZ237" s="38"/>
      <c r="BA237" s="38"/>
      <c r="BB237" s="38"/>
      <c r="BC237" s="38"/>
      <c r="BD237" s="39"/>
      <c r="BE237" s="38"/>
      <c r="BF237" s="38">
        <f t="shared" ref="BF237:BF238" si="435">BE237</f>
        <v>0</v>
      </c>
      <c r="BG237" s="38">
        <v>50</v>
      </c>
      <c r="BH237" s="39">
        <f t="shared" ref="BH237:BH238" si="436">BG237</f>
        <v>50</v>
      </c>
      <c r="BI237" s="39"/>
      <c r="BJ237" s="39"/>
      <c r="BK237" s="39">
        <f t="shared" ref="BK237:BK238" si="437">BL237+BP237</f>
        <v>3793</v>
      </c>
      <c r="BL237" s="39">
        <f t="shared" ref="BL237" si="438">BH237</f>
        <v>50</v>
      </c>
      <c r="BM237" s="39">
        <f t="shared" ref="BM237:BM238" si="439">AY237</f>
        <v>50</v>
      </c>
      <c r="BN237" s="39">
        <f>H237-BL237</f>
        <v>3416</v>
      </c>
      <c r="BO237" s="38">
        <v>327</v>
      </c>
      <c r="BP237" s="38">
        <f t="shared" ref="BP237" si="440">BN237+BO237</f>
        <v>3743</v>
      </c>
      <c r="BQ237" s="39">
        <v>2000</v>
      </c>
      <c r="BR237" s="39">
        <v>1500</v>
      </c>
      <c r="BS237" s="39"/>
      <c r="BT237" s="39"/>
      <c r="BU237" s="39">
        <v>3447</v>
      </c>
      <c r="BV237" s="39">
        <v>1650</v>
      </c>
      <c r="BW237" s="39">
        <f t="shared" si="428"/>
        <v>1500</v>
      </c>
      <c r="BX237" s="39">
        <f t="shared" si="429"/>
        <v>1500</v>
      </c>
      <c r="BY237" s="39">
        <f t="shared" si="430"/>
        <v>1797</v>
      </c>
      <c r="BZ237" s="39">
        <f t="shared" si="434"/>
        <v>1797</v>
      </c>
      <c r="CA237" s="39"/>
      <c r="CB237" s="39">
        <f t="shared" si="432"/>
        <v>1797</v>
      </c>
      <c r="CC237" s="39"/>
      <c r="CD237" s="41" t="s">
        <v>417</v>
      </c>
      <c r="CE237" s="263"/>
      <c r="CG237" s="1"/>
      <c r="CH237" s="1"/>
      <c r="CI237" s="1"/>
    </row>
    <row r="238" spans="1:87" s="1" customFormat="1" ht="30" x14ac:dyDescent="0.25">
      <c r="A238" s="41">
        <f t="shared" si="431"/>
        <v>8</v>
      </c>
      <c r="B238" s="43" t="s">
        <v>422</v>
      </c>
      <c r="C238" s="177"/>
      <c r="D238" s="177"/>
      <c r="E238" s="41">
        <v>2018</v>
      </c>
      <c r="F238" s="242" t="s">
        <v>423</v>
      </c>
      <c r="G238" s="38">
        <v>200012</v>
      </c>
      <c r="H238" s="38">
        <v>80000</v>
      </c>
      <c r="I238" s="38"/>
      <c r="J238" s="40"/>
      <c r="K238" s="40"/>
      <c r="L238" s="39"/>
      <c r="M238" s="39"/>
      <c r="N238" s="39"/>
      <c r="O238" s="39"/>
      <c r="P238" s="39"/>
      <c r="Q238" s="39"/>
      <c r="R238" s="39"/>
      <c r="S238" s="39"/>
      <c r="T238" s="38"/>
      <c r="U238" s="38"/>
      <c r="V238" s="39"/>
      <c r="W238" s="39"/>
      <c r="X238" s="40"/>
      <c r="Y238" s="38"/>
      <c r="Z238" s="38"/>
      <c r="AA238" s="38"/>
      <c r="AB238" s="39"/>
      <c r="AC238" s="39"/>
      <c r="AD238" s="38"/>
      <c r="AE238" s="39"/>
      <c r="AF238" s="39"/>
      <c r="AG238" s="39"/>
      <c r="AH238" s="39"/>
      <c r="AI238" s="39"/>
      <c r="AJ238" s="39"/>
      <c r="AK238" s="39"/>
      <c r="AL238" s="39"/>
      <c r="AM238" s="39"/>
      <c r="AN238" s="39"/>
      <c r="AO238" s="39"/>
      <c r="AP238" s="38"/>
      <c r="AQ238" s="38"/>
      <c r="AR238" s="38"/>
      <c r="AS238" s="39"/>
      <c r="AT238" s="39"/>
      <c r="AU238" s="40">
        <v>200012</v>
      </c>
      <c r="AV238" s="38">
        <v>80000</v>
      </c>
      <c r="AW238" s="38">
        <f>AI238+AP238</f>
        <v>0</v>
      </c>
      <c r="AX238" s="38">
        <f>AV238-AW238</f>
        <v>80000</v>
      </c>
      <c r="AY238" s="38">
        <v>1229</v>
      </c>
      <c r="AZ238" s="38">
        <v>30000</v>
      </c>
      <c r="BA238" s="38"/>
      <c r="BB238" s="38">
        <f>AX238-AY238</f>
        <v>78771</v>
      </c>
      <c r="BC238" s="38"/>
      <c r="BD238" s="39">
        <f t="shared" ref="BD238" si="441">BB238-BC238</f>
        <v>78771</v>
      </c>
      <c r="BE238" s="38">
        <v>929</v>
      </c>
      <c r="BF238" s="38">
        <f t="shared" si="435"/>
        <v>929</v>
      </c>
      <c r="BG238" s="39">
        <f>2080+AY238</f>
        <v>3309</v>
      </c>
      <c r="BH238" s="39">
        <f t="shared" si="436"/>
        <v>3309</v>
      </c>
      <c r="BI238" s="39">
        <f t="shared" ref="BI238:BJ238" si="442">AU238</f>
        <v>200012</v>
      </c>
      <c r="BJ238" s="39">
        <f t="shared" si="442"/>
        <v>80000</v>
      </c>
      <c r="BK238" s="39">
        <f t="shared" si="437"/>
        <v>80000</v>
      </c>
      <c r="BL238" s="39">
        <f>BH238</f>
        <v>3309</v>
      </c>
      <c r="BM238" s="39">
        <f t="shared" si="439"/>
        <v>1229</v>
      </c>
      <c r="BN238" s="39">
        <f>BJ238-BL238</f>
        <v>76691</v>
      </c>
      <c r="BO238" s="38"/>
      <c r="BP238" s="38">
        <f>BN238+BO238</f>
        <v>76691</v>
      </c>
      <c r="BQ238" s="39">
        <v>51000</v>
      </c>
      <c r="BR238" s="39">
        <v>40000</v>
      </c>
      <c r="BS238" s="39"/>
      <c r="BT238" s="39"/>
      <c r="BU238" s="39">
        <f>H238</f>
        <v>80000</v>
      </c>
      <c r="BV238" s="39">
        <v>44719</v>
      </c>
      <c r="BW238" s="39">
        <f t="shared" si="428"/>
        <v>40000</v>
      </c>
      <c r="BX238" s="39">
        <f t="shared" si="429"/>
        <v>40000</v>
      </c>
      <c r="BY238" s="39">
        <f t="shared" si="430"/>
        <v>35281</v>
      </c>
      <c r="BZ238" s="39">
        <f t="shared" si="434"/>
        <v>35281</v>
      </c>
      <c r="CA238" s="39"/>
      <c r="CB238" s="39">
        <f t="shared" si="432"/>
        <v>35281</v>
      </c>
      <c r="CC238" s="39"/>
      <c r="CD238" s="58" t="s">
        <v>417</v>
      </c>
      <c r="CE238" s="263"/>
      <c r="CG238" s="5"/>
      <c r="CH238" s="5"/>
      <c r="CI238" s="5"/>
    </row>
    <row r="239" spans="1:87" s="5" customFormat="1" ht="45" x14ac:dyDescent="0.25">
      <c r="A239" s="41">
        <f t="shared" si="431"/>
        <v>9</v>
      </c>
      <c r="B239" s="141" t="s">
        <v>432</v>
      </c>
      <c r="C239" s="176"/>
      <c r="D239" s="176"/>
      <c r="E239" s="45"/>
      <c r="F239" s="244" t="s">
        <v>433</v>
      </c>
      <c r="G239" s="38">
        <v>8509</v>
      </c>
      <c r="H239" s="38">
        <v>7660</v>
      </c>
      <c r="I239" s="38"/>
      <c r="J239" s="40"/>
      <c r="K239" s="40"/>
      <c r="L239" s="39"/>
      <c r="M239" s="39"/>
      <c r="N239" s="39"/>
      <c r="O239" s="39"/>
      <c r="P239" s="39"/>
      <c r="Q239" s="39"/>
      <c r="R239" s="39"/>
      <c r="S239" s="39"/>
      <c r="T239" s="38"/>
      <c r="U239" s="38"/>
      <c r="V239" s="39"/>
      <c r="W239" s="39"/>
      <c r="X239" s="40"/>
      <c r="Y239" s="38"/>
      <c r="Z239" s="38"/>
      <c r="AA239" s="38"/>
      <c r="AB239" s="39"/>
      <c r="AC239" s="39"/>
      <c r="AD239" s="38"/>
      <c r="AE239" s="39"/>
      <c r="AF239" s="39"/>
      <c r="AG239" s="39"/>
      <c r="AH239" s="39"/>
      <c r="AI239" s="39"/>
      <c r="AJ239" s="39"/>
      <c r="AK239" s="39"/>
      <c r="AL239" s="39"/>
      <c r="AM239" s="39"/>
      <c r="AN239" s="39"/>
      <c r="AO239" s="39"/>
      <c r="AP239" s="38"/>
      <c r="AQ239" s="38"/>
      <c r="AR239" s="38"/>
      <c r="AS239" s="39"/>
      <c r="AT239" s="39"/>
      <c r="AU239" s="40"/>
      <c r="AV239" s="38"/>
      <c r="AW239" s="38"/>
      <c r="AX239" s="38"/>
      <c r="AY239" s="38"/>
      <c r="AZ239" s="38"/>
      <c r="BA239" s="38"/>
      <c r="BB239" s="38"/>
      <c r="BC239" s="38"/>
      <c r="BD239" s="39"/>
      <c r="BE239" s="38"/>
      <c r="BF239" s="38"/>
      <c r="BG239" s="38">
        <v>60</v>
      </c>
      <c r="BH239" s="39">
        <f t="shared" ref="BH239" si="443">BG239</f>
        <v>60</v>
      </c>
      <c r="BI239" s="38">
        <v>8509</v>
      </c>
      <c r="BJ239" s="38">
        <v>7660</v>
      </c>
      <c r="BK239" s="39">
        <f>BL239+BP239</f>
        <v>7660</v>
      </c>
      <c r="BL239" s="39">
        <f>BH239</f>
        <v>60</v>
      </c>
      <c r="BM239" s="39">
        <f>AY239</f>
        <v>0</v>
      </c>
      <c r="BN239" s="39"/>
      <c r="BO239" s="38"/>
      <c r="BP239" s="38">
        <f>BJ239-BL239</f>
        <v>7600</v>
      </c>
      <c r="BQ239" s="39"/>
      <c r="BR239" s="39">
        <v>3000</v>
      </c>
      <c r="BS239" s="39"/>
      <c r="BT239" s="39"/>
      <c r="BU239" s="39">
        <f>H239</f>
        <v>7660</v>
      </c>
      <c r="BV239" s="39">
        <v>3060</v>
      </c>
      <c r="BW239" s="39">
        <f t="shared" si="428"/>
        <v>3000</v>
      </c>
      <c r="BX239" s="39">
        <f t="shared" si="429"/>
        <v>3000</v>
      </c>
      <c r="BY239" s="39">
        <f t="shared" si="430"/>
        <v>4600</v>
      </c>
      <c r="BZ239" s="39">
        <f t="shared" si="434"/>
        <v>4600</v>
      </c>
      <c r="CA239" s="39"/>
      <c r="CB239" s="39">
        <f t="shared" si="432"/>
        <v>4600</v>
      </c>
      <c r="CC239" s="39"/>
      <c r="CD239" s="58" t="s">
        <v>434</v>
      </c>
      <c r="CE239" s="263"/>
      <c r="CG239" s="1"/>
      <c r="CH239" s="1"/>
      <c r="CI239" s="1"/>
    </row>
    <row r="240" spans="1:87" s="1" customFormat="1" ht="30" x14ac:dyDescent="0.25">
      <c r="A240" s="41">
        <f t="shared" si="431"/>
        <v>10</v>
      </c>
      <c r="B240" s="141" t="s">
        <v>435</v>
      </c>
      <c r="C240" s="177"/>
      <c r="D240" s="177"/>
      <c r="E240" s="41">
        <v>2018</v>
      </c>
      <c r="F240" s="242" t="s">
        <v>436</v>
      </c>
      <c r="G240" s="38">
        <v>71050</v>
      </c>
      <c r="H240" s="38">
        <v>32000</v>
      </c>
      <c r="I240" s="38"/>
      <c r="J240" s="40"/>
      <c r="K240" s="40"/>
      <c r="L240" s="39"/>
      <c r="M240" s="39"/>
      <c r="N240" s="39"/>
      <c r="O240" s="39"/>
      <c r="P240" s="39"/>
      <c r="Q240" s="39"/>
      <c r="R240" s="39"/>
      <c r="S240" s="39"/>
      <c r="T240" s="38"/>
      <c r="U240" s="38"/>
      <c r="V240" s="39"/>
      <c r="W240" s="39"/>
      <c r="X240" s="40"/>
      <c r="Y240" s="38"/>
      <c r="Z240" s="38"/>
      <c r="AA240" s="38"/>
      <c r="AB240" s="39"/>
      <c r="AC240" s="39"/>
      <c r="AD240" s="38"/>
      <c r="AE240" s="39"/>
      <c r="AF240" s="39"/>
      <c r="AG240" s="39"/>
      <c r="AH240" s="39"/>
      <c r="AI240" s="39"/>
      <c r="AJ240" s="39"/>
      <c r="AK240" s="39"/>
      <c r="AL240" s="39"/>
      <c r="AM240" s="39"/>
      <c r="AN240" s="39"/>
      <c r="AO240" s="39"/>
      <c r="AP240" s="38">
        <v>300</v>
      </c>
      <c r="AQ240" s="38"/>
      <c r="AR240" s="38"/>
      <c r="AS240" s="39"/>
      <c r="AT240" s="39"/>
      <c r="AU240" s="40">
        <f>G240</f>
        <v>71050</v>
      </c>
      <c r="AV240" s="38">
        <f>H240</f>
        <v>32000</v>
      </c>
      <c r="AW240" s="38">
        <f>AI240+AP240</f>
        <v>300</v>
      </c>
      <c r="AX240" s="38">
        <f>AV240-AW240</f>
        <v>31700</v>
      </c>
      <c r="AY240" s="38">
        <v>3000</v>
      </c>
      <c r="AZ240" s="38">
        <f>AX240*25%</f>
        <v>7925</v>
      </c>
      <c r="BA240" s="38"/>
      <c r="BB240" s="38">
        <f>AX240-AY240</f>
        <v>28700</v>
      </c>
      <c r="BC240" s="38"/>
      <c r="BD240" s="39">
        <f t="shared" ref="BD240" si="444">BB240-BC240</f>
        <v>28700</v>
      </c>
      <c r="BE240" s="38">
        <v>700</v>
      </c>
      <c r="BF240" s="38">
        <f t="shared" ref="BF240:BF242" si="445">BE240</f>
        <v>700</v>
      </c>
      <c r="BG240" s="39">
        <f>AW240+AY240</f>
        <v>3300</v>
      </c>
      <c r="BH240" s="39">
        <f t="shared" ref="BH240:BH241" si="446">BG240</f>
        <v>3300</v>
      </c>
      <c r="BI240" s="39">
        <f t="shared" ref="BI240:BJ240" si="447">AU240</f>
        <v>71050</v>
      </c>
      <c r="BJ240" s="39">
        <f t="shared" si="447"/>
        <v>32000</v>
      </c>
      <c r="BK240" s="39">
        <f t="shared" ref="BK240:BK242" si="448">BL240+BP240</f>
        <v>32000</v>
      </c>
      <c r="BL240" s="39">
        <f>BH240</f>
        <v>3300</v>
      </c>
      <c r="BM240" s="39">
        <f t="shared" ref="BM240:BM242" si="449">AY240</f>
        <v>3000</v>
      </c>
      <c r="BN240" s="39">
        <f>BJ240-BL240</f>
        <v>28700</v>
      </c>
      <c r="BO240" s="38"/>
      <c r="BP240" s="38">
        <f>BN240+BO240</f>
        <v>28700</v>
      </c>
      <c r="BQ240" s="39"/>
      <c r="BR240" s="39">
        <v>15000</v>
      </c>
      <c r="BS240" s="39"/>
      <c r="BT240" s="39"/>
      <c r="BU240" s="39">
        <f>H240</f>
        <v>32000</v>
      </c>
      <c r="BV240" s="39">
        <v>18300</v>
      </c>
      <c r="BW240" s="39">
        <f t="shared" si="428"/>
        <v>15000</v>
      </c>
      <c r="BX240" s="39">
        <f t="shared" si="429"/>
        <v>15000</v>
      </c>
      <c r="BY240" s="39">
        <f t="shared" si="430"/>
        <v>13700</v>
      </c>
      <c r="BZ240" s="39">
        <f t="shared" si="434"/>
        <v>13700</v>
      </c>
      <c r="CA240" s="39"/>
      <c r="CB240" s="39">
        <f t="shared" si="432"/>
        <v>13700</v>
      </c>
      <c r="CC240" s="39"/>
      <c r="CD240" s="58" t="s">
        <v>434</v>
      </c>
      <c r="CE240" s="263"/>
      <c r="CG240" s="36"/>
      <c r="CH240" s="36"/>
      <c r="CI240" s="36"/>
    </row>
    <row r="241" spans="1:87" s="36" customFormat="1" ht="37.700000000000003" customHeight="1" x14ac:dyDescent="0.25">
      <c r="A241" s="135">
        <f t="shared" si="431"/>
        <v>11</v>
      </c>
      <c r="B241" s="178" t="s">
        <v>447</v>
      </c>
      <c r="C241" s="179"/>
      <c r="D241" s="179"/>
      <c r="E241" s="67"/>
      <c r="F241" s="245" t="s">
        <v>448</v>
      </c>
      <c r="G241" s="70">
        <v>5871</v>
      </c>
      <c r="H241" s="70">
        <v>5400</v>
      </c>
      <c r="I241" s="70"/>
      <c r="J241" s="249"/>
      <c r="K241" s="249"/>
      <c r="L241" s="64"/>
      <c r="M241" s="64"/>
      <c r="N241" s="64"/>
      <c r="O241" s="64"/>
      <c r="P241" s="64"/>
      <c r="Q241" s="64"/>
      <c r="R241" s="64"/>
      <c r="S241" s="64"/>
      <c r="T241" s="70"/>
      <c r="U241" s="70"/>
      <c r="V241" s="64"/>
      <c r="W241" s="64"/>
      <c r="X241" s="249"/>
      <c r="Y241" s="70"/>
      <c r="Z241" s="70"/>
      <c r="AA241" s="70"/>
      <c r="AB241" s="64"/>
      <c r="AC241" s="64"/>
      <c r="AD241" s="70"/>
      <c r="AE241" s="64"/>
      <c r="AF241" s="64"/>
      <c r="AG241" s="64"/>
      <c r="AH241" s="64"/>
      <c r="AI241" s="64"/>
      <c r="AJ241" s="64"/>
      <c r="AK241" s="64"/>
      <c r="AL241" s="64"/>
      <c r="AM241" s="64"/>
      <c r="AN241" s="64"/>
      <c r="AO241" s="64"/>
      <c r="AP241" s="70"/>
      <c r="AQ241" s="70"/>
      <c r="AR241" s="70"/>
      <c r="AS241" s="64"/>
      <c r="AT241" s="64"/>
      <c r="AU241" s="249"/>
      <c r="AV241" s="70"/>
      <c r="AW241" s="70"/>
      <c r="AX241" s="70"/>
      <c r="AY241" s="70"/>
      <c r="AZ241" s="70"/>
      <c r="BA241" s="70"/>
      <c r="BB241" s="70"/>
      <c r="BC241" s="70"/>
      <c r="BD241" s="64"/>
      <c r="BE241" s="70"/>
      <c r="BF241" s="70"/>
      <c r="BG241" s="70">
        <v>30</v>
      </c>
      <c r="BH241" s="64">
        <f t="shared" si="446"/>
        <v>30</v>
      </c>
      <c r="BI241" s="70">
        <v>5871</v>
      </c>
      <c r="BJ241" s="70">
        <v>3000</v>
      </c>
      <c r="BK241" s="64">
        <f t="shared" si="448"/>
        <v>3000</v>
      </c>
      <c r="BL241" s="64">
        <f t="shared" ref="BL241" si="450">BH241</f>
        <v>30</v>
      </c>
      <c r="BM241" s="64">
        <f t="shared" si="449"/>
        <v>0</v>
      </c>
      <c r="BN241" s="64"/>
      <c r="BO241" s="70"/>
      <c r="BP241" s="70">
        <f>BJ241-BL241</f>
        <v>2970</v>
      </c>
      <c r="BQ241" s="64"/>
      <c r="BR241" s="64">
        <v>1500</v>
      </c>
      <c r="BS241" s="64"/>
      <c r="BT241" s="64">
        <v>1940</v>
      </c>
      <c r="BU241" s="64">
        <v>4940</v>
      </c>
      <c r="BV241" s="64">
        <v>1530</v>
      </c>
      <c r="BW241" s="39">
        <f t="shared" si="428"/>
        <v>1500</v>
      </c>
      <c r="BX241" s="39">
        <f t="shared" si="429"/>
        <v>1500</v>
      </c>
      <c r="BY241" s="64">
        <f t="shared" si="430"/>
        <v>3410</v>
      </c>
      <c r="BZ241" s="64">
        <f t="shared" ref="BZ241" si="451">BY241</f>
        <v>3410</v>
      </c>
      <c r="CA241" s="64"/>
      <c r="CB241" s="39">
        <f t="shared" si="432"/>
        <v>3410</v>
      </c>
      <c r="CC241" s="64"/>
      <c r="CD241" s="181" t="s">
        <v>434</v>
      </c>
      <c r="CE241" s="263"/>
      <c r="CG241" s="1"/>
      <c r="CH241" s="1"/>
      <c r="CI241" s="1"/>
    </row>
    <row r="242" spans="1:87" s="1" customFormat="1" ht="45" x14ac:dyDescent="0.25">
      <c r="A242" s="41">
        <f t="shared" si="431"/>
        <v>12</v>
      </c>
      <c r="B242" s="141" t="s">
        <v>440</v>
      </c>
      <c r="C242" s="182"/>
      <c r="D242" s="182"/>
      <c r="E242" s="183"/>
      <c r="F242" s="244" t="s">
        <v>441</v>
      </c>
      <c r="G242" s="38">
        <v>72225</v>
      </c>
      <c r="H242" s="70">
        <f>G242*0.9</f>
        <v>65002.5</v>
      </c>
      <c r="I242" s="38"/>
      <c r="J242" s="40"/>
      <c r="K242" s="40"/>
      <c r="L242" s="39"/>
      <c r="M242" s="39"/>
      <c r="N242" s="39"/>
      <c r="O242" s="39"/>
      <c r="P242" s="39"/>
      <c r="Q242" s="39"/>
      <c r="R242" s="39"/>
      <c r="S242" s="39"/>
      <c r="T242" s="38"/>
      <c r="U242" s="38"/>
      <c r="V242" s="39"/>
      <c r="W242" s="39"/>
      <c r="X242" s="40"/>
      <c r="Y242" s="38"/>
      <c r="Z242" s="38"/>
      <c r="AA242" s="38"/>
      <c r="AB242" s="39"/>
      <c r="AC242" s="39"/>
      <c r="AD242" s="38"/>
      <c r="AE242" s="39"/>
      <c r="AF242" s="39"/>
      <c r="AG242" s="39"/>
      <c r="AH242" s="39"/>
      <c r="AI242" s="39"/>
      <c r="AJ242" s="39"/>
      <c r="AK242" s="39"/>
      <c r="AL242" s="39"/>
      <c r="AM242" s="39"/>
      <c r="AN242" s="39"/>
      <c r="AO242" s="39"/>
      <c r="AP242" s="38"/>
      <c r="AQ242" s="38"/>
      <c r="AR242" s="38"/>
      <c r="AS242" s="39"/>
      <c r="AT242" s="39"/>
      <c r="AU242" s="40"/>
      <c r="AV242" s="38"/>
      <c r="AW242" s="38"/>
      <c r="AX242" s="38"/>
      <c r="AY242" s="38">
        <v>0</v>
      </c>
      <c r="AZ242" s="38"/>
      <c r="BA242" s="38"/>
      <c r="BB242" s="38"/>
      <c r="BC242" s="38"/>
      <c r="BD242" s="39"/>
      <c r="BE242" s="38"/>
      <c r="BF242" s="38">
        <f t="shared" si="445"/>
        <v>0</v>
      </c>
      <c r="BG242" s="39">
        <v>214</v>
      </c>
      <c r="BH242" s="39">
        <f>BG242</f>
        <v>214</v>
      </c>
      <c r="BI242" s="39">
        <f>G242</f>
        <v>72225</v>
      </c>
      <c r="BJ242" s="39">
        <f>H242</f>
        <v>65002.5</v>
      </c>
      <c r="BK242" s="39">
        <f t="shared" si="448"/>
        <v>65002.5</v>
      </c>
      <c r="BL242" s="39">
        <f>BH242</f>
        <v>214</v>
      </c>
      <c r="BM242" s="39">
        <f t="shared" si="449"/>
        <v>0</v>
      </c>
      <c r="BN242" s="39">
        <f>BJ242-BL242</f>
        <v>64788.5</v>
      </c>
      <c r="BO242" s="38"/>
      <c r="BP242" s="38">
        <f>BN242+BO242</f>
        <v>64788.5</v>
      </c>
      <c r="BQ242" s="39">
        <v>6986</v>
      </c>
      <c r="BR242" s="39">
        <v>6986</v>
      </c>
      <c r="BS242" s="39"/>
      <c r="BT242" s="39"/>
      <c r="BU242" s="39">
        <v>7200</v>
      </c>
      <c r="BV242" s="39">
        <v>7200</v>
      </c>
      <c r="BW242" s="39">
        <f t="shared" si="428"/>
        <v>6986</v>
      </c>
      <c r="BX242" s="39">
        <f t="shared" si="429"/>
        <v>6986</v>
      </c>
      <c r="BY242" s="39">
        <f t="shared" si="430"/>
        <v>0</v>
      </c>
      <c r="BZ242" s="39">
        <f t="shared" ref="BZ242" si="452">BY242</f>
        <v>0</v>
      </c>
      <c r="CA242" s="39">
        <v>40000</v>
      </c>
      <c r="CB242" s="39">
        <f t="shared" si="432"/>
        <v>40000</v>
      </c>
      <c r="CC242" s="39">
        <f>CB242</f>
        <v>40000</v>
      </c>
      <c r="CD242" s="41" t="s">
        <v>501</v>
      </c>
      <c r="CE242" s="263"/>
      <c r="CG242" s="16"/>
      <c r="CH242" s="16"/>
      <c r="CI242" s="16"/>
    </row>
    <row r="243" spans="1:87" s="16" customFormat="1" ht="15.75" hidden="1" x14ac:dyDescent="0.25">
      <c r="A243" s="41"/>
      <c r="B243" s="43"/>
      <c r="C243" s="44"/>
      <c r="D243" s="44"/>
      <c r="E243" s="41"/>
      <c r="F243" s="226"/>
      <c r="G243" s="39"/>
      <c r="H243" s="39"/>
      <c r="I243" s="38"/>
      <c r="J243" s="38"/>
      <c r="K243" s="38"/>
      <c r="L243" s="39"/>
      <c r="M243" s="39"/>
      <c r="N243" s="39"/>
      <c r="O243" s="39"/>
      <c r="P243" s="38"/>
      <c r="Q243" s="38"/>
      <c r="R243" s="39"/>
      <c r="S243" s="39"/>
      <c r="T243" s="38"/>
      <c r="U243" s="39"/>
      <c r="V243" s="39"/>
      <c r="W243" s="39"/>
      <c r="X243" s="39"/>
      <c r="Y243" s="47"/>
      <c r="Z243" s="38"/>
      <c r="AA243" s="38"/>
      <c r="AB243" s="39"/>
      <c r="AC243" s="39"/>
      <c r="AD243" s="39"/>
      <c r="AE243" s="38"/>
      <c r="AF243" s="38"/>
      <c r="AG243" s="39"/>
      <c r="AH243" s="39"/>
      <c r="AI243" s="39"/>
      <c r="AJ243" s="39"/>
      <c r="AK243" s="39"/>
      <c r="AL243" s="39"/>
      <c r="AM243" s="39"/>
      <c r="AN243" s="39"/>
      <c r="AO243" s="39"/>
      <c r="AP243" s="47"/>
      <c r="AQ243" s="47"/>
      <c r="AR243" s="38"/>
      <c r="AS243" s="39"/>
      <c r="AT243" s="39"/>
      <c r="AU243" s="38"/>
      <c r="AV243" s="38"/>
      <c r="AW243" s="38"/>
      <c r="AX243" s="38"/>
      <c r="AY243" s="38"/>
      <c r="AZ243" s="47"/>
      <c r="BA243" s="38"/>
      <c r="BB243" s="38"/>
      <c r="BC243" s="38"/>
      <c r="BD243" s="39"/>
      <c r="BE243" s="38"/>
      <c r="BF243" s="38"/>
      <c r="BG243" s="39"/>
      <c r="BH243" s="39"/>
      <c r="BI243" s="39"/>
      <c r="BJ243" s="39"/>
      <c r="BK243" s="39"/>
      <c r="BL243" s="39"/>
      <c r="BM243" s="39"/>
      <c r="BN243" s="39"/>
      <c r="BO243" s="38"/>
      <c r="BP243" s="38"/>
      <c r="BQ243" s="39"/>
      <c r="BR243" s="39"/>
      <c r="BS243" s="39"/>
      <c r="BT243" s="39"/>
      <c r="BU243" s="39"/>
      <c r="BV243" s="39"/>
      <c r="BW243" s="39"/>
      <c r="BX243" s="39"/>
      <c r="BY243" s="39"/>
      <c r="BZ243" s="39"/>
      <c r="CA243" s="39"/>
      <c r="CB243" s="39"/>
      <c r="CC243" s="39"/>
      <c r="CD243" s="124"/>
      <c r="CE243" s="263"/>
      <c r="CG243" s="6"/>
      <c r="CH243" s="6"/>
      <c r="CI243" s="6"/>
    </row>
    <row r="244" spans="1:87" s="6" customFormat="1" ht="28.5" x14ac:dyDescent="0.25">
      <c r="A244" s="118" t="s">
        <v>120</v>
      </c>
      <c r="B244" s="115" t="s">
        <v>252</v>
      </c>
      <c r="C244" s="184"/>
      <c r="D244" s="185"/>
      <c r="E244" s="184"/>
      <c r="F244" s="243"/>
      <c r="G244" s="119">
        <f t="shared" ref="G244:BR244" si="453">SUM(G245:G253)</f>
        <v>82821</v>
      </c>
      <c r="H244" s="119">
        <f t="shared" si="453"/>
        <v>75041.100000000006</v>
      </c>
      <c r="I244" s="119">
        <f t="shared" si="453"/>
        <v>0</v>
      </c>
      <c r="J244" s="119">
        <f t="shared" si="453"/>
        <v>0</v>
      </c>
      <c r="K244" s="119">
        <f t="shared" si="453"/>
        <v>0</v>
      </c>
      <c r="L244" s="119">
        <f t="shared" si="453"/>
        <v>0</v>
      </c>
      <c r="M244" s="119">
        <f t="shared" si="453"/>
        <v>0</v>
      </c>
      <c r="N244" s="119">
        <f t="shared" si="453"/>
        <v>0</v>
      </c>
      <c r="O244" s="119">
        <f t="shared" si="453"/>
        <v>0</v>
      </c>
      <c r="P244" s="119">
        <f t="shared" si="453"/>
        <v>0</v>
      </c>
      <c r="Q244" s="119">
        <f t="shared" si="453"/>
        <v>0</v>
      </c>
      <c r="R244" s="119">
        <f t="shared" si="453"/>
        <v>0</v>
      </c>
      <c r="S244" s="119">
        <f t="shared" si="453"/>
        <v>0</v>
      </c>
      <c r="T244" s="119">
        <f t="shared" si="453"/>
        <v>0</v>
      </c>
      <c r="U244" s="119">
        <f t="shared" si="453"/>
        <v>0</v>
      </c>
      <c r="V244" s="119">
        <f t="shared" si="453"/>
        <v>0</v>
      </c>
      <c r="W244" s="119">
        <f t="shared" si="453"/>
        <v>0</v>
      </c>
      <c r="X244" s="119">
        <f t="shared" si="453"/>
        <v>0</v>
      </c>
      <c r="Y244" s="119">
        <f t="shared" si="453"/>
        <v>0</v>
      </c>
      <c r="Z244" s="119">
        <f t="shared" si="453"/>
        <v>0</v>
      </c>
      <c r="AA244" s="119">
        <f t="shared" si="453"/>
        <v>0</v>
      </c>
      <c r="AB244" s="119">
        <f t="shared" si="453"/>
        <v>0</v>
      </c>
      <c r="AC244" s="119">
        <f t="shared" si="453"/>
        <v>0</v>
      </c>
      <c r="AD244" s="119">
        <f t="shared" si="453"/>
        <v>0</v>
      </c>
      <c r="AE244" s="119">
        <f t="shared" si="453"/>
        <v>0</v>
      </c>
      <c r="AF244" s="119">
        <f t="shared" si="453"/>
        <v>0</v>
      </c>
      <c r="AG244" s="119">
        <f t="shared" si="453"/>
        <v>0</v>
      </c>
      <c r="AH244" s="119">
        <f t="shared" si="453"/>
        <v>0</v>
      </c>
      <c r="AI244" s="119">
        <f t="shared" si="453"/>
        <v>0</v>
      </c>
      <c r="AJ244" s="119">
        <f t="shared" si="453"/>
        <v>0</v>
      </c>
      <c r="AK244" s="119">
        <f t="shared" si="453"/>
        <v>0</v>
      </c>
      <c r="AL244" s="119">
        <f t="shared" si="453"/>
        <v>0</v>
      </c>
      <c r="AM244" s="119">
        <f t="shared" si="453"/>
        <v>0</v>
      </c>
      <c r="AN244" s="119">
        <f t="shared" si="453"/>
        <v>0</v>
      </c>
      <c r="AO244" s="119">
        <f t="shared" si="453"/>
        <v>0</v>
      </c>
      <c r="AP244" s="119">
        <f t="shared" si="453"/>
        <v>0</v>
      </c>
      <c r="AQ244" s="119">
        <f t="shared" si="453"/>
        <v>0</v>
      </c>
      <c r="AR244" s="119">
        <f t="shared" si="453"/>
        <v>0</v>
      </c>
      <c r="AS244" s="119">
        <f t="shared" si="453"/>
        <v>0</v>
      </c>
      <c r="AT244" s="119">
        <f t="shared" si="453"/>
        <v>0</v>
      </c>
      <c r="AU244" s="119">
        <f t="shared" si="453"/>
        <v>0</v>
      </c>
      <c r="AV244" s="119">
        <f t="shared" si="453"/>
        <v>0</v>
      </c>
      <c r="AW244" s="119">
        <f t="shared" si="453"/>
        <v>0</v>
      </c>
      <c r="AX244" s="119">
        <f t="shared" si="453"/>
        <v>0</v>
      </c>
      <c r="AY244" s="119">
        <f t="shared" si="453"/>
        <v>0</v>
      </c>
      <c r="AZ244" s="119">
        <f t="shared" si="453"/>
        <v>0</v>
      </c>
      <c r="BA244" s="119">
        <f t="shared" si="453"/>
        <v>0</v>
      </c>
      <c r="BB244" s="119">
        <f t="shared" si="453"/>
        <v>0</v>
      </c>
      <c r="BC244" s="119">
        <f t="shared" si="453"/>
        <v>0</v>
      </c>
      <c r="BD244" s="119">
        <f t="shared" si="453"/>
        <v>0</v>
      </c>
      <c r="BE244" s="119">
        <f t="shared" si="453"/>
        <v>0</v>
      </c>
      <c r="BF244" s="119">
        <f t="shared" si="453"/>
        <v>0</v>
      </c>
      <c r="BG244" s="119">
        <f t="shared" si="453"/>
        <v>0</v>
      </c>
      <c r="BH244" s="119">
        <f t="shared" si="453"/>
        <v>0</v>
      </c>
      <c r="BI244" s="119">
        <f t="shared" si="453"/>
        <v>77272</v>
      </c>
      <c r="BJ244" s="119">
        <f t="shared" si="453"/>
        <v>54641</v>
      </c>
      <c r="BK244" s="119">
        <f t="shared" si="453"/>
        <v>54131</v>
      </c>
      <c r="BL244" s="119">
        <f t="shared" si="453"/>
        <v>0</v>
      </c>
      <c r="BM244" s="119">
        <f t="shared" si="453"/>
        <v>0</v>
      </c>
      <c r="BN244" s="119">
        <f t="shared" si="453"/>
        <v>54641</v>
      </c>
      <c r="BO244" s="119">
        <f t="shared" si="453"/>
        <v>-510</v>
      </c>
      <c r="BP244" s="119">
        <f t="shared" si="453"/>
        <v>54131</v>
      </c>
      <c r="BQ244" s="119">
        <f t="shared" si="453"/>
        <v>0</v>
      </c>
      <c r="BR244" s="119">
        <f t="shared" si="453"/>
        <v>1035</v>
      </c>
      <c r="BS244" s="119">
        <f t="shared" ref="BS244:CA244" si="454">SUM(BS245:BS253)</f>
        <v>51276</v>
      </c>
      <c r="BT244" s="119">
        <f t="shared" si="454"/>
        <v>0</v>
      </c>
      <c r="BU244" s="119">
        <f t="shared" si="454"/>
        <v>22790</v>
      </c>
      <c r="BV244" s="119">
        <f t="shared" si="454"/>
        <v>1035</v>
      </c>
      <c r="BW244" s="119">
        <f t="shared" si="454"/>
        <v>1275</v>
      </c>
      <c r="BX244" s="119">
        <f t="shared" si="454"/>
        <v>1275</v>
      </c>
      <c r="BY244" s="119">
        <f t="shared" si="454"/>
        <v>21755</v>
      </c>
      <c r="BZ244" s="119">
        <f t="shared" si="454"/>
        <v>25755</v>
      </c>
      <c r="CA244" s="119">
        <f t="shared" si="454"/>
        <v>14715</v>
      </c>
      <c r="CB244" s="119">
        <f>SUM(CB245:CB253)</f>
        <v>35170</v>
      </c>
      <c r="CC244" s="119">
        <f>SUM(CC245:CC253)</f>
        <v>13295</v>
      </c>
      <c r="CD244" s="118"/>
      <c r="CE244" s="263"/>
      <c r="CG244" s="5"/>
      <c r="CH244" s="5"/>
      <c r="CI244" s="5"/>
    </row>
    <row r="245" spans="1:87" s="5" customFormat="1" ht="30" x14ac:dyDescent="0.25">
      <c r="A245" s="41">
        <v>1</v>
      </c>
      <c r="B245" s="51" t="s">
        <v>211</v>
      </c>
      <c r="C245" s="44"/>
      <c r="D245" s="44"/>
      <c r="E245" s="45"/>
      <c r="F245" s="242" t="s">
        <v>718</v>
      </c>
      <c r="G245" s="252">
        <v>6000</v>
      </c>
      <c r="H245" s="252">
        <v>5400</v>
      </c>
      <c r="I245" s="38"/>
      <c r="J245" s="38"/>
      <c r="K245" s="38"/>
      <c r="L245" s="39"/>
      <c r="M245" s="39"/>
      <c r="N245" s="39"/>
      <c r="O245" s="39"/>
      <c r="P245" s="38"/>
      <c r="Q245" s="38"/>
      <c r="R245" s="39"/>
      <c r="S245" s="39"/>
      <c r="T245" s="38"/>
      <c r="U245" s="39"/>
      <c r="V245" s="39"/>
      <c r="W245" s="39"/>
      <c r="X245" s="39"/>
      <c r="Y245" s="47"/>
      <c r="Z245" s="38"/>
      <c r="AA245" s="38"/>
      <c r="AB245" s="39"/>
      <c r="AC245" s="39"/>
      <c r="AD245" s="39"/>
      <c r="AE245" s="38"/>
      <c r="AF245" s="38"/>
      <c r="AG245" s="39"/>
      <c r="AH245" s="39"/>
      <c r="AI245" s="39"/>
      <c r="AJ245" s="39"/>
      <c r="AK245" s="39"/>
      <c r="AL245" s="39"/>
      <c r="AM245" s="39"/>
      <c r="AN245" s="39"/>
      <c r="AO245" s="39"/>
      <c r="AP245" s="38"/>
      <c r="AQ245" s="38"/>
      <c r="AR245" s="38"/>
      <c r="AS245" s="39"/>
      <c r="AT245" s="39"/>
      <c r="AU245" s="39"/>
      <c r="AV245" s="47"/>
      <c r="AW245" s="38"/>
      <c r="AX245" s="38"/>
      <c r="AY245" s="38"/>
      <c r="AZ245" s="38"/>
      <c r="BA245" s="38"/>
      <c r="BB245" s="38"/>
      <c r="BC245" s="38"/>
      <c r="BD245" s="38"/>
      <c r="BE245" s="38"/>
      <c r="BF245" s="38"/>
      <c r="BG245" s="39"/>
      <c r="BH245" s="39"/>
      <c r="BI245" s="39">
        <f>G245</f>
        <v>6000</v>
      </c>
      <c r="BJ245" s="39">
        <f>H245</f>
        <v>5400</v>
      </c>
      <c r="BK245" s="39">
        <f t="shared" ref="BK245" si="455">BL245+BP245</f>
        <v>5400</v>
      </c>
      <c r="BL245" s="39">
        <f>BH245</f>
        <v>0</v>
      </c>
      <c r="BM245" s="39">
        <f t="shared" ref="BM245" si="456">AY245</f>
        <v>0</v>
      </c>
      <c r="BN245" s="39">
        <f>BJ245-BL245</f>
        <v>5400</v>
      </c>
      <c r="BO245" s="38"/>
      <c r="BP245" s="38">
        <f>BN245+BO245</f>
        <v>5400</v>
      </c>
      <c r="BQ245" s="39"/>
      <c r="BR245" s="38">
        <v>120</v>
      </c>
      <c r="BS245" s="39">
        <f t="shared" ref="BS245" si="457">BP245-BR245</f>
        <v>5280</v>
      </c>
      <c r="BT245" s="39"/>
      <c r="BU245" s="39">
        <v>1000</v>
      </c>
      <c r="BV245" s="39">
        <v>220</v>
      </c>
      <c r="BW245" s="39">
        <f t="shared" ref="BW245:BW252" si="458">BR245</f>
        <v>120</v>
      </c>
      <c r="BX245" s="39">
        <f t="shared" ref="BX245:BX253" si="459">BW245</f>
        <v>120</v>
      </c>
      <c r="BY245" s="39">
        <f>BU245-BV245</f>
        <v>780</v>
      </c>
      <c r="BZ245" s="39">
        <f t="shared" ref="BZ245" si="460">BY245</f>
        <v>780</v>
      </c>
      <c r="CA245" s="39">
        <v>1420</v>
      </c>
      <c r="CB245" s="39">
        <f>BY245+CA245</f>
        <v>2200</v>
      </c>
      <c r="CC245" s="39"/>
      <c r="CD245" s="124" t="s">
        <v>209</v>
      </c>
      <c r="CE245" s="263"/>
    </row>
    <row r="246" spans="1:87" s="5" customFormat="1" ht="34.35" customHeight="1" x14ac:dyDescent="0.25">
      <c r="A246" s="41">
        <f t="shared" ref="A246:A248" si="461">A245+1</f>
        <v>2</v>
      </c>
      <c r="B246" s="141" t="s">
        <v>396</v>
      </c>
      <c r="C246" s="44"/>
      <c r="D246" s="44"/>
      <c r="E246" s="45"/>
      <c r="F246" s="242" t="s">
        <v>688</v>
      </c>
      <c r="G246" s="252">
        <v>5549</v>
      </c>
      <c r="H246" s="315">
        <f>G246*0.9</f>
        <v>4994.1000000000004</v>
      </c>
      <c r="I246" s="38"/>
      <c r="J246" s="38"/>
      <c r="K246" s="38"/>
      <c r="L246" s="39"/>
      <c r="M246" s="39"/>
      <c r="N246" s="39"/>
      <c r="O246" s="39"/>
      <c r="P246" s="38"/>
      <c r="Q246" s="38"/>
      <c r="R246" s="39"/>
      <c r="S246" s="39"/>
      <c r="T246" s="38"/>
      <c r="U246" s="39"/>
      <c r="V246" s="39"/>
      <c r="W246" s="39"/>
      <c r="X246" s="39"/>
      <c r="Y246" s="47"/>
      <c r="Z246" s="38"/>
      <c r="AA246" s="38"/>
      <c r="AB246" s="39"/>
      <c r="AC246" s="39"/>
      <c r="AD246" s="39"/>
      <c r="AE246" s="38"/>
      <c r="AF246" s="38"/>
      <c r="AG246" s="39"/>
      <c r="AH246" s="39"/>
      <c r="AI246" s="39"/>
      <c r="AJ246" s="39"/>
      <c r="AK246" s="39"/>
      <c r="AL246" s="39"/>
      <c r="AM246" s="39"/>
      <c r="AN246" s="39"/>
      <c r="AO246" s="39"/>
      <c r="AP246" s="38"/>
      <c r="AQ246" s="38"/>
      <c r="AR246" s="38"/>
      <c r="AS246" s="39"/>
      <c r="AT246" s="39"/>
      <c r="AU246" s="39"/>
      <c r="AV246" s="47"/>
      <c r="AW246" s="38"/>
      <c r="AX246" s="38"/>
      <c r="AY246" s="38"/>
      <c r="AZ246" s="38"/>
      <c r="BA246" s="38"/>
      <c r="BB246" s="38"/>
      <c r="BC246" s="38"/>
      <c r="BD246" s="38"/>
      <c r="BE246" s="38"/>
      <c r="BF246" s="38"/>
      <c r="BG246" s="39"/>
      <c r="BH246" s="39"/>
      <c r="BI246" s="39"/>
      <c r="BJ246" s="39"/>
      <c r="BK246" s="39"/>
      <c r="BL246" s="39"/>
      <c r="BM246" s="39"/>
      <c r="BN246" s="39"/>
      <c r="BO246" s="38"/>
      <c r="BP246" s="38"/>
      <c r="BQ246" s="39"/>
      <c r="BR246" s="38"/>
      <c r="BS246" s="39"/>
      <c r="BT246" s="39"/>
      <c r="BU246" s="39">
        <v>1500</v>
      </c>
      <c r="BV246" s="39">
        <f t="shared" ref="BV246" si="462">BK246-BP246+BR246</f>
        <v>0</v>
      </c>
      <c r="BW246" s="39">
        <f t="shared" si="458"/>
        <v>0</v>
      </c>
      <c r="BX246" s="39">
        <f t="shared" si="459"/>
        <v>0</v>
      </c>
      <c r="BY246" s="39">
        <f>BU246-BV246</f>
        <v>1500</v>
      </c>
      <c r="BZ246" s="39">
        <f t="shared" ref="BZ246" si="463">BY246</f>
        <v>1500</v>
      </c>
      <c r="CA246" s="39">
        <v>700</v>
      </c>
      <c r="CB246" s="39">
        <f t="shared" ref="CB246:CB252" si="464">BY246+CA246</f>
        <v>2200</v>
      </c>
      <c r="CC246" s="39">
        <f>CB246-BY246</f>
        <v>700</v>
      </c>
      <c r="CD246" s="124" t="s">
        <v>63</v>
      </c>
      <c r="CE246" s="263"/>
    </row>
    <row r="247" spans="1:87" s="5" customFormat="1" ht="30" x14ac:dyDescent="0.25">
      <c r="A247" s="41">
        <f t="shared" si="461"/>
        <v>3</v>
      </c>
      <c r="B247" s="141" t="s">
        <v>212</v>
      </c>
      <c r="C247" s="44"/>
      <c r="D247" s="44"/>
      <c r="E247" s="45"/>
      <c r="F247" s="242" t="s">
        <v>693</v>
      </c>
      <c r="G247" s="38">
        <v>2530</v>
      </c>
      <c r="H247" s="38">
        <v>2530</v>
      </c>
      <c r="I247" s="38"/>
      <c r="J247" s="38"/>
      <c r="K247" s="38"/>
      <c r="L247" s="39"/>
      <c r="M247" s="39"/>
      <c r="N247" s="39"/>
      <c r="O247" s="39"/>
      <c r="P247" s="38"/>
      <c r="Q247" s="38"/>
      <c r="R247" s="39"/>
      <c r="S247" s="39"/>
      <c r="T247" s="38"/>
      <c r="U247" s="39"/>
      <c r="V247" s="39"/>
      <c r="W247" s="39"/>
      <c r="X247" s="39"/>
      <c r="Y247" s="47"/>
      <c r="Z247" s="38"/>
      <c r="AA247" s="38"/>
      <c r="AB247" s="39"/>
      <c r="AC247" s="39"/>
      <c r="AD247" s="39"/>
      <c r="AE247" s="38"/>
      <c r="AF247" s="38"/>
      <c r="AG247" s="39"/>
      <c r="AH247" s="39"/>
      <c r="AI247" s="39"/>
      <c r="AJ247" s="39"/>
      <c r="AK247" s="39"/>
      <c r="AL247" s="39"/>
      <c r="AM247" s="39"/>
      <c r="AN247" s="39"/>
      <c r="AO247" s="39"/>
      <c r="AP247" s="38"/>
      <c r="AQ247" s="38"/>
      <c r="AR247" s="38"/>
      <c r="AS247" s="39"/>
      <c r="AT247" s="39"/>
      <c r="AU247" s="39"/>
      <c r="AV247" s="47"/>
      <c r="AW247" s="38"/>
      <c r="AX247" s="38"/>
      <c r="AY247" s="38"/>
      <c r="AZ247" s="38"/>
      <c r="BA247" s="38"/>
      <c r="BB247" s="38"/>
      <c r="BC247" s="38"/>
      <c r="BD247" s="38"/>
      <c r="BE247" s="38"/>
      <c r="BF247" s="38"/>
      <c r="BG247" s="39"/>
      <c r="BH247" s="39"/>
      <c r="BI247" s="39">
        <f t="shared" ref="BI247:BI250" si="465">G247</f>
        <v>2530</v>
      </c>
      <c r="BJ247" s="39">
        <f t="shared" ref="BJ247:BJ250" si="466">H247</f>
        <v>2530</v>
      </c>
      <c r="BK247" s="39">
        <f>BL247+BP247</f>
        <v>2764</v>
      </c>
      <c r="BL247" s="39">
        <f>BH247</f>
        <v>0</v>
      </c>
      <c r="BM247" s="39">
        <f>AY247</f>
        <v>0</v>
      </c>
      <c r="BN247" s="39">
        <f>BJ247-BL247</f>
        <v>2530</v>
      </c>
      <c r="BO247" s="38">
        <v>234</v>
      </c>
      <c r="BP247" s="38">
        <f>BN247+BO247</f>
        <v>2764</v>
      </c>
      <c r="BQ247" s="39"/>
      <c r="BR247" s="38">
        <v>50</v>
      </c>
      <c r="BS247" s="39">
        <f>BP247-BR247</f>
        <v>2714</v>
      </c>
      <c r="BT247" s="39"/>
      <c r="BU247" s="39">
        <v>2534</v>
      </c>
      <c r="BV247" s="39">
        <f>BK247-BP247+BR247</f>
        <v>50</v>
      </c>
      <c r="BW247" s="39">
        <f t="shared" si="458"/>
        <v>50</v>
      </c>
      <c r="BX247" s="39">
        <f t="shared" si="459"/>
        <v>50</v>
      </c>
      <c r="BY247" s="39">
        <f t="shared" ref="BY247:BY252" si="467">BU247-BV247</f>
        <v>2484</v>
      </c>
      <c r="BZ247" s="39">
        <f t="shared" ref="BZ247:BZ252" si="468">BY247</f>
        <v>2484</v>
      </c>
      <c r="CA247" s="39"/>
      <c r="CB247" s="39">
        <f t="shared" si="464"/>
        <v>2484</v>
      </c>
      <c r="CC247" s="39"/>
      <c r="CD247" s="124" t="s">
        <v>213</v>
      </c>
      <c r="CE247" s="263"/>
      <c r="CG247" s="36"/>
      <c r="CH247" s="36"/>
      <c r="CI247" s="36"/>
    </row>
    <row r="248" spans="1:87" s="36" customFormat="1" ht="30" x14ac:dyDescent="0.25">
      <c r="A248" s="135">
        <f t="shared" si="461"/>
        <v>4</v>
      </c>
      <c r="B248" s="178" t="s">
        <v>214</v>
      </c>
      <c r="C248" s="66"/>
      <c r="D248" s="66"/>
      <c r="E248" s="433"/>
      <c r="F248" s="255" t="s">
        <v>689</v>
      </c>
      <c r="G248" s="70">
        <v>4984</v>
      </c>
      <c r="H248" s="70">
        <f>G248*0.95</f>
        <v>4734.8</v>
      </c>
      <c r="I248" s="70"/>
      <c r="J248" s="70"/>
      <c r="K248" s="70"/>
      <c r="L248" s="64"/>
      <c r="M248" s="64"/>
      <c r="N248" s="64"/>
      <c r="O248" s="64"/>
      <c r="P248" s="70"/>
      <c r="Q248" s="70"/>
      <c r="R248" s="64"/>
      <c r="S248" s="64"/>
      <c r="T248" s="70"/>
      <c r="U248" s="64"/>
      <c r="V248" s="64"/>
      <c r="W248" s="64"/>
      <c r="X248" s="64"/>
      <c r="Y248" s="71"/>
      <c r="Z248" s="70"/>
      <c r="AA248" s="70"/>
      <c r="AB248" s="64"/>
      <c r="AC248" s="64"/>
      <c r="AD248" s="64"/>
      <c r="AE248" s="70"/>
      <c r="AF248" s="70"/>
      <c r="AG248" s="64"/>
      <c r="AH248" s="64"/>
      <c r="AI248" s="64"/>
      <c r="AJ248" s="64"/>
      <c r="AK248" s="64"/>
      <c r="AL248" s="64"/>
      <c r="AM248" s="64"/>
      <c r="AN248" s="64"/>
      <c r="AO248" s="64"/>
      <c r="AP248" s="70"/>
      <c r="AQ248" s="70"/>
      <c r="AR248" s="70"/>
      <c r="AS248" s="64"/>
      <c r="AT248" s="64"/>
      <c r="AU248" s="64"/>
      <c r="AV248" s="71"/>
      <c r="AW248" s="70"/>
      <c r="AX248" s="70"/>
      <c r="AY248" s="70"/>
      <c r="AZ248" s="70"/>
      <c r="BA248" s="70"/>
      <c r="BB248" s="70"/>
      <c r="BC248" s="70"/>
      <c r="BD248" s="70"/>
      <c r="BE248" s="70"/>
      <c r="BF248" s="70"/>
      <c r="BG248" s="64"/>
      <c r="BH248" s="64"/>
      <c r="BI248" s="64">
        <f t="shared" si="465"/>
        <v>4984</v>
      </c>
      <c r="BJ248" s="64">
        <f t="shared" si="466"/>
        <v>4734.8</v>
      </c>
      <c r="BK248" s="64">
        <f>BL248+BP248</f>
        <v>3990.8</v>
      </c>
      <c r="BL248" s="64">
        <f>BH248</f>
        <v>0</v>
      </c>
      <c r="BM248" s="64">
        <f>AY248</f>
        <v>0</v>
      </c>
      <c r="BN248" s="64">
        <f>BJ248-BL248</f>
        <v>4734.8</v>
      </c>
      <c r="BO248" s="70">
        <v>-744</v>
      </c>
      <c r="BP248" s="70">
        <f>BN248+BO248</f>
        <v>3990.8</v>
      </c>
      <c r="BQ248" s="64"/>
      <c r="BR248" s="70">
        <v>140</v>
      </c>
      <c r="BS248" s="64">
        <f>BP248-BR248</f>
        <v>3850.8</v>
      </c>
      <c r="BT248" s="64"/>
      <c r="BU248" s="64">
        <v>5756</v>
      </c>
      <c r="BV248" s="64">
        <f>BK248-BP248+BR248</f>
        <v>140</v>
      </c>
      <c r="BW248" s="64">
        <f t="shared" si="458"/>
        <v>140</v>
      </c>
      <c r="BX248" s="64">
        <f t="shared" si="459"/>
        <v>140</v>
      </c>
      <c r="BY248" s="64">
        <f t="shared" si="467"/>
        <v>5616</v>
      </c>
      <c r="BZ248" s="64">
        <f t="shared" si="468"/>
        <v>5616</v>
      </c>
      <c r="CA248" s="64"/>
      <c r="CB248" s="64">
        <v>4616</v>
      </c>
      <c r="CC248" s="64"/>
      <c r="CD248" s="147" t="s">
        <v>213</v>
      </c>
      <c r="CE248" s="302"/>
      <c r="CG248" s="422"/>
      <c r="CH248" s="422"/>
      <c r="CI248" s="422"/>
    </row>
    <row r="249" spans="1:87" s="422" customFormat="1" ht="15.75" hidden="1" x14ac:dyDescent="0.25">
      <c r="A249" s="414"/>
      <c r="B249" s="423"/>
      <c r="C249" s="416"/>
      <c r="D249" s="416"/>
      <c r="E249" s="417"/>
      <c r="F249" s="418"/>
      <c r="G249" s="251"/>
      <c r="H249" s="251"/>
      <c r="I249" s="251"/>
      <c r="J249" s="251"/>
      <c r="K249" s="251"/>
      <c r="L249" s="76"/>
      <c r="M249" s="76"/>
      <c r="N249" s="76"/>
      <c r="O249" s="76"/>
      <c r="P249" s="251"/>
      <c r="Q249" s="251"/>
      <c r="R249" s="76"/>
      <c r="S249" s="76"/>
      <c r="T249" s="251"/>
      <c r="U249" s="76"/>
      <c r="V249" s="76"/>
      <c r="W249" s="76"/>
      <c r="X249" s="76"/>
      <c r="Y249" s="419"/>
      <c r="Z249" s="251"/>
      <c r="AA249" s="251"/>
      <c r="AB249" s="76"/>
      <c r="AC249" s="76"/>
      <c r="AD249" s="76"/>
      <c r="AE249" s="251"/>
      <c r="AF249" s="251"/>
      <c r="AG249" s="76"/>
      <c r="AH249" s="76"/>
      <c r="AI249" s="76"/>
      <c r="AJ249" s="76"/>
      <c r="AK249" s="76"/>
      <c r="AL249" s="76"/>
      <c r="AM249" s="76"/>
      <c r="AN249" s="76"/>
      <c r="AO249" s="76"/>
      <c r="AP249" s="251"/>
      <c r="AQ249" s="251"/>
      <c r="AR249" s="251"/>
      <c r="AS249" s="76"/>
      <c r="AT249" s="76"/>
      <c r="AU249" s="76"/>
      <c r="AV249" s="419"/>
      <c r="AW249" s="251"/>
      <c r="AX249" s="251"/>
      <c r="AY249" s="251"/>
      <c r="AZ249" s="251"/>
      <c r="BA249" s="251"/>
      <c r="BB249" s="251"/>
      <c r="BC249" s="251"/>
      <c r="BD249" s="251"/>
      <c r="BE249" s="251"/>
      <c r="BF249" s="251"/>
      <c r="BG249" s="76"/>
      <c r="BH249" s="76"/>
      <c r="BI249" s="76"/>
      <c r="BJ249" s="76"/>
      <c r="BK249" s="76"/>
      <c r="BL249" s="76"/>
      <c r="BM249" s="76"/>
      <c r="BN249" s="76"/>
      <c r="BO249" s="251"/>
      <c r="BP249" s="251"/>
      <c r="BQ249" s="76"/>
      <c r="BR249" s="251"/>
      <c r="BS249" s="76"/>
      <c r="BT249" s="76"/>
      <c r="BU249" s="76"/>
      <c r="BV249" s="76"/>
      <c r="BW249" s="76"/>
      <c r="BX249" s="76"/>
      <c r="BY249" s="76"/>
      <c r="BZ249" s="76"/>
      <c r="CA249" s="76"/>
      <c r="CB249" s="76"/>
      <c r="CC249" s="76"/>
      <c r="CD249" s="420"/>
      <c r="CE249" s="421"/>
      <c r="CG249" s="5"/>
      <c r="CH249" s="5"/>
      <c r="CI249" s="5"/>
    </row>
    <row r="250" spans="1:87" s="5" customFormat="1" ht="30" x14ac:dyDescent="0.25">
      <c r="A250" s="41">
        <v>5</v>
      </c>
      <c r="B250" s="141" t="s">
        <v>216</v>
      </c>
      <c r="C250" s="44"/>
      <c r="D250" s="44"/>
      <c r="E250" s="45"/>
      <c r="F250" s="242" t="s">
        <v>690</v>
      </c>
      <c r="G250" s="38">
        <v>29480</v>
      </c>
      <c r="H250" s="251">
        <f>G250*0.9</f>
        <v>26532</v>
      </c>
      <c r="I250" s="38"/>
      <c r="J250" s="38"/>
      <c r="K250" s="38"/>
      <c r="L250" s="39"/>
      <c r="M250" s="39"/>
      <c r="N250" s="39"/>
      <c r="O250" s="39"/>
      <c r="P250" s="38"/>
      <c r="Q250" s="38"/>
      <c r="R250" s="39"/>
      <c r="S250" s="39"/>
      <c r="T250" s="38"/>
      <c r="U250" s="39"/>
      <c r="V250" s="39"/>
      <c r="W250" s="39"/>
      <c r="X250" s="39"/>
      <c r="Y250" s="47"/>
      <c r="Z250" s="38"/>
      <c r="AA250" s="38"/>
      <c r="AB250" s="39"/>
      <c r="AC250" s="39"/>
      <c r="AD250" s="39"/>
      <c r="AE250" s="38"/>
      <c r="AF250" s="38"/>
      <c r="AG250" s="39"/>
      <c r="AH250" s="39"/>
      <c r="AI250" s="39"/>
      <c r="AJ250" s="39"/>
      <c r="AK250" s="39"/>
      <c r="AL250" s="39"/>
      <c r="AM250" s="39"/>
      <c r="AN250" s="39"/>
      <c r="AO250" s="39"/>
      <c r="AP250" s="38"/>
      <c r="AQ250" s="38"/>
      <c r="AR250" s="38"/>
      <c r="AS250" s="39"/>
      <c r="AT250" s="39"/>
      <c r="AU250" s="39"/>
      <c r="AV250" s="47"/>
      <c r="AW250" s="38"/>
      <c r="AX250" s="38"/>
      <c r="AY250" s="38"/>
      <c r="AZ250" s="38"/>
      <c r="BA250" s="38"/>
      <c r="BB250" s="38"/>
      <c r="BC250" s="38"/>
      <c r="BD250" s="38"/>
      <c r="BE250" s="38"/>
      <c r="BF250" s="38"/>
      <c r="BG250" s="39"/>
      <c r="BH250" s="39"/>
      <c r="BI250" s="39">
        <f t="shared" si="465"/>
        <v>29480</v>
      </c>
      <c r="BJ250" s="39">
        <f t="shared" si="466"/>
        <v>26532</v>
      </c>
      <c r="BK250" s="39">
        <f>BL250+BP250</f>
        <v>26532</v>
      </c>
      <c r="BL250" s="39">
        <f>BH250</f>
        <v>0</v>
      </c>
      <c r="BM250" s="39">
        <f>AY250</f>
        <v>0</v>
      </c>
      <c r="BN250" s="39">
        <f>BJ250-BL250</f>
        <v>26532</v>
      </c>
      <c r="BO250" s="38"/>
      <c r="BP250" s="38">
        <f>BN250+BO250</f>
        <v>26532</v>
      </c>
      <c r="BQ250" s="39"/>
      <c r="BR250" s="38">
        <v>485</v>
      </c>
      <c r="BS250" s="39">
        <f>BP250-BR250</f>
        <v>26047</v>
      </c>
      <c r="BT250" s="39"/>
      <c r="BU250" s="39">
        <v>5000</v>
      </c>
      <c r="BV250" s="39">
        <f>BK250-BP250+BR250</f>
        <v>485</v>
      </c>
      <c r="BW250" s="39">
        <f t="shared" si="458"/>
        <v>485</v>
      </c>
      <c r="BX250" s="39">
        <f t="shared" si="459"/>
        <v>485</v>
      </c>
      <c r="BY250" s="39">
        <f t="shared" si="467"/>
        <v>4515</v>
      </c>
      <c r="BZ250" s="39">
        <f t="shared" si="468"/>
        <v>4515</v>
      </c>
      <c r="CA250" s="39">
        <v>5485</v>
      </c>
      <c r="CB250" s="39">
        <f t="shared" si="464"/>
        <v>10000</v>
      </c>
      <c r="CC250" s="39">
        <f>CB250-BY250</f>
        <v>5485</v>
      </c>
      <c r="CD250" s="124" t="s">
        <v>213</v>
      </c>
      <c r="CE250" s="263"/>
    </row>
    <row r="251" spans="1:87" s="5" customFormat="1" ht="45" x14ac:dyDescent="0.25">
      <c r="A251" s="41">
        <f t="shared" ref="A251:A253" si="469">A250+1</f>
        <v>6</v>
      </c>
      <c r="B251" s="141" t="s">
        <v>437</v>
      </c>
      <c r="C251" s="44"/>
      <c r="D251" s="44"/>
      <c r="E251" s="45"/>
      <c r="F251" s="288" t="s">
        <v>691</v>
      </c>
      <c r="G251" s="38">
        <v>7457</v>
      </c>
      <c r="H251" s="251">
        <f>G251*0.9</f>
        <v>6711.3</v>
      </c>
      <c r="I251" s="38"/>
      <c r="J251" s="38"/>
      <c r="K251" s="38"/>
      <c r="L251" s="39"/>
      <c r="M251" s="39"/>
      <c r="N251" s="39"/>
      <c r="O251" s="39"/>
      <c r="P251" s="38"/>
      <c r="Q251" s="38"/>
      <c r="R251" s="39"/>
      <c r="S251" s="39"/>
      <c r="T251" s="38"/>
      <c r="U251" s="39"/>
      <c r="V251" s="39"/>
      <c r="W251" s="39"/>
      <c r="X251" s="39"/>
      <c r="Y251" s="47"/>
      <c r="Z251" s="38"/>
      <c r="AA251" s="38"/>
      <c r="AB251" s="39"/>
      <c r="AC251" s="39"/>
      <c r="AD251" s="39"/>
      <c r="AE251" s="38"/>
      <c r="AF251" s="38"/>
      <c r="AG251" s="39"/>
      <c r="AH251" s="39"/>
      <c r="AI251" s="39"/>
      <c r="AJ251" s="39"/>
      <c r="AK251" s="39"/>
      <c r="AL251" s="39"/>
      <c r="AM251" s="39"/>
      <c r="AN251" s="39"/>
      <c r="AO251" s="39"/>
      <c r="AP251" s="38"/>
      <c r="AQ251" s="38"/>
      <c r="AR251" s="38"/>
      <c r="AS251" s="39"/>
      <c r="AT251" s="39"/>
      <c r="AU251" s="39"/>
      <c r="AV251" s="47"/>
      <c r="AW251" s="38"/>
      <c r="AX251" s="38"/>
      <c r="AY251" s="38"/>
      <c r="AZ251" s="38"/>
      <c r="BA251" s="38"/>
      <c r="BB251" s="38"/>
      <c r="BC251" s="38"/>
      <c r="BD251" s="38"/>
      <c r="BE251" s="38"/>
      <c r="BF251" s="38"/>
      <c r="BG251" s="39"/>
      <c r="BH251" s="39"/>
      <c r="BI251" s="38">
        <v>7457</v>
      </c>
      <c r="BJ251" s="38">
        <v>2000</v>
      </c>
      <c r="BK251" s="39">
        <f t="shared" ref="BK251" si="470">BL251+BP251</f>
        <v>2000</v>
      </c>
      <c r="BL251" s="39">
        <f t="shared" ref="BL251" si="471">BH251</f>
        <v>0</v>
      </c>
      <c r="BM251" s="39">
        <f t="shared" ref="BM251" si="472">AY251</f>
        <v>0</v>
      </c>
      <c r="BN251" s="39">
        <f t="shared" ref="BN251" si="473">BJ251-BL251</f>
        <v>2000</v>
      </c>
      <c r="BO251" s="38"/>
      <c r="BP251" s="38">
        <f t="shared" ref="BP251" si="474">BN251+BO251</f>
        <v>2000</v>
      </c>
      <c r="BQ251" s="39"/>
      <c r="BR251" s="38">
        <v>150</v>
      </c>
      <c r="BS251" s="38"/>
      <c r="BT251" s="38"/>
      <c r="BU251" s="38">
        <v>2000</v>
      </c>
      <c r="BV251" s="38">
        <v>110</v>
      </c>
      <c r="BW251" s="39">
        <f t="shared" si="458"/>
        <v>150</v>
      </c>
      <c r="BX251" s="39">
        <f t="shared" si="459"/>
        <v>150</v>
      </c>
      <c r="BY251" s="39">
        <f t="shared" si="467"/>
        <v>1890</v>
      </c>
      <c r="BZ251" s="39">
        <f t="shared" si="468"/>
        <v>1890</v>
      </c>
      <c r="CA251" s="38">
        <v>1110</v>
      </c>
      <c r="CB251" s="39">
        <f t="shared" si="464"/>
        <v>3000</v>
      </c>
      <c r="CC251" s="38">
        <f>CB251-BY251</f>
        <v>1110</v>
      </c>
      <c r="CD251" s="124" t="s">
        <v>217</v>
      </c>
      <c r="CE251" s="263"/>
    </row>
    <row r="252" spans="1:87" s="5" customFormat="1" ht="75" x14ac:dyDescent="0.25">
      <c r="A252" s="41">
        <f t="shared" si="469"/>
        <v>7</v>
      </c>
      <c r="B252" s="156" t="s">
        <v>327</v>
      </c>
      <c r="C252" s="44"/>
      <c r="D252" s="44"/>
      <c r="E252" s="45"/>
      <c r="F252" s="290" t="s">
        <v>692</v>
      </c>
      <c r="G252" s="39">
        <v>11883</v>
      </c>
      <c r="H252" s="47">
        <f>G252*0.9</f>
        <v>10694.7</v>
      </c>
      <c r="I252" s="38"/>
      <c r="J252" s="38"/>
      <c r="K252" s="38"/>
      <c r="L252" s="39"/>
      <c r="M252" s="39"/>
      <c r="N252" s="39"/>
      <c r="O252" s="39"/>
      <c r="P252" s="38"/>
      <c r="Q252" s="38"/>
      <c r="R252" s="39"/>
      <c r="S252" s="39"/>
      <c r="T252" s="38"/>
      <c r="U252" s="39"/>
      <c r="V252" s="39"/>
      <c r="W252" s="39"/>
      <c r="X252" s="39"/>
      <c r="Y252" s="47"/>
      <c r="Z252" s="38"/>
      <c r="AA252" s="38"/>
      <c r="AB252" s="39"/>
      <c r="AC252" s="39"/>
      <c r="AD252" s="39"/>
      <c r="AE252" s="38"/>
      <c r="AF252" s="38"/>
      <c r="AG252" s="39"/>
      <c r="AH252" s="39"/>
      <c r="AI252" s="39"/>
      <c r="AJ252" s="39"/>
      <c r="AK252" s="39"/>
      <c r="AL252" s="39"/>
      <c r="AM252" s="39"/>
      <c r="AN252" s="39"/>
      <c r="AO252" s="39"/>
      <c r="AP252" s="38"/>
      <c r="AQ252" s="38"/>
      <c r="AR252" s="38"/>
      <c r="AS252" s="39"/>
      <c r="AT252" s="39"/>
      <c r="AU252" s="39"/>
      <c r="AV252" s="47"/>
      <c r="AW252" s="38"/>
      <c r="AX252" s="38"/>
      <c r="AY252" s="38"/>
      <c r="AZ252" s="38"/>
      <c r="BA252" s="38"/>
      <c r="BB252" s="38"/>
      <c r="BC252" s="38"/>
      <c r="BD252" s="38"/>
      <c r="BE252" s="38"/>
      <c r="BF252" s="38"/>
      <c r="BG252" s="39"/>
      <c r="BH252" s="39"/>
      <c r="BI252" s="39">
        <f>G252</f>
        <v>11883</v>
      </c>
      <c r="BJ252" s="39"/>
      <c r="BK252" s="39"/>
      <c r="BL252" s="39"/>
      <c r="BM252" s="39"/>
      <c r="BN252" s="39"/>
      <c r="BO252" s="38"/>
      <c r="BP252" s="38"/>
      <c r="BQ252" s="39"/>
      <c r="BR252" s="38">
        <v>30</v>
      </c>
      <c r="BS252" s="39"/>
      <c r="BT252" s="39"/>
      <c r="BU252" s="39">
        <v>5000</v>
      </c>
      <c r="BV252" s="39">
        <v>30</v>
      </c>
      <c r="BW252" s="39">
        <f t="shared" si="458"/>
        <v>30</v>
      </c>
      <c r="BX252" s="39">
        <f t="shared" si="459"/>
        <v>30</v>
      </c>
      <c r="BY252" s="39">
        <f t="shared" si="467"/>
        <v>4970</v>
      </c>
      <c r="BZ252" s="39">
        <f t="shared" si="468"/>
        <v>4970</v>
      </c>
      <c r="CA252" s="39"/>
      <c r="CB252" s="39">
        <f t="shared" si="464"/>
        <v>4970</v>
      </c>
      <c r="CC252" s="39"/>
      <c r="CD252" s="124" t="s">
        <v>217</v>
      </c>
      <c r="CE252" s="263"/>
    </row>
    <row r="253" spans="1:87" s="5" customFormat="1" ht="45" x14ac:dyDescent="0.25">
      <c r="A253" s="41">
        <f t="shared" si="469"/>
        <v>8</v>
      </c>
      <c r="B253" s="151" t="s">
        <v>322</v>
      </c>
      <c r="C253" s="44"/>
      <c r="D253" s="44"/>
      <c r="E253" s="45"/>
      <c r="F253" s="242" t="s">
        <v>694</v>
      </c>
      <c r="G253" s="254">
        <v>14938</v>
      </c>
      <c r="H253" s="38">
        <f>G253*0.9</f>
        <v>13444.2</v>
      </c>
      <c r="I253" s="38"/>
      <c r="J253" s="38"/>
      <c r="K253" s="38"/>
      <c r="L253" s="39"/>
      <c r="M253" s="39"/>
      <c r="N253" s="39"/>
      <c r="O253" s="39"/>
      <c r="P253" s="38"/>
      <c r="Q253" s="38"/>
      <c r="R253" s="39"/>
      <c r="S253" s="39"/>
      <c r="T253" s="38"/>
      <c r="U253" s="39"/>
      <c r="V253" s="39"/>
      <c r="W253" s="39"/>
      <c r="X253" s="39"/>
      <c r="Y253" s="47"/>
      <c r="Z253" s="38"/>
      <c r="AA253" s="38"/>
      <c r="AB253" s="39"/>
      <c r="AC253" s="39"/>
      <c r="AD253" s="39"/>
      <c r="AE253" s="38"/>
      <c r="AF253" s="38"/>
      <c r="AG253" s="39"/>
      <c r="AH253" s="39"/>
      <c r="AI253" s="39"/>
      <c r="AJ253" s="39"/>
      <c r="AK253" s="39"/>
      <c r="AL253" s="39"/>
      <c r="AM253" s="39"/>
      <c r="AN253" s="39"/>
      <c r="AO253" s="39"/>
      <c r="AP253" s="38"/>
      <c r="AQ253" s="38"/>
      <c r="AR253" s="38"/>
      <c r="AS253" s="39"/>
      <c r="AT253" s="39"/>
      <c r="AU253" s="39"/>
      <c r="AV253" s="47"/>
      <c r="AW253" s="38"/>
      <c r="AX253" s="38"/>
      <c r="AY253" s="38"/>
      <c r="AZ253" s="38"/>
      <c r="BA253" s="38"/>
      <c r="BB253" s="38"/>
      <c r="BC253" s="38"/>
      <c r="BD253" s="38"/>
      <c r="BE253" s="38"/>
      <c r="BF253" s="38"/>
      <c r="BG253" s="39"/>
      <c r="BH253" s="39"/>
      <c r="BI253" s="39">
        <f t="shared" ref="BI253" si="475">G253</f>
        <v>14938</v>
      </c>
      <c r="BJ253" s="39">
        <f t="shared" ref="BJ253" si="476">H253</f>
        <v>13444.2</v>
      </c>
      <c r="BK253" s="39">
        <f>BL253+BP253</f>
        <v>13444.2</v>
      </c>
      <c r="BL253" s="39">
        <f>BH253</f>
        <v>0</v>
      </c>
      <c r="BM253" s="39">
        <f>AY253</f>
        <v>0</v>
      </c>
      <c r="BN253" s="39">
        <f>BJ253-BL253</f>
        <v>13444.2</v>
      </c>
      <c r="BO253" s="38"/>
      <c r="BP253" s="38">
        <f>BN253+BO253</f>
        <v>13444.2</v>
      </c>
      <c r="BQ253" s="39"/>
      <c r="BR253" s="38">
        <v>60</v>
      </c>
      <c r="BS253" s="39">
        <f>BP253-BR253</f>
        <v>13384.2</v>
      </c>
      <c r="BT253" s="39"/>
      <c r="BU253" s="39"/>
      <c r="BV253" s="39"/>
      <c r="BW253" s="39">
        <v>300</v>
      </c>
      <c r="BX253" s="39">
        <f t="shared" si="459"/>
        <v>300</v>
      </c>
      <c r="BY253" s="39"/>
      <c r="BZ253" s="39">
        <v>4000</v>
      </c>
      <c r="CA253" s="39">
        <v>6000</v>
      </c>
      <c r="CB253" s="39">
        <v>5700</v>
      </c>
      <c r="CC253" s="39">
        <v>6000</v>
      </c>
      <c r="CD253" s="124" t="s">
        <v>323</v>
      </c>
      <c r="CE253" s="263"/>
      <c r="CG253" s="16"/>
      <c r="CH253" s="16"/>
      <c r="CI253" s="16"/>
    </row>
    <row r="254" spans="1:87" s="16" customFormat="1" ht="15.75" hidden="1" x14ac:dyDescent="0.25">
      <c r="A254" s="41"/>
      <c r="B254" s="43"/>
      <c r="C254" s="44"/>
      <c r="D254" s="44"/>
      <c r="E254" s="41"/>
      <c r="F254" s="226"/>
      <c r="G254" s="39"/>
      <c r="H254" s="39"/>
      <c r="I254" s="38"/>
      <c r="J254" s="38"/>
      <c r="K254" s="38"/>
      <c r="L254" s="39"/>
      <c r="M254" s="39"/>
      <c r="N254" s="39"/>
      <c r="O254" s="39"/>
      <c r="P254" s="38"/>
      <c r="Q254" s="38"/>
      <c r="R254" s="39"/>
      <c r="S254" s="39"/>
      <c r="T254" s="38"/>
      <c r="U254" s="39"/>
      <c r="V254" s="39"/>
      <c r="W254" s="39"/>
      <c r="X254" s="39"/>
      <c r="Y254" s="47"/>
      <c r="Z254" s="38"/>
      <c r="AA254" s="38"/>
      <c r="AB254" s="39"/>
      <c r="AC254" s="39"/>
      <c r="AD254" s="39"/>
      <c r="AE254" s="38"/>
      <c r="AF254" s="38"/>
      <c r="AG254" s="39"/>
      <c r="AH254" s="39"/>
      <c r="AI254" s="39"/>
      <c r="AJ254" s="39"/>
      <c r="AK254" s="39"/>
      <c r="AL254" s="39"/>
      <c r="AM254" s="39"/>
      <c r="AN254" s="39"/>
      <c r="AO254" s="39"/>
      <c r="AP254" s="47"/>
      <c r="AQ254" s="47"/>
      <c r="AR254" s="38"/>
      <c r="AS254" s="39"/>
      <c r="AT254" s="39"/>
      <c r="AU254" s="38"/>
      <c r="AV254" s="38"/>
      <c r="AW254" s="38"/>
      <c r="AX254" s="38"/>
      <c r="AY254" s="38"/>
      <c r="AZ254" s="47"/>
      <c r="BA254" s="38"/>
      <c r="BB254" s="38"/>
      <c r="BC254" s="38"/>
      <c r="BD254" s="39"/>
      <c r="BE254" s="38"/>
      <c r="BF254" s="38"/>
      <c r="BG254" s="39"/>
      <c r="BH254" s="39"/>
      <c r="BI254" s="39"/>
      <c r="BJ254" s="39"/>
      <c r="BK254" s="39"/>
      <c r="BL254" s="39"/>
      <c r="BM254" s="39"/>
      <c r="BN254" s="39"/>
      <c r="BO254" s="38"/>
      <c r="BP254" s="38"/>
      <c r="BQ254" s="39"/>
      <c r="BR254" s="39"/>
      <c r="BS254" s="39"/>
      <c r="BT254" s="39"/>
      <c r="BU254" s="39"/>
      <c r="BV254" s="39"/>
      <c r="BW254" s="39"/>
      <c r="BX254" s="39"/>
      <c r="BY254" s="39"/>
      <c r="BZ254" s="39"/>
      <c r="CA254" s="39"/>
      <c r="CB254" s="39"/>
      <c r="CC254" s="39"/>
      <c r="CD254" s="124"/>
      <c r="CE254" s="263"/>
      <c r="CG254" s="1"/>
      <c r="CH254" s="1"/>
      <c r="CI254" s="1"/>
    </row>
    <row r="255" spans="1:87" s="1" customFormat="1" ht="21" customHeight="1" x14ac:dyDescent="0.25">
      <c r="A255" s="118" t="s">
        <v>174</v>
      </c>
      <c r="B255" s="144" t="s">
        <v>189</v>
      </c>
      <c r="C255" s="62"/>
      <c r="D255" s="62"/>
      <c r="E255" s="41"/>
      <c r="F255" s="238"/>
      <c r="G255" s="153">
        <f t="shared" ref="G255:BR255" si="477">G256+G263</f>
        <v>28779.200000000001</v>
      </c>
      <c r="H255" s="153">
        <f t="shared" si="477"/>
        <v>13710</v>
      </c>
      <c r="I255" s="153">
        <f t="shared" si="477"/>
        <v>0</v>
      </c>
      <c r="J255" s="153">
        <f t="shared" si="477"/>
        <v>0</v>
      </c>
      <c r="K255" s="153">
        <f t="shared" si="477"/>
        <v>0</v>
      </c>
      <c r="L255" s="153">
        <f t="shared" si="477"/>
        <v>0</v>
      </c>
      <c r="M255" s="153">
        <f t="shared" si="477"/>
        <v>0</v>
      </c>
      <c r="N255" s="153">
        <f t="shared" si="477"/>
        <v>0</v>
      </c>
      <c r="O255" s="153">
        <f t="shared" si="477"/>
        <v>0</v>
      </c>
      <c r="P255" s="153">
        <f t="shared" si="477"/>
        <v>0</v>
      </c>
      <c r="Q255" s="153">
        <f t="shared" si="477"/>
        <v>0</v>
      </c>
      <c r="R255" s="153">
        <f t="shared" si="477"/>
        <v>0</v>
      </c>
      <c r="S255" s="153">
        <f t="shared" si="477"/>
        <v>0</v>
      </c>
      <c r="T255" s="153">
        <f t="shared" si="477"/>
        <v>0</v>
      </c>
      <c r="U255" s="153">
        <f t="shared" si="477"/>
        <v>0</v>
      </c>
      <c r="V255" s="153">
        <f t="shared" si="477"/>
        <v>0</v>
      </c>
      <c r="W255" s="153">
        <f t="shared" si="477"/>
        <v>0</v>
      </c>
      <c r="X255" s="153">
        <f t="shared" si="477"/>
        <v>0</v>
      </c>
      <c r="Y255" s="153">
        <f t="shared" si="477"/>
        <v>0</v>
      </c>
      <c r="Z255" s="153">
        <f t="shared" si="477"/>
        <v>0</v>
      </c>
      <c r="AA255" s="153">
        <f t="shared" si="477"/>
        <v>0</v>
      </c>
      <c r="AB255" s="153">
        <f t="shared" si="477"/>
        <v>0</v>
      </c>
      <c r="AC255" s="153">
        <f t="shared" si="477"/>
        <v>0</v>
      </c>
      <c r="AD255" s="153">
        <f t="shared" si="477"/>
        <v>0</v>
      </c>
      <c r="AE255" s="153">
        <f t="shared" si="477"/>
        <v>0</v>
      </c>
      <c r="AF255" s="153">
        <f t="shared" si="477"/>
        <v>0</v>
      </c>
      <c r="AG255" s="153">
        <f t="shared" si="477"/>
        <v>0</v>
      </c>
      <c r="AH255" s="153">
        <f t="shared" si="477"/>
        <v>0</v>
      </c>
      <c r="AI255" s="153">
        <f t="shared" si="477"/>
        <v>0</v>
      </c>
      <c r="AJ255" s="153">
        <f t="shared" si="477"/>
        <v>0</v>
      </c>
      <c r="AK255" s="153">
        <f t="shared" si="477"/>
        <v>0</v>
      </c>
      <c r="AL255" s="153">
        <f t="shared" si="477"/>
        <v>0</v>
      </c>
      <c r="AM255" s="153">
        <f t="shared" si="477"/>
        <v>0</v>
      </c>
      <c r="AN255" s="153">
        <f t="shared" si="477"/>
        <v>0</v>
      </c>
      <c r="AO255" s="153">
        <f t="shared" si="477"/>
        <v>0</v>
      </c>
      <c r="AP255" s="153">
        <f t="shared" si="477"/>
        <v>700</v>
      </c>
      <c r="AQ255" s="153">
        <f t="shared" si="477"/>
        <v>700</v>
      </c>
      <c r="AR255" s="153">
        <f t="shared" si="477"/>
        <v>700</v>
      </c>
      <c r="AS255" s="153">
        <f t="shared" si="477"/>
        <v>700</v>
      </c>
      <c r="AT255" s="153">
        <f t="shared" si="477"/>
        <v>700</v>
      </c>
      <c r="AU255" s="153">
        <f t="shared" si="477"/>
        <v>5474</v>
      </c>
      <c r="AV255" s="153">
        <f t="shared" si="477"/>
        <v>2000</v>
      </c>
      <c r="AW255" s="153">
        <f t="shared" si="477"/>
        <v>700</v>
      </c>
      <c r="AX255" s="153">
        <f t="shared" si="477"/>
        <v>1300</v>
      </c>
      <c r="AY255" s="153">
        <f t="shared" si="477"/>
        <v>1000</v>
      </c>
      <c r="AZ255" s="153">
        <f t="shared" si="477"/>
        <v>1000</v>
      </c>
      <c r="BA255" s="153">
        <f t="shared" si="477"/>
        <v>0</v>
      </c>
      <c r="BB255" s="153">
        <f t="shared" si="477"/>
        <v>300</v>
      </c>
      <c r="BC255" s="153">
        <f t="shared" si="477"/>
        <v>17</v>
      </c>
      <c r="BD255" s="153">
        <f t="shared" si="477"/>
        <v>283</v>
      </c>
      <c r="BE255" s="153">
        <f t="shared" si="477"/>
        <v>1000</v>
      </c>
      <c r="BF255" s="153">
        <f t="shared" si="477"/>
        <v>1000</v>
      </c>
      <c r="BG255" s="153">
        <f t="shared" si="477"/>
        <v>1700</v>
      </c>
      <c r="BH255" s="153">
        <f t="shared" si="477"/>
        <v>1700</v>
      </c>
      <c r="BI255" s="153">
        <f t="shared" si="477"/>
        <v>28779.200000000001</v>
      </c>
      <c r="BJ255" s="153">
        <f t="shared" si="477"/>
        <v>13710</v>
      </c>
      <c r="BK255" s="153">
        <f t="shared" si="477"/>
        <v>12310</v>
      </c>
      <c r="BL255" s="153">
        <f t="shared" si="477"/>
        <v>1700</v>
      </c>
      <c r="BM255" s="153">
        <f t="shared" si="477"/>
        <v>1000</v>
      </c>
      <c r="BN255" s="153">
        <f t="shared" si="477"/>
        <v>10010</v>
      </c>
      <c r="BO255" s="153">
        <f t="shared" si="477"/>
        <v>0</v>
      </c>
      <c r="BP255" s="153">
        <f t="shared" si="477"/>
        <v>12010</v>
      </c>
      <c r="BQ255" s="153">
        <f t="shared" si="477"/>
        <v>328</v>
      </c>
      <c r="BR255" s="153">
        <f t="shared" si="477"/>
        <v>10015</v>
      </c>
      <c r="BS255" s="153">
        <f t="shared" ref="BS255:CA255" si="478">BS256+BS263</f>
        <v>2895</v>
      </c>
      <c r="BT255" s="153">
        <f t="shared" si="478"/>
        <v>1773</v>
      </c>
      <c r="BU255" s="153">
        <f t="shared" si="478"/>
        <v>12283</v>
      </c>
      <c r="BV255" s="153">
        <f t="shared" si="478"/>
        <v>9615</v>
      </c>
      <c r="BW255" s="153">
        <f t="shared" si="478"/>
        <v>10015</v>
      </c>
      <c r="BX255" s="153">
        <f t="shared" si="478"/>
        <v>10015</v>
      </c>
      <c r="BY255" s="153">
        <f t="shared" si="478"/>
        <v>2668</v>
      </c>
      <c r="BZ255" s="153">
        <f t="shared" si="478"/>
        <v>2668</v>
      </c>
      <c r="CA255" s="153">
        <f t="shared" si="478"/>
        <v>1400</v>
      </c>
      <c r="CB255" s="153">
        <f>CB256+CB263</f>
        <v>4068</v>
      </c>
      <c r="CC255" s="153">
        <f>CC256+CC263</f>
        <v>1400</v>
      </c>
      <c r="CD255" s="154"/>
      <c r="CE255" s="263"/>
      <c r="CG255" s="3"/>
      <c r="CH255" s="3"/>
      <c r="CI255" s="3"/>
    </row>
    <row r="256" spans="1:87" s="3" customFormat="1" ht="28.5" x14ac:dyDescent="0.25">
      <c r="A256" s="41"/>
      <c r="B256" s="144" t="s">
        <v>190</v>
      </c>
      <c r="C256" s="176"/>
      <c r="D256" s="176"/>
      <c r="E256" s="44"/>
      <c r="F256" s="242"/>
      <c r="G256" s="119">
        <f t="shared" ref="G256:BR256" si="479">SUM(G257:G261)</f>
        <v>19042.2</v>
      </c>
      <c r="H256" s="119">
        <f t="shared" si="479"/>
        <v>9710</v>
      </c>
      <c r="I256" s="119">
        <f t="shared" si="479"/>
        <v>0</v>
      </c>
      <c r="J256" s="119">
        <f t="shared" si="479"/>
        <v>0</v>
      </c>
      <c r="K256" s="119">
        <f t="shared" si="479"/>
        <v>0</v>
      </c>
      <c r="L256" s="119">
        <f t="shared" si="479"/>
        <v>0</v>
      </c>
      <c r="M256" s="119">
        <f t="shared" si="479"/>
        <v>0</v>
      </c>
      <c r="N256" s="119">
        <f t="shared" si="479"/>
        <v>0</v>
      </c>
      <c r="O256" s="119">
        <f t="shared" si="479"/>
        <v>0</v>
      </c>
      <c r="P256" s="119">
        <f t="shared" si="479"/>
        <v>0</v>
      </c>
      <c r="Q256" s="119">
        <f t="shared" si="479"/>
        <v>0</v>
      </c>
      <c r="R256" s="119">
        <f t="shared" si="479"/>
        <v>0</v>
      </c>
      <c r="S256" s="119">
        <f t="shared" si="479"/>
        <v>0</v>
      </c>
      <c r="T256" s="119">
        <f t="shared" si="479"/>
        <v>0</v>
      </c>
      <c r="U256" s="119">
        <f t="shared" si="479"/>
        <v>0</v>
      </c>
      <c r="V256" s="119">
        <f t="shared" si="479"/>
        <v>0</v>
      </c>
      <c r="W256" s="119">
        <f t="shared" si="479"/>
        <v>0</v>
      </c>
      <c r="X256" s="119">
        <f t="shared" si="479"/>
        <v>0</v>
      </c>
      <c r="Y256" s="119">
        <f t="shared" si="479"/>
        <v>0</v>
      </c>
      <c r="Z256" s="119">
        <f t="shared" si="479"/>
        <v>0</v>
      </c>
      <c r="AA256" s="119">
        <f t="shared" si="479"/>
        <v>0</v>
      </c>
      <c r="AB256" s="119">
        <f t="shared" si="479"/>
        <v>0</v>
      </c>
      <c r="AC256" s="119">
        <f t="shared" si="479"/>
        <v>0</v>
      </c>
      <c r="AD256" s="119">
        <f t="shared" si="479"/>
        <v>0</v>
      </c>
      <c r="AE256" s="119">
        <f t="shared" si="479"/>
        <v>0</v>
      </c>
      <c r="AF256" s="119">
        <f t="shared" si="479"/>
        <v>0</v>
      </c>
      <c r="AG256" s="119">
        <f t="shared" si="479"/>
        <v>0</v>
      </c>
      <c r="AH256" s="119">
        <f t="shared" si="479"/>
        <v>0</v>
      </c>
      <c r="AI256" s="119">
        <f t="shared" si="479"/>
        <v>0</v>
      </c>
      <c r="AJ256" s="119">
        <f t="shared" si="479"/>
        <v>0</v>
      </c>
      <c r="AK256" s="119">
        <f t="shared" si="479"/>
        <v>0</v>
      </c>
      <c r="AL256" s="119">
        <f t="shared" si="479"/>
        <v>0</v>
      </c>
      <c r="AM256" s="119">
        <f t="shared" si="479"/>
        <v>0</v>
      </c>
      <c r="AN256" s="119">
        <f t="shared" si="479"/>
        <v>0</v>
      </c>
      <c r="AO256" s="119">
        <f t="shared" si="479"/>
        <v>0</v>
      </c>
      <c r="AP256" s="119">
        <f t="shared" si="479"/>
        <v>0</v>
      </c>
      <c r="AQ256" s="119">
        <f t="shared" si="479"/>
        <v>0</v>
      </c>
      <c r="AR256" s="119">
        <f t="shared" si="479"/>
        <v>0</v>
      </c>
      <c r="AS256" s="119">
        <f t="shared" si="479"/>
        <v>0</v>
      </c>
      <c r="AT256" s="119">
        <f t="shared" si="479"/>
        <v>0</v>
      </c>
      <c r="AU256" s="119">
        <f t="shared" si="479"/>
        <v>0</v>
      </c>
      <c r="AV256" s="119">
        <f t="shared" si="479"/>
        <v>0</v>
      </c>
      <c r="AW256" s="119">
        <f t="shared" si="479"/>
        <v>0</v>
      </c>
      <c r="AX256" s="119">
        <f t="shared" si="479"/>
        <v>0</v>
      </c>
      <c r="AY256" s="119">
        <f t="shared" si="479"/>
        <v>0</v>
      </c>
      <c r="AZ256" s="119">
        <f t="shared" si="479"/>
        <v>0</v>
      </c>
      <c r="BA256" s="119">
        <f t="shared" si="479"/>
        <v>0</v>
      </c>
      <c r="BB256" s="119">
        <f t="shared" si="479"/>
        <v>0</v>
      </c>
      <c r="BC256" s="119">
        <f t="shared" si="479"/>
        <v>0</v>
      </c>
      <c r="BD256" s="119">
        <f t="shared" si="479"/>
        <v>0</v>
      </c>
      <c r="BE256" s="119">
        <f t="shared" si="479"/>
        <v>0</v>
      </c>
      <c r="BF256" s="119">
        <f t="shared" si="479"/>
        <v>0</v>
      </c>
      <c r="BG256" s="119">
        <f t="shared" si="479"/>
        <v>0</v>
      </c>
      <c r="BH256" s="119">
        <f t="shared" si="479"/>
        <v>0</v>
      </c>
      <c r="BI256" s="119">
        <f t="shared" si="479"/>
        <v>19042.2</v>
      </c>
      <c r="BJ256" s="119">
        <f t="shared" si="479"/>
        <v>9710</v>
      </c>
      <c r="BK256" s="119">
        <f t="shared" si="479"/>
        <v>9710</v>
      </c>
      <c r="BL256" s="119">
        <f t="shared" si="479"/>
        <v>0</v>
      </c>
      <c r="BM256" s="119">
        <f t="shared" si="479"/>
        <v>0</v>
      </c>
      <c r="BN256" s="119">
        <f t="shared" si="479"/>
        <v>7710</v>
      </c>
      <c r="BO256" s="119">
        <f t="shared" si="479"/>
        <v>0</v>
      </c>
      <c r="BP256" s="119">
        <f t="shared" si="479"/>
        <v>9710</v>
      </c>
      <c r="BQ256" s="119">
        <f t="shared" si="479"/>
        <v>0</v>
      </c>
      <c r="BR256" s="119">
        <f t="shared" si="479"/>
        <v>7415</v>
      </c>
      <c r="BS256" s="119">
        <f t="shared" ref="BS256:CA256" si="480">SUM(BS257:BS261)</f>
        <v>2295</v>
      </c>
      <c r="BT256" s="119">
        <f t="shared" si="480"/>
        <v>373</v>
      </c>
      <c r="BU256" s="119">
        <f t="shared" si="480"/>
        <v>9683</v>
      </c>
      <c r="BV256" s="119">
        <f t="shared" si="480"/>
        <v>9015</v>
      </c>
      <c r="BW256" s="119">
        <f t="shared" si="480"/>
        <v>7415</v>
      </c>
      <c r="BX256" s="119">
        <f t="shared" si="480"/>
        <v>7415</v>
      </c>
      <c r="BY256" s="119">
        <f t="shared" si="480"/>
        <v>668</v>
      </c>
      <c r="BZ256" s="119">
        <f t="shared" si="480"/>
        <v>668</v>
      </c>
      <c r="CA256" s="119">
        <f t="shared" si="480"/>
        <v>0</v>
      </c>
      <c r="CB256" s="119">
        <f>SUM(CB257:CB261)</f>
        <v>668</v>
      </c>
      <c r="CC256" s="119">
        <f>SUM(CC257:CC261)</f>
        <v>0</v>
      </c>
      <c r="CD256" s="58"/>
      <c r="CE256" s="263"/>
      <c r="CG256" s="24"/>
      <c r="CH256" s="24"/>
      <c r="CI256" s="24"/>
    </row>
    <row r="257" spans="1:87" s="24" customFormat="1" ht="30" x14ac:dyDescent="0.25">
      <c r="A257" s="41">
        <v>1</v>
      </c>
      <c r="B257" s="190" t="s">
        <v>192</v>
      </c>
      <c r="C257" s="191"/>
      <c r="D257" s="191"/>
      <c r="E257" s="191"/>
      <c r="F257" s="246" t="s">
        <v>193</v>
      </c>
      <c r="G257" s="40">
        <v>3507.2</v>
      </c>
      <c r="H257" s="259">
        <v>2000</v>
      </c>
      <c r="I257" s="38"/>
      <c r="J257" s="38"/>
      <c r="K257" s="38"/>
      <c r="L257" s="38"/>
      <c r="M257" s="38"/>
      <c r="N257" s="38"/>
      <c r="O257" s="38"/>
      <c r="P257" s="38"/>
      <c r="Q257" s="38"/>
      <c r="R257" s="38"/>
      <c r="S257" s="38"/>
      <c r="T257" s="38"/>
      <c r="U257" s="38"/>
      <c r="V257" s="38"/>
      <c r="W257" s="39"/>
      <c r="X257" s="38"/>
      <c r="Y257" s="38"/>
      <c r="Z257" s="38"/>
      <c r="AA257" s="38"/>
      <c r="AB257" s="39"/>
      <c r="AC257" s="39"/>
      <c r="AD257" s="39"/>
      <c r="AE257" s="39"/>
      <c r="AF257" s="39"/>
      <c r="AG257" s="38"/>
      <c r="AH257" s="39"/>
      <c r="AI257" s="39"/>
      <c r="AJ257" s="39"/>
      <c r="AK257" s="39"/>
      <c r="AL257" s="39"/>
      <c r="AM257" s="39"/>
      <c r="AN257" s="38"/>
      <c r="AO257" s="39"/>
      <c r="AP257" s="38"/>
      <c r="AQ257" s="38"/>
      <c r="AR257" s="38"/>
      <c r="AS257" s="39"/>
      <c r="AT257" s="39"/>
      <c r="AU257" s="259"/>
      <c r="AV257" s="259"/>
      <c r="AW257" s="38"/>
      <c r="AX257" s="38"/>
      <c r="AY257" s="259"/>
      <c r="AZ257" s="259"/>
      <c r="BA257" s="259"/>
      <c r="BB257" s="38"/>
      <c r="BC257" s="38"/>
      <c r="BD257" s="39"/>
      <c r="BE257" s="38"/>
      <c r="BF257" s="38"/>
      <c r="BG257" s="39"/>
      <c r="BH257" s="39"/>
      <c r="BI257" s="40">
        <v>3507.2</v>
      </c>
      <c r="BJ257" s="259">
        <v>2000</v>
      </c>
      <c r="BK257" s="39">
        <f>BL257+BP257</f>
        <v>2000</v>
      </c>
      <c r="BL257" s="39"/>
      <c r="BM257" s="39">
        <f>AY257</f>
        <v>0</v>
      </c>
      <c r="BN257" s="39"/>
      <c r="BO257" s="38"/>
      <c r="BP257" s="38">
        <v>2000</v>
      </c>
      <c r="BQ257" s="260"/>
      <c r="BR257" s="39">
        <v>1900</v>
      </c>
      <c r="BS257" s="39">
        <f>BP257-BR257</f>
        <v>100</v>
      </c>
      <c r="BT257" s="39"/>
      <c r="BU257" s="39">
        <f>BK257+BT257</f>
        <v>2000</v>
      </c>
      <c r="BV257" s="39">
        <f>BK257-BP257+BR257</f>
        <v>1900</v>
      </c>
      <c r="BW257" s="39">
        <f t="shared" ref="BW257:BW261" si="481">BR257</f>
        <v>1900</v>
      </c>
      <c r="BX257" s="39">
        <f t="shared" ref="BX257:BX261" si="482">BW257</f>
        <v>1900</v>
      </c>
      <c r="BY257" s="39">
        <f>BU257-BV257</f>
        <v>100</v>
      </c>
      <c r="BZ257" s="39">
        <f t="shared" ref="BZ257:BZ261" si="483">BY257</f>
        <v>100</v>
      </c>
      <c r="CA257" s="39"/>
      <c r="CB257" s="39">
        <f t="shared" ref="CB257:CB261" si="484">BY257+CA257</f>
        <v>100</v>
      </c>
      <c r="CC257" s="39"/>
      <c r="CD257" s="50" t="s">
        <v>55</v>
      </c>
      <c r="CE257" s="263"/>
      <c r="CG257" s="1"/>
      <c r="CH257" s="1"/>
      <c r="CI257" s="1"/>
    </row>
    <row r="258" spans="1:87" s="1" customFormat="1" ht="30" x14ac:dyDescent="0.25">
      <c r="A258" s="41">
        <f>A257+1</f>
        <v>2</v>
      </c>
      <c r="B258" s="43" t="s">
        <v>194</v>
      </c>
      <c r="C258" s="176"/>
      <c r="D258" s="176"/>
      <c r="E258" s="44"/>
      <c r="F258" s="246" t="s">
        <v>195</v>
      </c>
      <c r="G258" s="40">
        <v>4422</v>
      </c>
      <c r="H258" s="40">
        <v>2000</v>
      </c>
      <c r="I258" s="38"/>
      <c r="J258" s="40"/>
      <c r="K258" s="40"/>
      <c r="L258" s="39"/>
      <c r="M258" s="39"/>
      <c r="N258" s="39"/>
      <c r="O258" s="39"/>
      <c r="P258" s="39"/>
      <c r="Q258" s="39"/>
      <c r="R258" s="39"/>
      <c r="S258" s="39"/>
      <c r="T258" s="38"/>
      <c r="U258" s="38"/>
      <c r="V258" s="39"/>
      <c r="W258" s="39"/>
      <c r="X258" s="40"/>
      <c r="Y258" s="38"/>
      <c r="Z258" s="38"/>
      <c r="AA258" s="38"/>
      <c r="AB258" s="39"/>
      <c r="AC258" s="39"/>
      <c r="AD258" s="38"/>
      <c r="AE258" s="39"/>
      <c r="AF258" s="39"/>
      <c r="AG258" s="40"/>
      <c r="AH258" s="39"/>
      <c r="AI258" s="39"/>
      <c r="AJ258" s="39"/>
      <c r="AK258" s="39"/>
      <c r="AL258" s="39"/>
      <c r="AM258" s="39"/>
      <c r="AN258" s="39"/>
      <c r="AO258" s="39"/>
      <c r="AP258" s="38"/>
      <c r="AQ258" s="38"/>
      <c r="AR258" s="38"/>
      <c r="AS258" s="39"/>
      <c r="AT258" s="39"/>
      <c r="AU258" s="40"/>
      <c r="AV258" s="38"/>
      <c r="AW258" s="38"/>
      <c r="AX258" s="38"/>
      <c r="AY258" s="259"/>
      <c r="AZ258" s="38"/>
      <c r="BA258" s="38"/>
      <c r="BB258" s="38"/>
      <c r="BC258" s="38"/>
      <c r="BD258" s="39"/>
      <c r="BE258" s="38"/>
      <c r="BF258" s="38"/>
      <c r="BG258" s="39"/>
      <c r="BH258" s="39"/>
      <c r="BI258" s="40">
        <f>G258</f>
        <v>4422</v>
      </c>
      <c r="BJ258" s="40">
        <f>H258</f>
        <v>2000</v>
      </c>
      <c r="BK258" s="39">
        <f>BL258+BP258</f>
        <v>2000</v>
      </c>
      <c r="BL258" s="39">
        <f>BH258</f>
        <v>0</v>
      </c>
      <c r="BM258" s="39">
        <f>AY258</f>
        <v>0</v>
      </c>
      <c r="BN258" s="39">
        <f>BJ258-BL258</f>
        <v>2000</v>
      </c>
      <c r="BO258" s="38"/>
      <c r="BP258" s="38">
        <f>BN258+BO258</f>
        <v>2000</v>
      </c>
      <c r="BQ258" s="39"/>
      <c r="BR258" s="39">
        <v>1940</v>
      </c>
      <c r="BS258" s="39">
        <f>BP258-BR258</f>
        <v>60</v>
      </c>
      <c r="BT258" s="39"/>
      <c r="BU258" s="39">
        <f>BK258+BT258</f>
        <v>2000</v>
      </c>
      <c r="BV258" s="39">
        <f>BK258-BP258+BR258</f>
        <v>1940</v>
      </c>
      <c r="BW258" s="39">
        <f t="shared" si="481"/>
        <v>1940</v>
      </c>
      <c r="BX258" s="39">
        <f t="shared" si="482"/>
        <v>1940</v>
      </c>
      <c r="BY258" s="39">
        <f>BU258-BV258</f>
        <v>60</v>
      </c>
      <c r="BZ258" s="39">
        <f t="shared" si="483"/>
        <v>60</v>
      </c>
      <c r="CA258" s="39"/>
      <c r="CB258" s="39">
        <f t="shared" si="484"/>
        <v>60</v>
      </c>
      <c r="CC258" s="39"/>
      <c r="CD258" s="58" t="s">
        <v>56</v>
      </c>
      <c r="CE258" s="263"/>
    </row>
    <row r="259" spans="1:87" s="1" customFormat="1" ht="30" x14ac:dyDescent="0.25">
      <c r="A259" s="41">
        <f>A258+1</f>
        <v>3</v>
      </c>
      <c r="B259" s="43" t="s">
        <v>387</v>
      </c>
      <c r="C259" s="176"/>
      <c r="D259" s="176"/>
      <c r="E259" s="44"/>
      <c r="F259" s="246" t="s">
        <v>388</v>
      </c>
      <c r="G259" s="40">
        <v>4500</v>
      </c>
      <c r="H259" s="40">
        <v>2035</v>
      </c>
      <c r="I259" s="38"/>
      <c r="J259" s="40"/>
      <c r="K259" s="40"/>
      <c r="L259" s="39"/>
      <c r="M259" s="39"/>
      <c r="N259" s="39"/>
      <c r="O259" s="39"/>
      <c r="P259" s="39"/>
      <c r="Q259" s="39"/>
      <c r="R259" s="39"/>
      <c r="S259" s="39"/>
      <c r="T259" s="38"/>
      <c r="U259" s="38"/>
      <c r="V259" s="39"/>
      <c r="W259" s="39"/>
      <c r="X259" s="40"/>
      <c r="Y259" s="38"/>
      <c r="Z259" s="38"/>
      <c r="AA259" s="38"/>
      <c r="AB259" s="39"/>
      <c r="AC259" s="39"/>
      <c r="AD259" s="38"/>
      <c r="AE259" s="39"/>
      <c r="AF259" s="39"/>
      <c r="AG259" s="40"/>
      <c r="AH259" s="39"/>
      <c r="AI259" s="39"/>
      <c r="AJ259" s="39"/>
      <c r="AK259" s="39"/>
      <c r="AL259" s="39"/>
      <c r="AM259" s="39"/>
      <c r="AN259" s="39"/>
      <c r="AO259" s="39"/>
      <c r="AP259" s="38"/>
      <c r="AQ259" s="38"/>
      <c r="AR259" s="38"/>
      <c r="AS259" s="39"/>
      <c r="AT259" s="39"/>
      <c r="AU259" s="40"/>
      <c r="AV259" s="38"/>
      <c r="AW259" s="38"/>
      <c r="AX259" s="38"/>
      <c r="AY259" s="259"/>
      <c r="AZ259" s="38"/>
      <c r="BA259" s="38"/>
      <c r="BB259" s="38"/>
      <c r="BC259" s="38"/>
      <c r="BD259" s="39"/>
      <c r="BE259" s="38"/>
      <c r="BF259" s="38"/>
      <c r="BG259" s="39"/>
      <c r="BH259" s="39"/>
      <c r="BI259" s="40">
        <f>G259</f>
        <v>4500</v>
      </c>
      <c r="BJ259" s="40">
        <f>H259</f>
        <v>2035</v>
      </c>
      <c r="BK259" s="39">
        <f>BL259+BP259</f>
        <v>2035</v>
      </c>
      <c r="BL259" s="39">
        <f>BH259</f>
        <v>0</v>
      </c>
      <c r="BM259" s="39">
        <f>AY259</f>
        <v>0</v>
      </c>
      <c r="BN259" s="39">
        <f>BJ259-BL259</f>
        <v>2035</v>
      </c>
      <c r="BO259" s="38"/>
      <c r="BP259" s="38">
        <f>BN259+BO259</f>
        <v>2035</v>
      </c>
      <c r="BQ259" s="39"/>
      <c r="BR259" s="39"/>
      <c r="BS259" s="39">
        <f>BP259-BR259</f>
        <v>2035</v>
      </c>
      <c r="BT259" s="39"/>
      <c r="BU259" s="39">
        <f>BK259+BT259</f>
        <v>2035</v>
      </c>
      <c r="BV259" s="39">
        <v>2000</v>
      </c>
      <c r="BW259" s="39">
        <f t="shared" si="481"/>
        <v>0</v>
      </c>
      <c r="BX259" s="39">
        <f t="shared" si="482"/>
        <v>0</v>
      </c>
      <c r="BY259" s="39">
        <f>BU259-BV259</f>
        <v>35</v>
      </c>
      <c r="BZ259" s="39">
        <f t="shared" si="483"/>
        <v>35</v>
      </c>
      <c r="CA259" s="39"/>
      <c r="CB259" s="39">
        <f t="shared" si="484"/>
        <v>35</v>
      </c>
      <c r="CC259" s="39"/>
      <c r="CD259" s="41" t="s">
        <v>62</v>
      </c>
      <c r="CE259" s="263"/>
      <c r="CG259" s="14"/>
      <c r="CH259" s="14"/>
      <c r="CI259" s="14"/>
    </row>
    <row r="260" spans="1:87" ht="30" x14ac:dyDescent="0.25">
      <c r="A260" s="41">
        <f t="shared" ref="A260:A261" si="485">A259+1</f>
        <v>4</v>
      </c>
      <c r="B260" s="192" t="s">
        <v>403</v>
      </c>
      <c r="C260" s="44"/>
      <c r="D260" s="44"/>
      <c r="E260" s="44"/>
      <c r="F260" s="226" t="s">
        <v>404</v>
      </c>
      <c r="G260" s="38">
        <v>3573</v>
      </c>
      <c r="H260" s="251">
        <v>1675</v>
      </c>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40">
        <f t="shared" ref="BI260:BJ260" si="486">G260</f>
        <v>3573</v>
      </c>
      <c r="BJ260" s="40">
        <f t="shared" si="486"/>
        <v>1675</v>
      </c>
      <c r="BK260" s="39">
        <f t="shared" ref="BK260" si="487">BL260+BP260</f>
        <v>1675</v>
      </c>
      <c r="BL260" s="38"/>
      <c r="BM260" s="39">
        <f t="shared" ref="BM260" si="488">AY260</f>
        <v>0</v>
      </c>
      <c r="BN260" s="39">
        <f t="shared" ref="BN260" si="489">BJ260-BL260</f>
        <v>1675</v>
      </c>
      <c r="BO260" s="38"/>
      <c r="BP260" s="38">
        <f>BN260</f>
        <v>1675</v>
      </c>
      <c r="BQ260" s="38"/>
      <c r="BR260" s="39">
        <f>BP260</f>
        <v>1675</v>
      </c>
      <c r="BS260" s="39"/>
      <c r="BT260" s="39">
        <v>373</v>
      </c>
      <c r="BU260" s="39">
        <v>1648</v>
      </c>
      <c r="BV260" s="39">
        <v>1275</v>
      </c>
      <c r="BW260" s="39">
        <f t="shared" si="481"/>
        <v>1675</v>
      </c>
      <c r="BX260" s="39">
        <f t="shared" si="482"/>
        <v>1675</v>
      </c>
      <c r="BY260" s="39">
        <f>BU260-BV260</f>
        <v>373</v>
      </c>
      <c r="BZ260" s="39">
        <f t="shared" si="483"/>
        <v>373</v>
      </c>
      <c r="CA260" s="39"/>
      <c r="CB260" s="39">
        <f t="shared" si="484"/>
        <v>373</v>
      </c>
      <c r="CC260" s="39"/>
      <c r="CD260" s="62" t="s">
        <v>65</v>
      </c>
      <c r="CE260" s="263"/>
      <c r="CG260" s="1"/>
      <c r="CH260" s="1"/>
      <c r="CI260" s="1"/>
    </row>
    <row r="261" spans="1:87" s="1" customFormat="1" ht="30" x14ac:dyDescent="0.25">
      <c r="A261" s="41">
        <f t="shared" si="485"/>
        <v>5</v>
      </c>
      <c r="B261" s="43" t="s">
        <v>191</v>
      </c>
      <c r="C261" s="176"/>
      <c r="D261" s="176"/>
      <c r="E261" s="44"/>
      <c r="F261" s="242" t="s">
        <v>245</v>
      </c>
      <c r="G261" s="40">
        <v>3040</v>
      </c>
      <c r="H261" s="40">
        <v>2000</v>
      </c>
      <c r="I261" s="38"/>
      <c r="J261" s="40"/>
      <c r="K261" s="40"/>
      <c r="L261" s="39"/>
      <c r="M261" s="39"/>
      <c r="N261" s="39"/>
      <c r="O261" s="39"/>
      <c r="P261" s="39"/>
      <c r="Q261" s="39"/>
      <c r="R261" s="39"/>
      <c r="S261" s="39"/>
      <c r="T261" s="38"/>
      <c r="U261" s="38"/>
      <c r="V261" s="39"/>
      <c r="W261" s="39"/>
      <c r="X261" s="40"/>
      <c r="Y261" s="38"/>
      <c r="Z261" s="38"/>
      <c r="AA261" s="38"/>
      <c r="AB261" s="39"/>
      <c r="AC261" s="39"/>
      <c r="AD261" s="38"/>
      <c r="AE261" s="39"/>
      <c r="AF261" s="39"/>
      <c r="AG261" s="40"/>
      <c r="AH261" s="39"/>
      <c r="AI261" s="39"/>
      <c r="AJ261" s="39"/>
      <c r="AK261" s="39"/>
      <c r="AL261" s="39"/>
      <c r="AM261" s="39"/>
      <c r="AN261" s="39"/>
      <c r="AO261" s="39"/>
      <c r="AP261" s="38"/>
      <c r="AQ261" s="38"/>
      <c r="AR261" s="38"/>
      <c r="AS261" s="39"/>
      <c r="AT261" s="39"/>
      <c r="AU261" s="40"/>
      <c r="AV261" s="38"/>
      <c r="AW261" s="38"/>
      <c r="AX261" s="38"/>
      <c r="AY261" s="259"/>
      <c r="AZ261" s="38"/>
      <c r="BA261" s="38"/>
      <c r="BB261" s="38"/>
      <c r="BC261" s="38"/>
      <c r="BD261" s="39"/>
      <c r="BE261" s="38"/>
      <c r="BF261" s="38"/>
      <c r="BG261" s="39"/>
      <c r="BH261" s="39">
        <f>BG261</f>
        <v>0</v>
      </c>
      <c r="BI261" s="40">
        <f t="shared" ref="BI261:BJ261" si="490">G261</f>
        <v>3040</v>
      </c>
      <c r="BJ261" s="40">
        <f t="shared" si="490"/>
        <v>2000</v>
      </c>
      <c r="BK261" s="39">
        <f>BL261+BP261</f>
        <v>2000</v>
      </c>
      <c r="BL261" s="39">
        <f>BH261</f>
        <v>0</v>
      </c>
      <c r="BM261" s="39">
        <f>AY261</f>
        <v>0</v>
      </c>
      <c r="BN261" s="39">
        <f t="shared" ref="BN261" si="491">BJ261-BL261</f>
        <v>2000</v>
      </c>
      <c r="BO261" s="38"/>
      <c r="BP261" s="38">
        <f>BN261+BO261</f>
        <v>2000</v>
      </c>
      <c r="BQ261" s="39"/>
      <c r="BR261" s="39">
        <v>1900</v>
      </c>
      <c r="BS261" s="39">
        <f>BP261-BR261</f>
        <v>100</v>
      </c>
      <c r="BT261" s="39"/>
      <c r="BU261" s="39">
        <f>BK261+BT261</f>
        <v>2000</v>
      </c>
      <c r="BV261" s="39">
        <f>BK261-BP261+BR261</f>
        <v>1900</v>
      </c>
      <c r="BW261" s="39">
        <f t="shared" si="481"/>
        <v>1900</v>
      </c>
      <c r="BX261" s="39">
        <f t="shared" si="482"/>
        <v>1900</v>
      </c>
      <c r="BY261" s="39">
        <f>BU261-BV261</f>
        <v>100</v>
      </c>
      <c r="BZ261" s="39">
        <f t="shared" si="483"/>
        <v>100</v>
      </c>
      <c r="CA261" s="39"/>
      <c r="CB261" s="39">
        <f t="shared" si="484"/>
        <v>100</v>
      </c>
      <c r="CC261" s="39"/>
      <c r="CD261" s="58" t="s">
        <v>54</v>
      </c>
      <c r="CE261" s="263"/>
      <c r="CG261" s="16"/>
      <c r="CH261" s="16"/>
      <c r="CI261" s="16"/>
    </row>
    <row r="262" spans="1:87" s="16" customFormat="1" ht="9.75" hidden="1" customHeight="1" x14ac:dyDescent="0.25">
      <c r="A262" s="41"/>
      <c r="B262" s="43"/>
      <c r="C262" s="44"/>
      <c r="D262" s="44"/>
      <c r="E262" s="41"/>
      <c r="F262" s="226"/>
      <c r="G262" s="39"/>
      <c r="H262" s="39"/>
      <c r="I262" s="38"/>
      <c r="J262" s="38"/>
      <c r="K262" s="38"/>
      <c r="L262" s="39"/>
      <c r="M262" s="39"/>
      <c r="N262" s="39"/>
      <c r="O262" s="39"/>
      <c r="P262" s="38"/>
      <c r="Q262" s="38"/>
      <c r="R262" s="39"/>
      <c r="S262" s="39"/>
      <c r="T262" s="38"/>
      <c r="U262" s="39"/>
      <c r="V262" s="39"/>
      <c r="W262" s="39"/>
      <c r="X262" s="39"/>
      <c r="Y262" s="47"/>
      <c r="Z262" s="38"/>
      <c r="AA262" s="38"/>
      <c r="AB262" s="39"/>
      <c r="AC262" s="39"/>
      <c r="AD262" s="39"/>
      <c r="AE262" s="38"/>
      <c r="AF262" s="38"/>
      <c r="AG262" s="39"/>
      <c r="AH262" s="39"/>
      <c r="AI262" s="39"/>
      <c r="AJ262" s="39"/>
      <c r="AK262" s="39"/>
      <c r="AL262" s="39"/>
      <c r="AM262" s="39"/>
      <c r="AN262" s="39"/>
      <c r="AO262" s="39"/>
      <c r="AP262" s="47"/>
      <c r="AQ262" s="47"/>
      <c r="AR262" s="38"/>
      <c r="AS262" s="39"/>
      <c r="AT262" s="39"/>
      <c r="AU262" s="38"/>
      <c r="AV262" s="38"/>
      <c r="AW262" s="38"/>
      <c r="AX262" s="38"/>
      <c r="AY262" s="38"/>
      <c r="AZ262" s="47"/>
      <c r="BA262" s="38"/>
      <c r="BB262" s="38"/>
      <c r="BC262" s="38"/>
      <c r="BD262" s="39"/>
      <c r="BE262" s="38"/>
      <c r="BF262" s="38"/>
      <c r="BG262" s="39"/>
      <c r="BH262" s="39"/>
      <c r="BI262" s="39"/>
      <c r="BJ262" s="39"/>
      <c r="BK262" s="39"/>
      <c r="BL262" s="39"/>
      <c r="BM262" s="39"/>
      <c r="BN262" s="39"/>
      <c r="BO262" s="38"/>
      <c r="BP262" s="38"/>
      <c r="BQ262" s="39"/>
      <c r="BR262" s="39"/>
      <c r="BS262" s="39"/>
      <c r="BT262" s="39"/>
      <c r="BU262" s="39"/>
      <c r="BV262" s="39"/>
      <c r="BW262" s="39"/>
      <c r="BX262" s="39"/>
      <c r="BY262" s="39"/>
      <c r="BZ262" s="39"/>
      <c r="CA262" s="39"/>
      <c r="CB262" s="39"/>
      <c r="CC262" s="39"/>
      <c r="CD262" s="124"/>
      <c r="CE262" s="263"/>
      <c r="CG262" s="3"/>
      <c r="CH262" s="3"/>
      <c r="CI262" s="3"/>
    </row>
    <row r="263" spans="1:87" s="3" customFormat="1" ht="15.75" x14ac:dyDescent="0.25">
      <c r="A263" s="41"/>
      <c r="B263" s="144" t="s">
        <v>198</v>
      </c>
      <c r="C263" s="176"/>
      <c r="D263" s="176"/>
      <c r="E263" s="44"/>
      <c r="F263" s="242"/>
      <c r="G263" s="119">
        <f t="shared" ref="G263:BR263" si="492">SUM(G264:G266)</f>
        <v>9737</v>
      </c>
      <c r="H263" s="119">
        <f t="shared" si="492"/>
        <v>4000</v>
      </c>
      <c r="I263" s="119">
        <f t="shared" si="492"/>
        <v>0</v>
      </c>
      <c r="J263" s="119">
        <f t="shared" si="492"/>
        <v>0</v>
      </c>
      <c r="K263" s="119">
        <f t="shared" si="492"/>
        <v>0</v>
      </c>
      <c r="L263" s="119">
        <f t="shared" si="492"/>
        <v>0</v>
      </c>
      <c r="M263" s="119">
        <f t="shared" si="492"/>
        <v>0</v>
      </c>
      <c r="N263" s="119">
        <f t="shared" si="492"/>
        <v>0</v>
      </c>
      <c r="O263" s="119">
        <f t="shared" si="492"/>
        <v>0</v>
      </c>
      <c r="P263" s="119">
        <f t="shared" si="492"/>
        <v>0</v>
      </c>
      <c r="Q263" s="119">
        <f t="shared" si="492"/>
        <v>0</v>
      </c>
      <c r="R263" s="119">
        <f t="shared" si="492"/>
        <v>0</v>
      </c>
      <c r="S263" s="119">
        <f t="shared" si="492"/>
        <v>0</v>
      </c>
      <c r="T263" s="119">
        <f t="shared" si="492"/>
        <v>0</v>
      </c>
      <c r="U263" s="119">
        <f t="shared" si="492"/>
        <v>0</v>
      </c>
      <c r="V263" s="119">
        <f t="shared" si="492"/>
        <v>0</v>
      </c>
      <c r="W263" s="119">
        <f t="shared" si="492"/>
        <v>0</v>
      </c>
      <c r="X263" s="119">
        <f t="shared" si="492"/>
        <v>0</v>
      </c>
      <c r="Y263" s="119">
        <f t="shared" si="492"/>
        <v>0</v>
      </c>
      <c r="Z263" s="119">
        <f t="shared" si="492"/>
        <v>0</v>
      </c>
      <c r="AA263" s="119">
        <f t="shared" si="492"/>
        <v>0</v>
      </c>
      <c r="AB263" s="119">
        <f t="shared" si="492"/>
        <v>0</v>
      </c>
      <c r="AC263" s="119">
        <f t="shared" si="492"/>
        <v>0</v>
      </c>
      <c r="AD263" s="119">
        <f t="shared" si="492"/>
        <v>0</v>
      </c>
      <c r="AE263" s="119">
        <f t="shared" si="492"/>
        <v>0</v>
      </c>
      <c r="AF263" s="119">
        <f t="shared" si="492"/>
        <v>0</v>
      </c>
      <c r="AG263" s="119">
        <f t="shared" si="492"/>
        <v>0</v>
      </c>
      <c r="AH263" s="119">
        <f t="shared" si="492"/>
        <v>0</v>
      </c>
      <c r="AI263" s="119">
        <f t="shared" si="492"/>
        <v>0</v>
      </c>
      <c r="AJ263" s="119">
        <f t="shared" si="492"/>
        <v>0</v>
      </c>
      <c r="AK263" s="119">
        <f t="shared" si="492"/>
        <v>0</v>
      </c>
      <c r="AL263" s="119">
        <f t="shared" si="492"/>
        <v>0</v>
      </c>
      <c r="AM263" s="119">
        <f t="shared" si="492"/>
        <v>0</v>
      </c>
      <c r="AN263" s="119">
        <f t="shared" si="492"/>
        <v>0</v>
      </c>
      <c r="AO263" s="119">
        <f t="shared" si="492"/>
        <v>0</v>
      </c>
      <c r="AP263" s="119">
        <f t="shared" si="492"/>
        <v>700</v>
      </c>
      <c r="AQ263" s="119">
        <f t="shared" si="492"/>
        <v>700</v>
      </c>
      <c r="AR263" s="119">
        <f t="shared" si="492"/>
        <v>700</v>
      </c>
      <c r="AS263" s="119">
        <f t="shared" si="492"/>
        <v>700</v>
      </c>
      <c r="AT263" s="119">
        <f t="shared" si="492"/>
        <v>700</v>
      </c>
      <c r="AU263" s="119">
        <f t="shared" si="492"/>
        <v>5474</v>
      </c>
      <c r="AV263" s="119">
        <f t="shared" si="492"/>
        <v>2000</v>
      </c>
      <c r="AW263" s="119">
        <f t="shared" si="492"/>
        <v>700</v>
      </c>
      <c r="AX263" s="119">
        <f t="shared" si="492"/>
        <v>1300</v>
      </c>
      <c r="AY263" s="119">
        <f t="shared" si="492"/>
        <v>1000</v>
      </c>
      <c r="AZ263" s="119">
        <f t="shared" si="492"/>
        <v>1000</v>
      </c>
      <c r="BA263" s="119">
        <f t="shared" si="492"/>
        <v>0</v>
      </c>
      <c r="BB263" s="119">
        <f t="shared" si="492"/>
        <v>300</v>
      </c>
      <c r="BC263" s="119">
        <f t="shared" si="492"/>
        <v>17</v>
      </c>
      <c r="BD263" s="119">
        <f t="shared" si="492"/>
        <v>283</v>
      </c>
      <c r="BE263" s="119">
        <f t="shared" si="492"/>
        <v>1000</v>
      </c>
      <c r="BF263" s="119">
        <f t="shared" si="492"/>
        <v>1000</v>
      </c>
      <c r="BG263" s="119">
        <f t="shared" si="492"/>
        <v>1700</v>
      </c>
      <c r="BH263" s="119">
        <f t="shared" si="492"/>
        <v>1700</v>
      </c>
      <c r="BI263" s="119">
        <f t="shared" si="492"/>
        <v>9737</v>
      </c>
      <c r="BJ263" s="119">
        <f t="shared" si="492"/>
        <v>4000</v>
      </c>
      <c r="BK263" s="119">
        <f t="shared" si="492"/>
        <v>2600</v>
      </c>
      <c r="BL263" s="119">
        <f t="shared" si="492"/>
        <v>1700</v>
      </c>
      <c r="BM263" s="119">
        <f t="shared" si="492"/>
        <v>1000</v>
      </c>
      <c r="BN263" s="119">
        <f t="shared" si="492"/>
        <v>2300</v>
      </c>
      <c r="BO263" s="119">
        <f t="shared" si="492"/>
        <v>0</v>
      </c>
      <c r="BP263" s="119">
        <f t="shared" si="492"/>
        <v>2300</v>
      </c>
      <c r="BQ263" s="119">
        <f t="shared" si="492"/>
        <v>328</v>
      </c>
      <c r="BR263" s="119">
        <f t="shared" si="492"/>
        <v>2600</v>
      </c>
      <c r="BS263" s="119">
        <f t="shared" ref="BS263:CA263" si="493">SUM(BS264:BS266)</f>
        <v>600</v>
      </c>
      <c r="BT263" s="119">
        <f t="shared" si="493"/>
        <v>1400</v>
      </c>
      <c r="BU263" s="119">
        <f t="shared" si="493"/>
        <v>2600</v>
      </c>
      <c r="BV263" s="119">
        <f t="shared" si="493"/>
        <v>600</v>
      </c>
      <c r="BW263" s="119">
        <f t="shared" si="493"/>
        <v>2600</v>
      </c>
      <c r="BX263" s="119">
        <f t="shared" si="493"/>
        <v>2600</v>
      </c>
      <c r="BY263" s="119">
        <f t="shared" si="493"/>
        <v>2000</v>
      </c>
      <c r="BZ263" s="119">
        <f t="shared" si="493"/>
        <v>2000</v>
      </c>
      <c r="CA263" s="119">
        <f t="shared" si="493"/>
        <v>1400</v>
      </c>
      <c r="CB263" s="119">
        <f>SUM(CB264:CB266)</f>
        <v>3400</v>
      </c>
      <c r="CC263" s="119">
        <f t="shared" ref="CC263" si="494">SUM(CC264:CC266)</f>
        <v>1400</v>
      </c>
      <c r="CD263" s="58" t="s">
        <v>53</v>
      </c>
      <c r="CE263" s="263"/>
      <c r="CG263" s="1"/>
      <c r="CH263" s="1"/>
      <c r="CI263" s="1"/>
    </row>
    <row r="264" spans="1:87" s="1" customFormat="1" ht="30" x14ac:dyDescent="0.25">
      <c r="A264" s="41">
        <v>1</v>
      </c>
      <c r="B264" s="43" t="s">
        <v>379</v>
      </c>
      <c r="C264" s="176"/>
      <c r="D264" s="176"/>
      <c r="E264" s="44"/>
      <c r="F264" s="242" t="s">
        <v>380</v>
      </c>
      <c r="G264" s="40">
        <v>4263</v>
      </c>
      <c r="H264" s="40">
        <v>2000</v>
      </c>
      <c r="I264" s="38"/>
      <c r="J264" s="40"/>
      <c r="K264" s="40"/>
      <c r="L264" s="39"/>
      <c r="M264" s="39"/>
      <c r="N264" s="39"/>
      <c r="O264" s="39"/>
      <c r="P264" s="39"/>
      <c r="Q264" s="39"/>
      <c r="R264" s="39"/>
      <c r="S264" s="39"/>
      <c r="T264" s="38"/>
      <c r="U264" s="38"/>
      <c r="V264" s="39"/>
      <c r="W264" s="39"/>
      <c r="X264" s="40"/>
      <c r="Y264" s="38"/>
      <c r="Z264" s="38"/>
      <c r="AA264" s="38"/>
      <c r="AB264" s="39"/>
      <c r="AC264" s="39"/>
      <c r="AD264" s="38"/>
      <c r="AE264" s="39"/>
      <c r="AF264" s="39"/>
      <c r="AG264" s="39"/>
      <c r="AH264" s="39"/>
      <c r="AI264" s="39"/>
      <c r="AJ264" s="39"/>
      <c r="AK264" s="39"/>
      <c r="AL264" s="39"/>
      <c r="AM264" s="39"/>
      <c r="AN264" s="39"/>
      <c r="AO264" s="39"/>
      <c r="AP264" s="38"/>
      <c r="AQ264" s="38"/>
      <c r="AR264" s="38"/>
      <c r="AS264" s="39"/>
      <c r="AT264" s="39"/>
      <c r="AU264" s="40"/>
      <c r="AV264" s="38"/>
      <c r="AW264" s="38"/>
      <c r="AX264" s="38"/>
      <c r="AY264" s="259"/>
      <c r="AZ264" s="38"/>
      <c r="BA264" s="38"/>
      <c r="BB264" s="38"/>
      <c r="BC264" s="38"/>
      <c r="BD264" s="39"/>
      <c r="BE264" s="38"/>
      <c r="BF264" s="38"/>
      <c r="BG264" s="39"/>
      <c r="BH264" s="39">
        <f>BG264</f>
        <v>0</v>
      </c>
      <c r="BI264" s="40">
        <f>G264</f>
        <v>4263</v>
      </c>
      <c r="BJ264" s="40">
        <f>H264</f>
        <v>2000</v>
      </c>
      <c r="BK264" s="39">
        <f t="shared" ref="BK264" si="495">BL264+BP264</f>
        <v>2000</v>
      </c>
      <c r="BL264" s="39">
        <f>BH264</f>
        <v>0</v>
      </c>
      <c r="BM264" s="39">
        <f>AY264</f>
        <v>0</v>
      </c>
      <c r="BN264" s="39">
        <f>BJ264-BL264</f>
        <v>2000</v>
      </c>
      <c r="BO264" s="38"/>
      <c r="BP264" s="38">
        <f>BN264+BO264</f>
        <v>2000</v>
      </c>
      <c r="BQ264" s="39"/>
      <c r="BR264" s="39">
        <f>BP264</f>
        <v>2000</v>
      </c>
      <c r="BS264" s="39"/>
      <c r="BT264" s="39"/>
      <c r="BU264" s="39">
        <f t="shared" ref="BU264" si="496">BK264+BT264</f>
        <v>2000</v>
      </c>
      <c r="BV264" s="39"/>
      <c r="BW264" s="39">
        <f t="shared" ref="BW264:BW265" si="497">BR264</f>
        <v>2000</v>
      </c>
      <c r="BX264" s="39">
        <f t="shared" ref="BX264:BX265" si="498">BW264</f>
        <v>2000</v>
      </c>
      <c r="BY264" s="39">
        <f>BU264-BV264</f>
        <v>2000</v>
      </c>
      <c r="BZ264" s="39">
        <f t="shared" ref="BZ264" si="499">BY264</f>
        <v>2000</v>
      </c>
      <c r="CA264" s="39"/>
      <c r="CB264" s="39">
        <f t="shared" ref="CB264:CB265" si="500">BY264+CA264</f>
        <v>2000</v>
      </c>
      <c r="CC264" s="39"/>
      <c r="CD264" s="58" t="s">
        <v>58</v>
      </c>
      <c r="CE264" s="263"/>
      <c r="CG264" s="20"/>
      <c r="CH264" s="20"/>
      <c r="CI264" s="20"/>
    </row>
    <row r="265" spans="1:87" s="20" customFormat="1" ht="30" x14ac:dyDescent="0.25">
      <c r="A265" s="41">
        <v>2</v>
      </c>
      <c r="B265" s="51" t="s">
        <v>498</v>
      </c>
      <c r="C265" s="41"/>
      <c r="D265" s="41"/>
      <c r="E265" s="41">
        <v>2017</v>
      </c>
      <c r="F265" s="226" t="s">
        <v>389</v>
      </c>
      <c r="G265" s="48">
        <v>5474</v>
      </c>
      <c r="H265" s="39">
        <v>2000</v>
      </c>
      <c r="I265" s="38"/>
      <c r="J265" s="38"/>
      <c r="K265" s="38"/>
      <c r="L265" s="38"/>
      <c r="M265" s="38"/>
      <c r="N265" s="38"/>
      <c r="O265" s="38"/>
      <c r="P265" s="38"/>
      <c r="Q265" s="38"/>
      <c r="R265" s="38"/>
      <c r="S265" s="38"/>
      <c r="T265" s="38"/>
      <c r="U265" s="38"/>
      <c r="V265" s="38"/>
      <c r="W265" s="39"/>
      <c r="X265" s="38"/>
      <c r="Y265" s="38"/>
      <c r="Z265" s="38"/>
      <c r="AA265" s="38"/>
      <c r="AB265" s="39"/>
      <c r="AC265" s="39"/>
      <c r="AD265" s="39"/>
      <c r="AE265" s="39"/>
      <c r="AF265" s="39"/>
      <c r="AG265" s="38"/>
      <c r="AH265" s="39"/>
      <c r="AI265" s="39"/>
      <c r="AJ265" s="39"/>
      <c r="AK265" s="39"/>
      <c r="AL265" s="39"/>
      <c r="AM265" s="39"/>
      <c r="AN265" s="38"/>
      <c r="AO265" s="39"/>
      <c r="AP265" s="38">
        <v>700</v>
      </c>
      <c r="AQ265" s="38">
        <v>700</v>
      </c>
      <c r="AR265" s="38">
        <f>AQ265</f>
        <v>700</v>
      </c>
      <c r="AS265" s="39">
        <f>AN265+AP265</f>
        <v>700</v>
      </c>
      <c r="AT265" s="39">
        <f t="shared" ref="AT265" si="501">AO265+AP265</f>
        <v>700</v>
      </c>
      <c r="AU265" s="38">
        <f t="shared" ref="AU265" si="502">G265</f>
        <v>5474</v>
      </c>
      <c r="AV265" s="38">
        <f>H265</f>
        <v>2000</v>
      </c>
      <c r="AW265" s="38">
        <f t="shared" ref="AW265" si="503">AI265+AP265</f>
        <v>700</v>
      </c>
      <c r="AX265" s="38">
        <f>AV265-AI265-AP265</f>
        <v>1300</v>
      </c>
      <c r="AY265" s="259">
        <v>1000</v>
      </c>
      <c r="AZ265" s="38">
        <v>1000</v>
      </c>
      <c r="BA265" s="38"/>
      <c r="BB265" s="38">
        <f t="shared" ref="BB265" si="504">AX265-AY265</f>
        <v>300</v>
      </c>
      <c r="BC265" s="38">
        <v>17</v>
      </c>
      <c r="BD265" s="39">
        <f t="shared" ref="BD265" si="505">BB265-BC265</f>
        <v>283</v>
      </c>
      <c r="BE265" s="259">
        <v>1000</v>
      </c>
      <c r="BF265" s="38">
        <f>BE265</f>
        <v>1000</v>
      </c>
      <c r="BG265" s="39">
        <f t="shared" ref="BG265" si="506">AW265+AY265</f>
        <v>1700</v>
      </c>
      <c r="BH265" s="39">
        <f t="shared" ref="BH265" si="507">BG265</f>
        <v>1700</v>
      </c>
      <c r="BI265" s="39">
        <f t="shared" ref="BI265" si="508">AU265</f>
        <v>5474</v>
      </c>
      <c r="BJ265" s="39">
        <f t="shared" ref="BJ265" si="509">AV265</f>
        <v>2000</v>
      </c>
      <c r="BK265" s="39">
        <v>600</v>
      </c>
      <c r="BL265" s="39">
        <f t="shared" ref="BL265" si="510">BH265</f>
        <v>1700</v>
      </c>
      <c r="BM265" s="39">
        <f t="shared" ref="BM265" si="511">AY265</f>
        <v>1000</v>
      </c>
      <c r="BN265" s="39">
        <f>BJ265-BL265</f>
        <v>300</v>
      </c>
      <c r="BO265" s="38"/>
      <c r="BP265" s="38">
        <f t="shared" ref="BP265" si="512">BN265+BO265</f>
        <v>300</v>
      </c>
      <c r="BQ265" s="39">
        <v>328</v>
      </c>
      <c r="BR265" s="39">
        <v>600</v>
      </c>
      <c r="BS265" s="39">
        <v>600</v>
      </c>
      <c r="BT265" s="39">
        <v>1400</v>
      </c>
      <c r="BU265" s="39">
        <v>600</v>
      </c>
      <c r="BV265" s="39">
        <v>600</v>
      </c>
      <c r="BW265" s="39">
        <f t="shared" si="497"/>
        <v>600</v>
      </c>
      <c r="BX265" s="39">
        <f t="shared" si="498"/>
        <v>600</v>
      </c>
      <c r="BY265" s="39">
        <f>BU265-BV265</f>
        <v>0</v>
      </c>
      <c r="BZ265" s="39">
        <f t="shared" ref="BZ265" si="513">BY265</f>
        <v>0</v>
      </c>
      <c r="CA265" s="39">
        <v>1400</v>
      </c>
      <c r="CB265" s="39">
        <f t="shared" si="500"/>
        <v>1400</v>
      </c>
      <c r="CC265" s="39">
        <v>1400</v>
      </c>
      <c r="CD265" s="41" t="s">
        <v>62</v>
      </c>
      <c r="CE265" s="263"/>
    </row>
    <row r="266" spans="1:87" s="20" customFormat="1" ht="12" hidden="1" customHeight="1" x14ac:dyDescent="0.25">
      <c r="A266" s="41"/>
      <c r="B266" s="43"/>
      <c r="C266" s="41"/>
      <c r="D266" s="41"/>
      <c r="E266" s="41"/>
      <c r="F266" s="242"/>
      <c r="G266" s="39"/>
      <c r="H266" s="39"/>
      <c r="I266" s="38"/>
      <c r="J266" s="38"/>
      <c r="K266" s="38"/>
      <c r="L266" s="38"/>
      <c r="M266" s="38"/>
      <c r="N266" s="38"/>
      <c r="O266" s="38"/>
      <c r="P266" s="38"/>
      <c r="Q266" s="38"/>
      <c r="R266" s="38"/>
      <c r="S266" s="38"/>
      <c r="T266" s="38"/>
      <c r="U266" s="38"/>
      <c r="V266" s="38"/>
      <c r="W266" s="39"/>
      <c r="X266" s="38"/>
      <c r="Y266" s="38"/>
      <c r="Z266" s="38"/>
      <c r="AA266" s="38"/>
      <c r="AB266" s="39"/>
      <c r="AC266" s="39"/>
      <c r="AD266" s="39"/>
      <c r="AE266" s="39"/>
      <c r="AF266" s="39"/>
      <c r="AG266" s="38"/>
      <c r="AH266" s="39"/>
      <c r="AI266" s="39"/>
      <c r="AJ266" s="39"/>
      <c r="AK266" s="39"/>
      <c r="AL266" s="39"/>
      <c r="AM266" s="39"/>
      <c r="AN266" s="38"/>
      <c r="AO266" s="39"/>
      <c r="AP266" s="38"/>
      <c r="AQ266" s="38"/>
      <c r="AR266" s="38"/>
      <c r="AS266" s="39"/>
      <c r="AT266" s="39"/>
      <c r="AU266" s="38"/>
      <c r="AV266" s="38"/>
      <c r="AW266" s="38"/>
      <c r="AX266" s="38"/>
      <c r="AY266" s="259"/>
      <c r="AZ266" s="38"/>
      <c r="BA266" s="38"/>
      <c r="BB266" s="38"/>
      <c r="BC266" s="38"/>
      <c r="BD266" s="39"/>
      <c r="BE266" s="259"/>
      <c r="BF266" s="38"/>
      <c r="BG266" s="39"/>
      <c r="BH266" s="39"/>
      <c r="BI266" s="39"/>
      <c r="BJ266" s="39"/>
      <c r="BK266" s="39"/>
      <c r="BL266" s="39"/>
      <c r="BM266" s="39"/>
      <c r="BN266" s="39"/>
      <c r="BO266" s="38"/>
      <c r="BP266" s="38"/>
      <c r="BQ266" s="39"/>
      <c r="BR266" s="39"/>
      <c r="BS266" s="39"/>
      <c r="BT266" s="39"/>
      <c r="BU266" s="39"/>
      <c r="BV266" s="39"/>
      <c r="BW266" s="39"/>
      <c r="BX266" s="39"/>
      <c r="BY266" s="39"/>
      <c r="BZ266" s="39"/>
      <c r="CA266" s="39"/>
      <c r="CB266" s="39"/>
      <c r="CC266" s="39"/>
      <c r="CD266" s="41"/>
      <c r="CE266" s="263"/>
      <c r="CG266" s="3"/>
      <c r="CH266" s="3"/>
      <c r="CI266" s="3"/>
    </row>
    <row r="267" spans="1:87" s="3" customFormat="1" ht="23.45" customHeight="1" x14ac:dyDescent="0.25">
      <c r="A267" s="143" t="s">
        <v>196</v>
      </c>
      <c r="B267" s="144" t="s">
        <v>197</v>
      </c>
      <c r="C267" s="44"/>
      <c r="D267" s="44"/>
      <c r="E267" s="45"/>
      <c r="F267" s="238"/>
      <c r="G267" s="427">
        <f t="shared" ref="G267:BR267" si="514">G268+G272+G274</f>
        <v>1527350</v>
      </c>
      <c r="H267" s="427">
        <f t="shared" si="514"/>
        <v>520000</v>
      </c>
      <c r="I267" s="427">
        <f t="shared" si="514"/>
        <v>0</v>
      </c>
      <c r="J267" s="427">
        <f t="shared" si="514"/>
        <v>0</v>
      </c>
      <c r="K267" s="427">
        <f t="shared" si="514"/>
        <v>0</v>
      </c>
      <c r="L267" s="427">
        <f t="shared" si="514"/>
        <v>51350</v>
      </c>
      <c r="M267" s="427">
        <f t="shared" si="514"/>
        <v>25000</v>
      </c>
      <c r="N267" s="427">
        <f t="shared" si="514"/>
        <v>56000</v>
      </c>
      <c r="O267" s="427">
        <f t="shared" si="514"/>
        <v>25000</v>
      </c>
      <c r="P267" s="427">
        <f t="shared" si="514"/>
        <v>0</v>
      </c>
      <c r="Q267" s="427">
        <f t="shared" si="514"/>
        <v>0</v>
      </c>
      <c r="R267" s="427">
        <f t="shared" si="514"/>
        <v>0</v>
      </c>
      <c r="S267" s="427">
        <f t="shared" si="514"/>
        <v>0</v>
      </c>
      <c r="T267" s="427">
        <f t="shared" si="514"/>
        <v>0</v>
      </c>
      <c r="U267" s="427">
        <f t="shared" si="514"/>
        <v>0</v>
      </c>
      <c r="V267" s="427">
        <f t="shared" si="514"/>
        <v>107350</v>
      </c>
      <c r="W267" s="427">
        <f t="shared" si="514"/>
        <v>50000</v>
      </c>
      <c r="X267" s="427">
        <f t="shared" si="514"/>
        <v>288732</v>
      </c>
      <c r="Y267" s="427">
        <f t="shared" si="514"/>
        <v>145000</v>
      </c>
      <c r="Z267" s="427">
        <f t="shared" si="514"/>
        <v>0</v>
      </c>
      <c r="AA267" s="427">
        <f t="shared" si="514"/>
        <v>0</v>
      </c>
      <c r="AB267" s="427">
        <f t="shared" si="514"/>
        <v>25000</v>
      </c>
      <c r="AC267" s="427">
        <f t="shared" si="514"/>
        <v>20000</v>
      </c>
      <c r="AD267" s="427">
        <f t="shared" si="514"/>
        <v>0</v>
      </c>
      <c r="AE267" s="427">
        <f t="shared" si="514"/>
        <v>0</v>
      </c>
      <c r="AF267" s="427">
        <f t="shared" si="514"/>
        <v>132350</v>
      </c>
      <c r="AG267" s="427">
        <f t="shared" si="514"/>
        <v>20000</v>
      </c>
      <c r="AH267" s="427">
        <f t="shared" si="514"/>
        <v>60000</v>
      </c>
      <c r="AI267" s="427">
        <f t="shared" si="514"/>
        <v>40000</v>
      </c>
      <c r="AJ267" s="427" t="e">
        <f t="shared" si="514"/>
        <v>#REF!</v>
      </c>
      <c r="AK267" s="427" t="e">
        <f t="shared" si="514"/>
        <v>#REF!</v>
      </c>
      <c r="AL267" s="427" t="e">
        <f t="shared" si="514"/>
        <v>#REF!</v>
      </c>
      <c r="AM267" s="427" t="e">
        <f t="shared" si="514"/>
        <v>#REF!</v>
      </c>
      <c r="AN267" s="427">
        <f t="shared" si="514"/>
        <v>193350</v>
      </c>
      <c r="AO267" s="427">
        <f t="shared" si="514"/>
        <v>116000</v>
      </c>
      <c r="AP267" s="427">
        <f t="shared" si="514"/>
        <v>68000</v>
      </c>
      <c r="AQ267" s="427">
        <f t="shared" si="514"/>
        <v>57336</v>
      </c>
      <c r="AR267" s="427">
        <f t="shared" si="514"/>
        <v>67138</v>
      </c>
      <c r="AS267" s="427">
        <f t="shared" si="514"/>
        <v>261350</v>
      </c>
      <c r="AT267" s="427">
        <f t="shared" si="514"/>
        <v>184000</v>
      </c>
      <c r="AU267" s="427">
        <f t="shared" si="514"/>
        <v>988732</v>
      </c>
      <c r="AV267" s="427">
        <f t="shared" si="514"/>
        <v>390000</v>
      </c>
      <c r="AW267" s="427">
        <f t="shared" si="514"/>
        <v>108000</v>
      </c>
      <c r="AX267" s="427">
        <f t="shared" si="514"/>
        <v>282000</v>
      </c>
      <c r="AY267" s="427">
        <f t="shared" si="514"/>
        <v>110000</v>
      </c>
      <c r="AZ267" s="427">
        <f t="shared" si="514"/>
        <v>85000</v>
      </c>
      <c r="BA267" s="427">
        <f t="shared" si="514"/>
        <v>0</v>
      </c>
      <c r="BB267" s="427">
        <f t="shared" si="514"/>
        <v>172000</v>
      </c>
      <c r="BC267" s="427">
        <f t="shared" si="514"/>
        <v>0</v>
      </c>
      <c r="BD267" s="427">
        <f t="shared" si="514"/>
        <v>124000</v>
      </c>
      <c r="BE267" s="427">
        <f t="shared" si="514"/>
        <v>32000</v>
      </c>
      <c r="BF267" s="427">
        <f t="shared" si="514"/>
        <v>32000</v>
      </c>
      <c r="BG267" s="427">
        <f t="shared" si="514"/>
        <v>237531</v>
      </c>
      <c r="BH267" s="427">
        <f t="shared" si="514"/>
        <v>237531</v>
      </c>
      <c r="BI267" s="427">
        <f t="shared" si="514"/>
        <v>988732</v>
      </c>
      <c r="BJ267" s="427">
        <f t="shared" si="514"/>
        <v>390000</v>
      </c>
      <c r="BK267" s="427">
        <f t="shared" si="514"/>
        <v>328000</v>
      </c>
      <c r="BL267" s="427">
        <f t="shared" si="514"/>
        <v>214000</v>
      </c>
      <c r="BM267" s="427">
        <f t="shared" si="514"/>
        <v>128000</v>
      </c>
      <c r="BN267" s="427">
        <f t="shared" si="514"/>
        <v>152000</v>
      </c>
      <c r="BO267" s="427">
        <f t="shared" si="514"/>
        <v>38000</v>
      </c>
      <c r="BP267" s="427">
        <f t="shared" si="514"/>
        <v>152000</v>
      </c>
      <c r="BQ267" s="427">
        <f t="shared" si="514"/>
        <v>162000</v>
      </c>
      <c r="BR267" s="427">
        <f t="shared" si="514"/>
        <v>122000</v>
      </c>
      <c r="BS267" s="427">
        <f t="shared" ref="BS267:CA267" si="515">BS268+BS272+BS274</f>
        <v>77000</v>
      </c>
      <c r="BT267" s="427">
        <f t="shared" si="515"/>
        <v>0</v>
      </c>
      <c r="BU267" s="427">
        <f t="shared" si="515"/>
        <v>420000</v>
      </c>
      <c r="BV267" s="427">
        <f t="shared" si="515"/>
        <v>426000</v>
      </c>
      <c r="BW267" s="427">
        <f t="shared" si="515"/>
        <v>122000</v>
      </c>
      <c r="BX267" s="427">
        <f t="shared" si="515"/>
        <v>122000</v>
      </c>
      <c r="BY267" s="427">
        <f t="shared" si="515"/>
        <v>-6000</v>
      </c>
      <c r="BZ267" s="153">
        <f t="shared" si="515"/>
        <v>-6000</v>
      </c>
      <c r="CA267" s="153">
        <f t="shared" si="515"/>
        <v>78900</v>
      </c>
      <c r="CB267" s="153">
        <f>CB268+CB272</f>
        <v>15000</v>
      </c>
      <c r="CC267" s="153">
        <f>CC268+CC271+CC274</f>
        <v>78900</v>
      </c>
      <c r="CD267" s="154"/>
      <c r="CE267" s="263"/>
    </row>
    <row r="268" spans="1:87" s="3" customFormat="1" ht="15.75" x14ac:dyDescent="0.25">
      <c r="A268" s="114" t="s">
        <v>51</v>
      </c>
      <c r="B268" s="115" t="s">
        <v>198</v>
      </c>
      <c r="C268" s="44"/>
      <c r="D268" s="44"/>
      <c r="E268" s="44"/>
      <c r="F268" s="242"/>
      <c r="G268" s="428">
        <f t="shared" ref="G268:BR268" si="516">G269+G270+G271</f>
        <v>1017350</v>
      </c>
      <c r="H268" s="428">
        <f t="shared" si="516"/>
        <v>320000</v>
      </c>
      <c r="I268" s="428">
        <f t="shared" si="516"/>
        <v>0</v>
      </c>
      <c r="J268" s="428">
        <f t="shared" si="516"/>
        <v>0</v>
      </c>
      <c r="K268" s="428">
        <f t="shared" si="516"/>
        <v>0</v>
      </c>
      <c r="L268" s="428">
        <f t="shared" si="516"/>
        <v>51350</v>
      </c>
      <c r="M268" s="428">
        <f t="shared" si="516"/>
        <v>25000</v>
      </c>
      <c r="N268" s="428">
        <f t="shared" si="516"/>
        <v>56000</v>
      </c>
      <c r="O268" s="428">
        <f t="shared" si="516"/>
        <v>25000</v>
      </c>
      <c r="P268" s="428">
        <f t="shared" si="516"/>
        <v>0</v>
      </c>
      <c r="Q268" s="428">
        <f t="shared" si="516"/>
        <v>0</v>
      </c>
      <c r="R268" s="428">
        <f t="shared" si="516"/>
        <v>0</v>
      </c>
      <c r="S268" s="428">
        <f t="shared" si="516"/>
        <v>0</v>
      </c>
      <c r="T268" s="428">
        <f t="shared" si="516"/>
        <v>0</v>
      </c>
      <c r="U268" s="428">
        <f t="shared" si="516"/>
        <v>0</v>
      </c>
      <c r="V268" s="428">
        <f t="shared" si="516"/>
        <v>107350</v>
      </c>
      <c r="W268" s="428">
        <f t="shared" si="516"/>
        <v>50000</v>
      </c>
      <c r="X268" s="428">
        <f t="shared" si="516"/>
        <v>288732</v>
      </c>
      <c r="Y268" s="428">
        <f t="shared" si="516"/>
        <v>145000</v>
      </c>
      <c r="Z268" s="428">
        <f t="shared" si="516"/>
        <v>0</v>
      </c>
      <c r="AA268" s="428">
        <f t="shared" si="516"/>
        <v>0</v>
      </c>
      <c r="AB268" s="428">
        <f t="shared" si="516"/>
        <v>25000</v>
      </c>
      <c r="AC268" s="428">
        <f t="shared" si="516"/>
        <v>20000</v>
      </c>
      <c r="AD268" s="428">
        <f t="shared" si="516"/>
        <v>0</v>
      </c>
      <c r="AE268" s="428">
        <f t="shared" si="516"/>
        <v>0</v>
      </c>
      <c r="AF268" s="428">
        <f t="shared" si="516"/>
        <v>132350</v>
      </c>
      <c r="AG268" s="428">
        <f t="shared" si="516"/>
        <v>20000</v>
      </c>
      <c r="AH268" s="428">
        <f t="shared" si="516"/>
        <v>60000</v>
      </c>
      <c r="AI268" s="428">
        <f t="shared" si="516"/>
        <v>40000</v>
      </c>
      <c r="AJ268" s="428">
        <f t="shared" si="516"/>
        <v>0</v>
      </c>
      <c r="AK268" s="428">
        <f t="shared" si="516"/>
        <v>0</v>
      </c>
      <c r="AL268" s="428">
        <f t="shared" si="516"/>
        <v>0</v>
      </c>
      <c r="AM268" s="428">
        <f t="shared" si="516"/>
        <v>0</v>
      </c>
      <c r="AN268" s="428">
        <f t="shared" si="516"/>
        <v>167350</v>
      </c>
      <c r="AO268" s="428">
        <f t="shared" si="516"/>
        <v>90000</v>
      </c>
      <c r="AP268" s="428">
        <f t="shared" si="516"/>
        <v>36000</v>
      </c>
      <c r="AQ268" s="428">
        <f t="shared" si="516"/>
        <v>25336</v>
      </c>
      <c r="AR268" s="428">
        <f t="shared" si="516"/>
        <v>35138</v>
      </c>
      <c r="AS268" s="428">
        <f t="shared" si="516"/>
        <v>203350</v>
      </c>
      <c r="AT268" s="428">
        <f t="shared" si="516"/>
        <v>126000</v>
      </c>
      <c r="AU268" s="428">
        <f t="shared" si="516"/>
        <v>478732</v>
      </c>
      <c r="AV268" s="428">
        <f t="shared" si="516"/>
        <v>290000</v>
      </c>
      <c r="AW268" s="428">
        <f t="shared" si="516"/>
        <v>76000</v>
      </c>
      <c r="AX268" s="428">
        <f t="shared" si="516"/>
        <v>214000</v>
      </c>
      <c r="AY268" s="428">
        <f t="shared" si="516"/>
        <v>90000</v>
      </c>
      <c r="AZ268" s="428">
        <f t="shared" si="516"/>
        <v>60000</v>
      </c>
      <c r="BA268" s="428">
        <f t="shared" si="516"/>
        <v>0</v>
      </c>
      <c r="BB268" s="428">
        <f t="shared" si="516"/>
        <v>124000</v>
      </c>
      <c r="BC268" s="428">
        <f t="shared" si="516"/>
        <v>0</v>
      </c>
      <c r="BD268" s="428">
        <f t="shared" si="516"/>
        <v>124000</v>
      </c>
      <c r="BE268" s="428">
        <f t="shared" si="516"/>
        <v>0</v>
      </c>
      <c r="BF268" s="428">
        <f t="shared" si="516"/>
        <v>0</v>
      </c>
      <c r="BG268" s="428">
        <f t="shared" si="516"/>
        <v>176000</v>
      </c>
      <c r="BH268" s="428">
        <f t="shared" si="516"/>
        <v>176000</v>
      </c>
      <c r="BI268" s="428">
        <f t="shared" si="516"/>
        <v>478732</v>
      </c>
      <c r="BJ268" s="428">
        <f t="shared" si="516"/>
        <v>290000</v>
      </c>
      <c r="BK268" s="428">
        <f t="shared" si="516"/>
        <v>290000</v>
      </c>
      <c r="BL268" s="428">
        <f t="shared" si="516"/>
        <v>176000</v>
      </c>
      <c r="BM268" s="428">
        <f t="shared" si="516"/>
        <v>90000</v>
      </c>
      <c r="BN268" s="428">
        <f t="shared" si="516"/>
        <v>114000</v>
      </c>
      <c r="BO268" s="428">
        <f t="shared" si="516"/>
        <v>0</v>
      </c>
      <c r="BP268" s="428">
        <f t="shared" si="516"/>
        <v>114000</v>
      </c>
      <c r="BQ268" s="428">
        <f t="shared" si="516"/>
        <v>124000</v>
      </c>
      <c r="BR268" s="428">
        <f t="shared" si="516"/>
        <v>84000</v>
      </c>
      <c r="BS268" s="428">
        <f t="shared" ref="BS268:CA268" si="517">BS269+BS270+BS271</f>
        <v>77000</v>
      </c>
      <c r="BT268" s="428">
        <f t="shared" si="517"/>
        <v>0</v>
      </c>
      <c r="BU268" s="428">
        <f t="shared" si="517"/>
        <v>320000</v>
      </c>
      <c r="BV268" s="428">
        <f t="shared" si="517"/>
        <v>305000</v>
      </c>
      <c r="BW268" s="428">
        <f t="shared" si="517"/>
        <v>84000</v>
      </c>
      <c r="BX268" s="428">
        <f t="shared" si="517"/>
        <v>84000</v>
      </c>
      <c r="BY268" s="428">
        <f t="shared" si="517"/>
        <v>15000</v>
      </c>
      <c r="BZ268" s="119">
        <f t="shared" si="517"/>
        <v>15000</v>
      </c>
      <c r="CA268" s="119">
        <f t="shared" si="517"/>
        <v>0</v>
      </c>
      <c r="CB268" s="119">
        <f>CB269+CB270+CB271</f>
        <v>15000</v>
      </c>
      <c r="CC268" s="119">
        <f t="shared" ref="CC268" si="518">CC273</f>
        <v>0</v>
      </c>
      <c r="CD268" s="120"/>
      <c r="CE268" s="263"/>
    </row>
    <row r="269" spans="1:87" s="3" customFormat="1" ht="36" customHeight="1" x14ac:dyDescent="0.25">
      <c r="A269" s="41">
        <v>1</v>
      </c>
      <c r="B269" s="43" t="s">
        <v>199</v>
      </c>
      <c r="C269" s="44"/>
      <c r="D269" s="44"/>
      <c r="E269" s="45">
        <v>2015</v>
      </c>
      <c r="F269" s="244" t="s">
        <v>200</v>
      </c>
      <c r="G269" s="38">
        <v>416928</v>
      </c>
      <c r="H269" s="38">
        <v>134000</v>
      </c>
      <c r="I269" s="38"/>
      <c r="J269" s="38"/>
      <c r="K269" s="38"/>
      <c r="L269" s="38">
        <v>51350</v>
      </c>
      <c r="M269" s="38">
        <v>25000</v>
      </c>
      <c r="N269" s="38">
        <v>56000</v>
      </c>
      <c r="O269" s="38">
        <v>25000</v>
      </c>
      <c r="P269" s="38"/>
      <c r="Q269" s="38"/>
      <c r="R269" s="39"/>
      <c r="S269" s="39"/>
      <c r="T269" s="38"/>
      <c r="U269" s="39"/>
      <c r="V269" s="39">
        <f>L269+N269</f>
        <v>107350</v>
      </c>
      <c r="W269" s="39">
        <f>M269+O269</f>
        <v>50000</v>
      </c>
      <c r="X269" s="38">
        <v>288732</v>
      </c>
      <c r="Y269" s="38">
        <v>145000</v>
      </c>
      <c r="Z269" s="38"/>
      <c r="AA269" s="38"/>
      <c r="AB269" s="39">
        <v>25000</v>
      </c>
      <c r="AC269" s="39">
        <v>20000</v>
      </c>
      <c r="AD269" s="39"/>
      <c r="AE269" s="38"/>
      <c r="AF269" s="38">
        <f>V269+AB269</f>
        <v>132350</v>
      </c>
      <c r="AG269" s="39">
        <v>20000</v>
      </c>
      <c r="AH269" s="39">
        <v>60000</v>
      </c>
      <c r="AI269" s="39">
        <v>40000</v>
      </c>
      <c r="AJ269" s="39"/>
      <c r="AK269" s="39"/>
      <c r="AL269" s="39"/>
      <c r="AM269" s="39"/>
      <c r="AN269" s="39">
        <f>V269+AH269</f>
        <v>167350</v>
      </c>
      <c r="AO269" s="39">
        <f>W269+AI269</f>
        <v>90000</v>
      </c>
      <c r="AP269" s="38">
        <v>36000</v>
      </c>
      <c r="AQ269" s="38">
        <v>25336</v>
      </c>
      <c r="AR269" s="38">
        <v>35138</v>
      </c>
      <c r="AS269" s="39">
        <f>AN269+AP269</f>
        <v>203350</v>
      </c>
      <c r="AT269" s="39">
        <f>AO269+AP269</f>
        <v>126000</v>
      </c>
      <c r="AU269" s="38">
        <f>X269</f>
        <v>288732</v>
      </c>
      <c r="AV269" s="38">
        <v>200000</v>
      </c>
      <c r="AW269" s="38">
        <f>AI269+AP269</f>
        <v>76000</v>
      </c>
      <c r="AX269" s="38">
        <f>AV269-AI269-AP269</f>
        <v>124000</v>
      </c>
      <c r="AY269" s="38">
        <v>70000</v>
      </c>
      <c r="AZ269" s="38">
        <v>60000</v>
      </c>
      <c r="BA269" s="38"/>
      <c r="BB269" s="38">
        <f t="shared" ref="BB269" si="519">AX269-AY269</f>
        <v>54000</v>
      </c>
      <c r="BC269" s="38"/>
      <c r="BD269" s="39">
        <f t="shared" ref="BD269" si="520">BB269-BC269</f>
        <v>54000</v>
      </c>
      <c r="BE269" s="38">
        <f>AU269-BI269</f>
        <v>0</v>
      </c>
      <c r="BF269" s="38">
        <f>AV269-BJ269</f>
        <v>0</v>
      </c>
      <c r="BG269" s="39">
        <v>116000</v>
      </c>
      <c r="BH269" s="39">
        <f>BG269</f>
        <v>116000</v>
      </c>
      <c r="BI269" s="39">
        <f t="shared" ref="BI269:BJ269" si="521">AU269</f>
        <v>288732</v>
      </c>
      <c r="BJ269" s="39">
        <f t="shared" si="521"/>
        <v>200000</v>
      </c>
      <c r="BK269" s="39">
        <f t="shared" ref="BK269" si="522">BL269+BP269</f>
        <v>200000</v>
      </c>
      <c r="BL269" s="39">
        <f>BH269</f>
        <v>116000</v>
      </c>
      <c r="BM269" s="39">
        <f t="shared" ref="BM269" si="523">AY269</f>
        <v>70000</v>
      </c>
      <c r="BN269" s="39">
        <f>BJ269-BL269</f>
        <v>84000</v>
      </c>
      <c r="BO269" s="38"/>
      <c r="BP269" s="38">
        <f t="shared" ref="BP269" si="524">BN269+BO269</f>
        <v>84000</v>
      </c>
      <c r="BQ269" s="39">
        <v>94000</v>
      </c>
      <c r="BR269" s="39">
        <v>12000</v>
      </c>
      <c r="BS269" s="39">
        <f t="shared" ref="BS269" si="525">BP269-BR269</f>
        <v>72000</v>
      </c>
      <c r="BT269" s="39"/>
      <c r="BU269" s="39">
        <f>H269</f>
        <v>134000</v>
      </c>
      <c r="BV269" s="39">
        <v>131584</v>
      </c>
      <c r="BW269" s="39">
        <f t="shared" ref="BW269:BW271" si="526">BR269</f>
        <v>12000</v>
      </c>
      <c r="BX269" s="39">
        <f t="shared" ref="BX269:BX271" si="527">BW269</f>
        <v>12000</v>
      </c>
      <c r="BY269" s="39">
        <f>BU269-BV269</f>
        <v>2416</v>
      </c>
      <c r="BZ269" s="39">
        <f t="shared" ref="BZ269" si="528">BY269</f>
        <v>2416</v>
      </c>
      <c r="CA269" s="39"/>
      <c r="CB269" s="39">
        <f t="shared" ref="CB269:CB271" si="529">BY269+CA269</f>
        <v>2416</v>
      </c>
      <c r="CC269" s="39"/>
      <c r="CD269" s="62" t="s">
        <v>201</v>
      </c>
      <c r="CE269" s="263"/>
    </row>
    <row r="270" spans="1:87" s="3" customFormat="1" ht="45" x14ac:dyDescent="0.25">
      <c r="A270" s="41">
        <f>A269+1</f>
        <v>2</v>
      </c>
      <c r="B270" s="43" t="s">
        <v>202</v>
      </c>
      <c r="C270" s="44"/>
      <c r="D270" s="44"/>
      <c r="E270" s="45"/>
      <c r="F270" s="244" t="s">
        <v>445</v>
      </c>
      <c r="G270" s="38">
        <v>314428</v>
      </c>
      <c r="H270" s="38">
        <v>115555</v>
      </c>
      <c r="I270" s="38"/>
      <c r="J270" s="38"/>
      <c r="K270" s="38"/>
      <c r="L270" s="38"/>
      <c r="M270" s="38"/>
      <c r="N270" s="38"/>
      <c r="O270" s="38"/>
      <c r="P270" s="38"/>
      <c r="Q270" s="38"/>
      <c r="R270" s="39"/>
      <c r="S270" s="39"/>
      <c r="T270" s="38"/>
      <c r="U270" s="39"/>
      <c r="V270" s="39"/>
      <c r="W270" s="39"/>
      <c r="X270" s="38"/>
      <c r="Y270" s="38"/>
      <c r="Z270" s="38"/>
      <c r="AA270" s="38"/>
      <c r="AB270" s="39"/>
      <c r="AC270" s="39"/>
      <c r="AD270" s="39"/>
      <c r="AE270" s="38"/>
      <c r="AF270" s="38"/>
      <c r="AG270" s="39"/>
      <c r="AH270" s="39"/>
      <c r="AI270" s="39"/>
      <c r="AJ270" s="39"/>
      <c r="AK270" s="39"/>
      <c r="AL270" s="39"/>
      <c r="AM270" s="39"/>
      <c r="AN270" s="39"/>
      <c r="AO270" s="39"/>
      <c r="AP270" s="38"/>
      <c r="AQ270" s="38"/>
      <c r="AR270" s="38"/>
      <c r="AS270" s="39"/>
      <c r="AT270" s="39"/>
      <c r="AU270" s="38">
        <v>190000</v>
      </c>
      <c r="AV270" s="38">
        <v>90000</v>
      </c>
      <c r="AW270" s="38"/>
      <c r="AX270" s="38">
        <f>AV270</f>
        <v>90000</v>
      </c>
      <c r="AY270" s="38">
        <v>20000</v>
      </c>
      <c r="AZ270" s="38"/>
      <c r="BA270" s="38"/>
      <c r="BB270" s="38">
        <f>AX270-AY270</f>
        <v>70000</v>
      </c>
      <c r="BC270" s="38"/>
      <c r="BD270" s="39">
        <f>BB270-BC270</f>
        <v>70000</v>
      </c>
      <c r="BE270" s="38"/>
      <c r="BF270" s="38"/>
      <c r="BG270" s="39">
        <v>60000</v>
      </c>
      <c r="BH270" s="39">
        <f>BG270</f>
        <v>60000</v>
      </c>
      <c r="BI270" s="39">
        <f>AU270</f>
        <v>190000</v>
      </c>
      <c r="BJ270" s="39">
        <f>AV270</f>
        <v>90000</v>
      </c>
      <c r="BK270" s="39">
        <f>BL270+BP270</f>
        <v>90000</v>
      </c>
      <c r="BL270" s="39">
        <f>BH270</f>
        <v>60000</v>
      </c>
      <c r="BM270" s="39">
        <f>AY270</f>
        <v>20000</v>
      </c>
      <c r="BN270" s="39">
        <f>BJ270-BL270</f>
        <v>30000</v>
      </c>
      <c r="BO270" s="38"/>
      <c r="BP270" s="38">
        <f>BN270+BO270</f>
        <v>30000</v>
      </c>
      <c r="BQ270" s="39">
        <v>30000</v>
      </c>
      <c r="BR270" s="39">
        <v>25000</v>
      </c>
      <c r="BS270" s="39">
        <f>BP270-BR270</f>
        <v>5000</v>
      </c>
      <c r="BT270" s="39"/>
      <c r="BU270" s="39">
        <f>H270</f>
        <v>115555</v>
      </c>
      <c r="BV270" s="39">
        <v>115000</v>
      </c>
      <c r="BW270" s="39">
        <f t="shared" si="526"/>
        <v>25000</v>
      </c>
      <c r="BX270" s="39">
        <f t="shared" si="527"/>
        <v>25000</v>
      </c>
      <c r="BY270" s="39">
        <f>BU270-BV270</f>
        <v>555</v>
      </c>
      <c r="BZ270" s="39">
        <f>BY270</f>
        <v>555</v>
      </c>
      <c r="CA270" s="39"/>
      <c r="CB270" s="39">
        <f t="shared" si="529"/>
        <v>555</v>
      </c>
      <c r="CC270" s="39"/>
      <c r="CD270" s="62" t="s">
        <v>201</v>
      </c>
      <c r="CE270" s="263"/>
      <c r="CG270" s="14"/>
      <c r="CH270" s="14"/>
      <c r="CI270" s="14"/>
    </row>
    <row r="271" spans="1:87" ht="30" x14ac:dyDescent="0.25">
      <c r="A271" s="41">
        <f t="shared" ref="A271" si="530">A270+1</f>
        <v>3</v>
      </c>
      <c r="B271" s="193" t="s">
        <v>444</v>
      </c>
      <c r="C271" s="176"/>
      <c r="D271" s="176"/>
      <c r="E271" s="44"/>
      <c r="F271" s="245" t="s">
        <v>446</v>
      </c>
      <c r="G271" s="261">
        <v>285994</v>
      </c>
      <c r="H271" s="261">
        <v>70445</v>
      </c>
      <c r="I271" s="38"/>
      <c r="J271" s="38"/>
      <c r="K271" s="38"/>
      <c r="L271" s="38"/>
      <c r="M271" s="38"/>
      <c r="N271" s="38"/>
      <c r="O271" s="38"/>
      <c r="P271" s="38"/>
      <c r="Q271" s="38"/>
      <c r="R271" s="38"/>
      <c r="S271" s="38"/>
      <c r="T271" s="38"/>
      <c r="U271" s="38"/>
      <c r="V271" s="38"/>
      <c r="W271" s="38"/>
      <c r="X271" s="39"/>
      <c r="Y271" s="38"/>
      <c r="Z271" s="38"/>
      <c r="AA271" s="38"/>
      <c r="AB271" s="38"/>
      <c r="AC271" s="38"/>
      <c r="AD271" s="38"/>
      <c r="AE271" s="38"/>
      <c r="AF271" s="38"/>
      <c r="AG271" s="39"/>
      <c r="AH271" s="39"/>
      <c r="AI271" s="39"/>
      <c r="AJ271" s="39"/>
      <c r="AK271" s="39"/>
      <c r="AL271" s="39"/>
      <c r="AM271" s="39"/>
      <c r="AN271" s="39"/>
      <c r="AO271" s="39"/>
      <c r="AP271" s="38"/>
      <c r="AQ271" s="38"/>
      <c r="AR271" s="38"/>
      <c r="AS271" s="39"/>
      <c r="AT271" s="39"/>
      <c r="AU271" s="39"/>
      <c r="AV271" s="38"/>
      <c r="AW271" s="38"/>
      <c r="AX271" s="38"/>
      <c r="AY271" s="38"/>
      <c r="AZ271" s="38"/>
      <c r="BA271" s="38"/>
      <c r="BB271" s="38"/>
      <c r="BC271" s="38"/>
      <c r="BD271" s="38"/>
      <c r="BE271" s="38"/>
      <c r="BF271" s="38"/>
      <c r="BG271" s="39"/>
      <c r="BH271" s="39"/>
      <c r="BI271" s="39"/>
      <c r="BJ271" s="39"/>
      <c r="BK271" s="38"/>
      <c r="BL271" s="38"/>
      <c r="BM271" s="38"/>
      <c r="BN271" s="38"/>
      <c r="BO271" s="38"/>
      <c r="BP271" s="38"/>
      <c r="BQ271" s="38"/>
      <c r="BR271" s="38">
        <v>47000</v>
      </c>
      <c r="BS271" s="39"/>
      <c r="BT271" s="39"/>
      <c r="BU271" s="38">
        <f>H271</f>
        <v>70445</v>
      </c>
      <c r="BV271" s="38">
        <v>58416</v>
      </c>
      <c r="BW271" s="39">
        <f t="shared" si="526"/>
        <v>47000</v>
      </c>
      <c r="BX271" s="39">
        <f t="shared" si="527"/>
        <v>47000</v>
      </c>
      <c r="BY271" s="39">
        <f>BU271-BV271</f>
        <v>12029</v>
      </c>
      <c r="BZ271" s="39">
        <f>BY271</f>
        <v>12029</v>
      </c>
      <c r="CA271" s="39"/>
      <c r="CB271" s="39">
        <f t="shared" si="529"/>
        <v>12029</v>
      </c>
      <c r="CC271" s="39"/>
      <c r="CD271" s="62" t="s">
        <v>201</v>
      </c>
      <c r="CE271" s="263"/>
    </row>
    <row r="272" spans="1:87" hidden="1" x14ac:dyDescent="0.25">
      <c r="A272" s="143" t="s">
        <v>70</v>
      </c>
      <c r="B272" s="351" t="s">
        <v>529</v>
      </c>
      <c r="C272" s="176"/>
      <c r="D272" s="176"/>
      <c r="E272" s="44"/>
      <c r="F272" s="245"/>
      <c r="G272" s="352">
        <f>G273</f>
        <v>0</v>
      </c>
      <c r="H272" s="352">
        <f t="shared" ref="H272:BS272" si="531">H273</f>
        <v>0</v>
      </c>
      <c r="I272" s="352">
        <f t="shared" si="531"/>
        <v>0</v>
      </c>
      <c r="J272" s="352">
        <f t="shared" si="531"/>
        <v>0</v>
      </c>
      <c r="K272" s="352">
        <f t="shared" si="531"/>
        <v>0</v>
      </c>
      <c r="L272" s="352">
        <f t="shared" si="531"/>
        <v>0</v>
      </c>
      <c r="M272" s="352">
        <f t="shared" si="531"/>
        <v>0</v>
      </c>
      <c r="N272" s="352">
        <f t="shared" si="531"/>
        <v>0</v>
      </c>
      <c r="O272" s="352">
        <f t="shared" si="531"/>
        <v>0</v>
      </c>
      <c r="P272" s="352">
        <f t="shared" si="531"/>
        <v>0</v>
      </c>
      <c r="Q272" s="352">
        <f t="shared" si="531"/>
        <v>0</v>
      </c>
      <c r="R272" s="352">
        <f t="shared" si="531"/>
        <v>0</v>
      </c>
      <c r="S272" s="352">
        <f t="shared" si="531"/>
        <v>0</v>
      </c>
      <c r="T272" s="352">
        <f t="shared" si="531"/>
        <v>0</v>
      </c>
      <c r="U272" s="352">
        <f t="shared" si="531"/>
        <v>0</v>
      </c>
      <c r="V272" s="352">
        <f t="shared" si="531"/>
        <v>0</v>
      </c>
      <c r="W272" s="352">
        <f t="shared" si="531"/>
        <v>0</v>
      </c>
      <c r="X272" s="352">
        <f t="shared" si="531"/>
        <v>0</v>
      </c>
      <c r="Y272" s="352">
        <f t="shared" si="531"/>
        <v>0</v>
      </c>
      <c r="Z272" s="352">
        <f t="shared" si="531"/>
        <v>0</v>
      </c>
      <c r="AA272" s="352">
        <f t="shared" si="531"/>
        <v>0</v>
      </c>
      <c r="AB272" s="352">
        <f t="shared" si="531"/>
        <v>0</v>
      </c>
      <c r="AC272" s="352">
        <f t="shared" si="531"/>
        <v>0</v>
      </c>
      <c r="AD272" s="352">
        <f t="shared" si="531"/>
        <v>0</v>
      </c>
      <c r="AE272" s="352">
        <f t="shared" si="531"/>
        <v>0</v>
      </c>
      <c r="AF272" s="352">
        <f t="shared" si="531"/>
        <v>0</v>
      </c>
      <c r="AG272" s="352">
        <f t="shared" si="531"/>
        <v>0</v>
      </c>
      <c r="AH272" s="352">
        <f t="shared" si="531"/>
        <v>0</v>
      </c>
      <c r="AI272" s="352">
        <f t="shared" si="531"/>
        <v>0</v>
      </c>
      <c r="AJ272" s="352">
        <f t="shared" si="531"/>
        <v>0</v>
      </c>
      <c r="AK272" s="352">
        <f t="shared" si="531"/>
        <v>0</v>
      </c>
      <c r="AL272" s="352">
        <f t="shared" si="531"/>
        <v>0</v>
      </c>
      <c r="AM272" s="352">
        <f t="shared" si="531"/>
        <v>0</v>
      </c>
      <c r="AN272" s="352">
        <f t="shared" si="531"/>
        <v>0</v>
      </c>
      <c r="AO272" s="352">
        <f t="shared" si="531"/>
        <v>0</v>
      </c>
      <c r="AP272" s="352">
        <f t="shared" si="531"/>
        <v>0</v>
      </c>
      <c r="AQ272" s="352">
        <f t="shared" si="531"/>
        <v>0</v>
      </c>
      <c r="AR272" s="352">
        <f t="shared" si="531"/>
        <v>0</v>
      </c>
      <c r="AS272" s="352">
        <f t="shared" si="531"/>
        <v>0</v>
      </c>
      <c r="AT272" s="352">
        <f t="shared" si="531"/>
        <v>0</v>
      </c>
      <c r="AU272" s="352">
        <f t="shared" si="531"/>
        <v>0</v>
      </c>
      <c r="AV272" s="352">
        <f t="shared" si="531"/>
        <v>0</v>
      </c>
      <c r="AW272" s="352">
        <f t="shared" si="531"/>
        <v>0</v>
      </c>
      <c r="AX272" s="352">
        <f t="shared" si="531"/>
        <v>0</v>
      </c>
      <c r="AY272" s="352">
        <f t="shared" si="531"/>
        <v>0</v>
      </c>
      <c r="AZ272" s="352">
        <f t="shared" si="531"/>
        <v>0</v>
      </c>
      <c r="BA272" s="352">
        <f t="shared" si="531"/>
        <v>0</v>
      </c>
      <c r="BB272" s="352">
        <f t="shared" si="531"/>
        <v>0</v>
      </c>
      <c r="BC272" s="352">
        <f t="shared" si="531"/>
        <v>0</v>
      </c>
      <c r="BD272" s="352">
        <f t="shared" si="531"/>
        <v>0</v>
      </c>
      <c r="BE272" s="352">
        <f t="shared" si="531"/>
        <v>0</v>
      </c>
      <c r="BF272" s="352">
        <f t="shared" si="531"/>
        <v>0</v>
      </c>
      <c r="BG272" s="352">
        <f t="shared" si="531"/>
        <v>0</v>
      </c>
      <c r="BH272" s="352">
        <f t="shared" si="531"/>
        <v>0</v>
      </c>
      <c r="BI272" s="352">
        <f t="shared" si="531"/>
        <v>0</v>
      </c>
      <c r="BJ272" s="352">
        <f t="shared" si="531"/>
        <v>0</v>
      </c>
      <c r="BK272" s="352">
        <f t="shared" si="531"/>
        <v>0</v>
      </c>
      <c r="BL272" s="352">
        <f t="shared" si="531"/>
        <v>0</v>
      </c>
      <c r="BM272" s="352">
        <f t="shared" si="531"/>
        <v>0</v>
      </c>
      <c r="BN272" s="352">
        <f t="shared" si="531"/>
        <v>0</v>
      </c>
      <c r="BO272" s="352">
        <f t="shared" si="531"/>
        <v>0</v>
      </c>
      <c r="BP272" s="352">
        <f t="shared" si="531"/>
        <v>0</v>
      </c>
      <c r="BQ272" s="352">
        <f t="shared" si="531"/>
        <v>0</v>
      </c>
      <c r="BR272" s="352">
        <f t="shared" si="531"/>
        <v>0</v>
      </c>
      <c r="BS272" s="352">
        <f t="shared" si="531"/>
        <v>0</v>
      </c>
      <c r="BT272" s="352">
        <f t="shared" ref="BT272:CB272" si="532">BT273</f>
        <v>0</v>
      </c>
      <c r="BU272" s="352">
        <f t="shared" si="532"/>
        <v>0</v>
      </c>
      <c r="BV272" s="352">
        <f t="shared" si="532"/>
        <v>0</v>
      </c>
      <c r="BW272" s="352">
        <f t="shared" si="532"/>
        <v>0</v>
      </c>
      <c r="BX272" s="352">
        <f t="shared" si="532"/>
        <v>0</v>
      </c>
      <c r="BY272" s="352">
        <f t="shared" si="532"/>
        <v>0</v>
      </c>
      <c r="BZ272" s="352">
        <f t="shared" si="532"/>
        <v>0</v>
      </c>
      <c r="CA272" s="352">
        <f t="shared" si="532"/>
        <v>0</v>
      </c>
      <c r="CB272" s="352">
        <f t="shared" si="532"/>
        <v>0</v>
      </c>
      <c r="CC272" s="39"/>
      <c r="CD272" s="62"/>
      <c r="CE272" s="263"/>
      <c r="CG272" s="426"/>
      <c r="CH272" s="426"/>
      <c r="CI272" s="426"/>
    </row>
    <row r="273" spans="1:87" s="426" customFormat="1" ht="15.75" hidden="1" x14ac:dyDescent="0.25">
      <c r="A273" s="414"/>
      <c r="B273" s="415"/>
      <c r="C273" s="416"/>
      <c r="D273" s="416"/>
      <c r="E273" s="417"/>
      <c r="F273" s="424"/>
      <c r="G273" s="251"/>
      <c r="H273" s="251"/>
      <c r="I273" s="251"/>
      <c r="J273" s="251"/>
      <c r="K273" s="251"/>
      <c r="L273" s="251"/>
      <c r="M273" s="251"/>
      <c r="N273" s="251"/>
      <c r="O273" s="251"/>
      <c r="P273" s="251"/>
      <c r="Q273" s="251"/>
      <c r="R273" s="76"/>
      <c r="S273" s="76"/>
      <c r="T273" s="251"/>
      <c r="U273" s="76"/>
      <c r="V273" s="76"/>
      <c r="W273" s="76"/>
      <c r="X273" s="251"/>
      <c r="Y273" s="251"/>
      <c r="Z273" s="251"/>
      <c r="AA273" s="251"/>
      <c r="AB273" s="76"/>
      <c r="AC273" s="76"/>
      <c r="AD273" s="76"/>
      <c r="AE273" s="251"/>
      <c r="AF273" s="251"/>
      <c r="AG273" s="76"/>
      <c r="AH273" s="76"/>
      <c r="AI273" s="76"/>
      <c r="AJ273" s="76"/>
      <c r="AK273" s="76"/>
      <c r="AL273" s="76"/>
      <c r="AM273" s="76"/>
      <c r="AN273" s="76"/>
      <c r="AO273" s="76"/>
      <c r="AP273" s="251"/>
      <c r="AQ273" s="251"/>
      <c r="AR273" s="251"/>
      <c r="AS273" s="76"/>
      <c r="AT273" s="76"/>
      <c r="AU273" s="251"/>
      <c r="AV273" s="251"/>
      <c r="AW273" s="251"/>
      <c r="AX273" s="251"/>
      <c r="AY273" s="251"/>
      <c r="AZ273" s="251"/>
      <c r="BA273" s="251"/>
      <c r="BB273" s="251"/>
      <c r="BC273" s="251"/>
      <c r="BD273" s="76"/>
      <c r="BE273" s="251"/>
      <c r="BF273" s="251"/>
      <c r="BG273" s="76"/>
      <c r="BH273" s="76"/>
      <c r="BI273" s="76"/>
      <c r="BJ273" s="76"/>
      <c r="BK273" s="76"/>
      <c r="BL273" s="76"/>
      <c r="BM273" s="76"/>
      <c r="BN273" s="76"/>
      <c r="BO273" s="251"/>
      <c r="BP273" s="251"/>
      <c r="BQ273" s="76"/>
      <c r="BR273" s="76"/>
      <c r="BS273" s="76"/>
      <c r="BT273" s="76"/>
      <c r="BU273" s="76"/>
      <c r="BV273" s="76"/>
      <c r="BW273" s="76"/>
      <c r="BX273" s="76"/>
      <c r="BY273" s="76"/>
      <c r="BZ273" s="76"/>
      <c r="CA273" s="76"/>
      <c r="CB273" s="76"/>
      <c r="CC273" s="76"/>
      <c r="CD273" s="414"/>
      <c r="CE273" s="425"/>
      <c r="CG273" s="3"/>
      <c r="CH273" s="3"/>
      <c r="CI273" s="3"/>
    </row>
    <row r="274" spans="1:87" s="3" customFormat="1" ht="15.75" x14ac:dyDescent="0.25">
      <c r="A274" s="143" t="s">
        <v>205</v>
      </c>
      <c r="B274" s="115" t="s">
        <v>203</v>
      </c>
      <c r="C274" s="117"/>
      <c r="D274" s="117"/>
      <c r="E274" s="152"/>
      <c r="F274" s="262"/>
      <c r="G274" s="119">
        <v>510000</v>
      </c>
      <c r="H274" s="119">
        <v>200000</v>
      </c>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t="e">
        <f>#REF!</f>
        <v>#REF!</v>
      </c>
      <c r="AK274" s="119" t="e">
        <f>#REF!</f>
        <v>#REF!</v>
      </c>
      <c r="AL274" s="119" t="e">
        <f>#REF!</f>
        <v>#REF!</v>
      </c>
      <c r="AM274" s="119" t="e">
        <f>#REF!</f>
        <v>#REF!</v>
      </c>
      <c r="AN274" s="119">
        <v>26000</v>
      </c>
      <c r="AO274" s="119">
        <v>26000</v>
      </c>
      <c r="AP274" s="119">
        <v>32000</v>
      </c>
      <c r="AQ274" s="119">
        <v>32000</v>
      </c>
      <c r="AR274" s="119">
        <v>32000</v>
      </c>
      <c r="AS274" s="153">
        <f>AN274+AP274</f>
        <v>58000</v>
      </c>
      <c r="AT274" s="153">
        <f>AO274+AP274</f>
        <v>58000</v>
      </c>
      <c r="AU274" s="119">
        <v>510000</v>
      </c>
      <c r="AV274" s="119">
        <v>100000</v>
      </c>
      <c r="AW274" s="119">
        <f>AI274+AP274</f>
        <v>32000</v>
      </c>
      <c r="AX274" s="119">
        <f>AV274-AI274-AP274</f>
        <v>68000</v>
      </c>
      <c r="AY274" s="119">
        <v>20000</v>
      </c>
      <c r="AZ274" s="119">
        <v>25000</v>
      </c>
      <c r="BA274" s="119"/>
      <c r="BB274" s="119">
        <f>AX274-AY274</f>
        <v>48000</v>
      </c>
      <c r="BC274" s="119"/>
      <c r="BD274" s="119"/>
      <c r="BE274" s="119">
        <v>32000</v>
      </c>
      <c r="BF274" s="119">
        <v>32000</v>
      </c>
      <c r="BG274" s="153">
        <f>52000+9531</f>
        <v>61531</v>
      </c>
      <c r="BH274" s="153">
        <f>BG274</f>
        <v>61531</v>
      </c>
      <c r="BI274" s="153">
        <f>AU274</f>
        <v>510000</v>
      </c>
      <c r="BJ274" s="153">
        <f>AV274</f>
        <v>100000</v>
      </c>
      <c r="BK274" s="153">
        <v>38000</v>
      </c>
      <c r="BL274" s="153">
        <v>38000</v>
      </c>
      <c r="BM274" s="153">
        <v>38000</v>
      </c>
      <c r="BN274" s="153">
        <v>38000</v>
      </c>
      <c r="BO274" s="153">
        <v>38000</v>
      </c>
      <c r="BP274" s="153">
        <v>38000</v>
      </c>
      <c r="BQ274" s="153">
        <v>38000</v>
      </c>
      <c r="BR274" s="153">
        <v>38000</v>
      </c>
      <c r="BS274" s="39">
        <f t="shared" ref="BS274" si="533">BP274-BR274</f>
        <v>0</v>
      </c>
      <c r="BT274" s="39"/>
      <c r="BU274" s="153">
        <v>100000</v>
      </c>
      <c r="BV274" s="153">
        <v>121000</v>
      </c>
      <c r="BW274" s="153">
        <v>38000</v>
      </c>
      <c r="BX274" s="153">
        <f>BW274</f>
        <v>38000</v>
      </c>
      <c r="BY274" s="398">
        <v>-21000</v>
      </c>
      <c r="BZ274" s="153">
        <f t="shared" ref="BZ274" si="534">BY274</f>
        <v>-21000</v>
      </c>
      <c r="CA274" s="153">
        <v>78900</v>
      </c>
      <c r="CB274" s="153">
        <v>57900</v>
      </c>
      <c r="CC274" s="39">
        <v>78900</v>
      </c>
      <c r="CD274" s="62" t="s">
        <v>204</v>
      </c>
      <c r="CE274" s="263"/>
      <c r="CG274" s="5"/>
      <c r="CH274" s="5"/>
      <c r="CI274" s="5"/>
    </row>
    <row r="275" spans="1:87" s="5" customFormat="1" ht="31.5" x14ac:dyDescent="0.25">
      <c r="A275" s="143" t="s">
        <v>218</v>
      </c>
      <c r="B275" s="144" t="s">
        <v>439</v>
      </c>
      <c r="C275" s="117" t="s">
        <v>206</v>
      </c>
      <c r="D275" s="117"/>
      <c r="E275" s="152"/>
      <c r="F275" s="238"/>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c r="BI275" s="153"/>
      <c r="BJ275" s="153"/>
      <c r="BK275" s="153"/>
      <c r="BL275" s="153"/>
      <c r="BM275" s="153"/>
      <c r="BN275" s="153"/>
      <c r="BO275" s="153"/>
      <c r="BP275" s="153"/>
      <c r="BQ275" s="153"/>
      <c r="BR275" s="153"/>
      <c r="BS275" s="153"/>
      <c r="BT275" s="39"/>
      <c r="BU275" s="153"/>
      <c r="BV275" s="153"/>
      <c r="BW275" s="153"/>
      <c r="BX275" s="153"/>
      <c r="BY275" s="153"/>
      <c r="BZ275" s="153"/>
      <c r="CA275" s="153">
        <f>CB275</f>
        <v>23462</v>
      </c>
      <c r="CB275" s="153">
        <v>23462</v>
      </c>
      <c r="CC275" s="153">
        <f>CB275</f>
        <v>23462</v>
      </c>
      <c r="CD275" s="62" t="s">
        <v>204</v>
      </c>
      <c r="CE275" s="263"/>
      <c r="CG275" s="6"/>
      <c r="CH275" s="6"/>
      <c r="CI275" s="6"/>
    </row>
    <row r="276" spans="1:87" s="6" customFormat="1" ht="31.5" x14ac:dyDescent="0.25">
      <c r="A276" s="194" t="s">
        <v>51</v>
      </c>
      <c r="B276" s="195" t="s">
        <v>219</v>
      </c>
      <c r="C276" s="196" t="s">
        <v>206</v>
      </c>
      <c r="D276" s="196"/>
      <c r="E276" s="197"/>
      <c r="F276" s="247"/>
      <c r="G276" s="198"/>
      <c r="H276" s="199"/>
      <c r="I276" s="200"/>
      <c r="J276" s="200"/>
      <c r="K276" s="200"/>
      <c r="L276" s="198"/>
      <c r="M276" s="198"/>
      <c r="N276" s="198"/>
      <c r="O276" s="198"/>
      <c r="P276" s="200"/>
      <c r="Q276" s="200"/>
      <c r="R276" s="198"/>
      <c r="S276" s="198"/>
      <c r="T276" s="200"/>
      <c r="U276" s="198"/>
      <c r="V276" s="198"/>
      <c r="W276" s="198"/>
      <c r="X276" s="198"/>
      <c r="Y276" s="199"/>
      <c r="Z276" s="200"/>
      <c r="AA276" s="200"/>
      <c r="AB276" s="198"/>
      <c r="AC276" s="198"/>
      <c r="AD276" s="198"/>
      <c r="AE276" s="200"/>
      <c r="AF276" s="200"/>
      <c r="AG276" s="198">
        <v>1500</v>
      </c>
      <c r="AH276" s="198"/>
      <c r="AI276" s="198"/>
      <c r="AJ276" s="198"/>
      <c r="AK276" s="198"/>
      <c r="AL276" s="198"/>
      <c r="AM276" s="198"/>
      <c r="AN276" s="198"/>
      <c r="AO276" s="198"/>
      <c r="AP276" s="200">
        <v>65000</v>
      </c>
      <c r="AQ276" s="200"/>
      <c r="AR276" s="200"/>
      <c r="AS276" s="198">
        <f>AN276+AP276</f>
        <v>65000</v>
      </c>
      <c r="AT276" s="198">
        <f>AO276+AP276</f>
        <v>65000</v>
      </c>
      <c r="AU276" s="198"/>
      <c r="AV276" s="199"/>
      <c r="AW276" s="200"/>
      <c r="AX276" s="200"/>
      <c r="AY276" s="200">
        <f>AZ276</f>
        <v>36000</v>
      </c>
      <c r="AZ276" s="200">
        <v>36000</v>
      </c>
      <c r="BA276" s="200"/>
      <c r="BB276" s="200">
        <f>AX276-AY276</f>
        <v>-36000</v>
      </c>
      <c r="BC276" s="200"/>
      <c r="BD276" s="200"/>
      <c r="BE276" s="200"/>
      <c r="BF276" s="200"/>
      <c r="BG276" s="198"/>
      <c r="BH276" s="198"/>
      <c r="BI276" s="198"/>
      <c r="BJ276" s="198"/>
      <c r="BK276" s="189"/>
      <c r="BL276" s="198"/>
      <c r="BM276" s="198">
        <v>36000</v>
      </c>
      <c r="BN276" s="198"/>
      <c r="BO276" s="200"/>
      <c r="BP276" s="200"/>
      <c r="BQ276" s="198"/>
      <c r="BR276" s="198">
        <v>65000</v>
      </c>
      <c r="BS276" s="198"/>
      <c r="BT276" s="198"/>
      <c r="BU276" s="198"/>
      <c r="BV276" s="198"/>
      <c r="BW276" s="198">
        <v>65000</v>
      </c>
      <c r="BX276" s="198"/>
      <c r="BY276" s="198"/>
      <c r="BZ276" s="198"/>
      <c r="CA276" s="198"/>
      <c r="CB276" s="198">
        <v>186202</v>
      </c>
      <c r="CC276" s="198"/>
      <c r="CD276" s="407" t="s">
        <v>204</v>
      </c>
      <c r="CE276" s="264"/>
      <c r="CG276" s="14"/>
      <c r="CH276" s="14"/>
      <c r="CI276" s="14"/>
    </row>
    <row r="277" spans="1:87" ht="20.45" customHeight="1" x14ac:dyDescent="0.25">
      <c r="A277" s="28"/>
      <c r="B277" s="29" t="s">
        <v>53</v>
      </c>
      <c r="CE277" s="80"/>
    </row>
    <row r="278" spans="1:87" x14ac:dyDescent="0.25">
      <c r="CE278" s="80"/>
    </row>
    <row r="279" spans="1:87" x14ac:dyDescent="0.25">
      <c r="CA279" s="77"/>
      <c r="CB279" s="77"/>
      <c r="CC279" s="77"/>
      <c r="CD279" s="78"/>
      <c r="CE279" s="80"/>
    </row>
    <row r="280" spans="1:87" x14ac:dyDescent="0.25">
      <c r="CA280" s="77"/>
      <c r="CB280" s="77"/>
      <c r="CC280" s="77"/>
      <c r="CD280" s="78"/>
      <c r="CE280" s="80"/>
    </row>
    <row r="281" spans="1:87" x14ac:dyDescent="0.25">
      <c r="CA281" s="77"/>
      <c r="CB281" s="77"/>
      <c r="CC281" s="77"/>
      <c r="CD281" s="78"/>
      <c r="CE281" s="80"/>
    </row>
    <row r="282" spans="1:87" x14ac:dyDescent="0.25">
      <c r="CA282" s="77"/>
      <c r="CB282" s="77"/>
      <c r="CC282" s="77"/>
      <c r="CD282" s="78"/>
      <c r="CE282" s="80"/>
    </row>
    <row r="283" spans="1:87" x14ac:dyDescent="0.25">
      <c r="CA283" s="77"/>
      <c r="CB283" s="77"/>
      <c r="CC283" s="77"/>
      <c r="CD283" s="78"/>
      <c r="CE283" s="80"/>
    </row>
    <row r="284" spans="1:87" x14ac:dyDescent="0.25">
      <c r="CA284" s="77"/>
      <c r="CB284" s="77"/>
      <c r="CC284" s="77"/>
      <c r="CD284" s="78"/>
      <c r="CE284" s="80"/>
    </row>
    <row r="285" spans="1:87" x14ac:dyDescent="0.25">
      <c r="CE285" s="80"/>
    </row>
    <row r="286" spans="1:87" x14ac:dyDescent="0.25">
      <c r="CE286" s="80"/>
    </row>
    <row r="287" spans="1:87" x14ac:dyDescent="0.25">
      <c r="CE287" s="80"/>
    </row>
    <row r="288" spans="1:87" x14ac:dyDescent="0.25">
      <c r="CE288" s="80"/>
    </row>
  </sheetData>
  <mergeCells count="44">
    <mergeCell ref="CG6:CJ6"/>
    <mergeCell ref="CE234:CE235"/>
    <mergeCell ref="A5:A9"/>
    <mergeCell ref="B5:B9"/>
    <mergeCell ref="F5:H5"/>
    <mergeCell ref="AY5:AY9"/>
    <mergeCell ref="BE5:BF6"/>
    <mergeCell ref="F6:F9"/>
    <mergeCell ref="BE7:BE9"/>
    <mergeCell ref="BF7:BF9"/>
    <mergeCell ref="BG7:BG9"/>
    <mergeCell ref="BH7:BH9"/>
    <mergeCell ref="BG5:BH6"/>
    <mergeCell ref="V5:V9"/>
    <mergeCell ref="CE5:CE9"/>
    <mergeCell ref="G6:G9"/>
    <mergeCell ref="H6:H9"/>
    <mergeCell ref="BI7:BI9"/>
    <mergeCell ref="BJ7:BJ9"/>
    <mergeCell ref="BQ5:BQ9"/>
    <mergeCell ref="A4:CE4"/>
    <mergeCell ref="BL7:BL9"/>
    <mergeCell ref="BM7:BM9"/>
    <mergeCell ref="BR5:BR9"/>
    <mergeCell ref="BK5:BK9"/>
    <mergeCell ref="BN5:BN9"/>
    <mergeCell ref="BO5:BO9"/>
    <mergeCell ref="BP5:BP9"/>
    <mergeCell ref="A3:CE3"/>
    <mergeCell ref="A2:CE2"/>
    <mergeCell ref="CB5:CB9"/>
    <mergeCell ref="CC5:CC9"/>
    <mergeCell ref="BZ5:BZ9"/>
    <mergeCell ref="BS5:BS9"/>
    <mergeCell ref="BU5:BU9"/>
    <mergeCell ref="BY5:BY9"/>
    <mergeCell ref="BT5:BT9"/>
    <mergeCell ref="BV5:BV9"/>
    <mergeCell ref="BW5:BW9"/>
    <mergeCell ref="BX5:BX9"/>
    <mergeCell ref="CA5:CA9"/>
    <mergeCell ref="BL5:BM6"/>
    <mergeCell ref="CD5:CD9"/>
    <mergeCell ref="BI5:BJ6"/>
  </mergeCells>
  <pageMargins left="0.19685039370078741" right="7.874015748031496E-2" top="0.31496062992125984" bottom="0.27559055118110237" header="0.19685039370078741" footer="0.15748031496062992"/>
  <pageSetup paperSize="9" scale="95"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84"/>
  <sheetViews>
    <sheetView workbookViewId="0">
      <selection activeCell="A3" sqref="A3:CE3"/>
    </sheetView>
  </sheetViews>
  <sheetFormatPr defaultColWidth="9.140625" defaultRowHeight="18.75" x14ac:dyDescent="0.25"/>
  <cols>
    <col min="1" max="1" width="4.42578125" style="207" customWidth="1"/>
    <col min="2" max="2" width="30.140625" style="208" customWidth="1"/>
    <col min="3" max="3" width="8.42578125" style="204" hidden="1" customWidth="1"/>
    <col min="4" max="4" width="9.42578125" style="204" hidden="1" customWidth="1"/>
    <col min="5" max="5" width="0.5703125" style="204" hidden="1" customWidth="1"/>
    <col min="6" max="6" width="18.140625" style="205" customWidth="1"/>
    <col min="7" max="7" width="8.85546875" style="206" customWidth="1"/>
    <col min="8" max="8" width="7.85546875" style="206" customWidth="1"/>
    <col min="9" max="9" width="10.42578125" style="206" hidden="1" customWidth="1"/>
    <col min="10" max="10" width="8.5703125" style="206" hidden="1" customWidth="1"/>
    <col min="11" max="11" width="7.42578125" style="206" hidden="1" customWidth="1"/>
    <col min="12" max="12" width="7.85546875" style="206" hidden="1" customWidth="1"/>
    <col min="13" max="13" width="8.140625" style="206" hidden="1" customWidth="1"/>
    <col min="14" max="14" width="8" style="206" hidden="1" customWidth="1"/>
    <col min="15" max="15" width="7.85546875" style="206" hidden="1" customWidth="1"/>
    <col min="16" max="16" width="8.140625" style="206" hidden="1" customWidth="1"/>
    <col min="17" max="17" width="8.42578125" style="206" hidden="1" customWidth="1"/>
    <col min="18" max="18" width="8.5703125" style="206" hidden="1" customWidth="1"/>
    <col min="19" max="19" width="7.5703125" style="206" hidden="1" customWidth="1"/>
    <col min="20" max="20" width="9.5703125" style="206" hidden="1" customWidth="1"/>
    <col min="21" max="21" width="9.85546875" style="206" hidden="1" customWidth="1"/>
    <col min="22" max="22" width="8.140625" style="206" hidden="1" customWidth="1"/>
    <col min="23" max="23" width="7.42578125" style="206" hidden="1" customWidth="1"/>
    <col min="24" max="24" width="7.5703125" style="206" hidden="1" customWidth="1"/>
    <col min="25" max="25" width="8.42578125" style="206" hidden="1" customWidth="1"/>
    <col min="26" max="26" width="7.5703125" style="206" hidden="1" customWidth="1"/>
    <col min="27" max="27" width="8.42578125" style="206" hidden="1" customWidth="1"/>
    <col min="28" max="31" width="7.42578125" style="206" hidden="1" customWidth="1"/>
    <col min="32" max="32" width="8.140625" style="206" hidden="1" customWidth="1"/>
    <col min="33" max="33" width="7.42578125" style="206" hidden="1" customWidth="1"/>
    <col min="34" max="34" width="7.85546875" style="206" hidden="1" customWidth="1"/>
    <col min="35" max="35" width="7.42578125" style="206" hidden="1" customWidth="1"/>
    <col min="36" max="36" width="8" style="206" hidden="1" customWidth="1"/>
    <col min="37" max="37" width="7.5703125" style="206" hidden="1" customWidth="1"/>
    <col min="38" max="39" width="7.42578125" style="206" hidden="1" customWidth="1"/>
    <col min="40" max="40" width="9" style="206" hidden="1" customWidth="1"/>
    <col min="41" max="41" width="7.85546875" style="206" hidden="1" customWidth="1"/>
    <col min="42" max="44" width="7.5703125" style="206" hidden="1" customWidth="1"/>
    <col min="45" max="45" width="9" style="206" hidden="1" customWidth="1"/>
    <col min="46" max="47" width="7.85546875" style="206" hidden="1" customWidth="1"/>
    <col min="48" max="48" width="8.42578125" style="206" hidden="1" customWidth="1"/>
    <col min="49" max="49" width="7.42578125" style="206" hidden="1" customWidth="1"/>
    <col min="50" max="50" width="8.42578125" style="206" hidden="1" customWidth="1"/>
    <col min="51" max="51" width="6.42578125" style="206" hidden="1" customWidth="1"/>
    <col min="52" max="55" width="6.85546875" style="206" hidden="1" customWidth="1"/>
    <col min="56" max="56" width="0.85546875" style="206" hidden="1" customWidth="1"/>
    <col min="57" max="57" width="6.42578125" style="206" hidden="1" customWidth="1"/>
    <col min="58" max="58" width="6.85546875" style="206" hidden="1" customWidth="1"/>
    <col min="59" max="59" width="7.5703125" style="206" hidden="1" customWidth="1"/>
    <col min="60" max="60" width="6.85546875" style="206" hidden="1" customWidth="1"/>
    <col min="61" max="61" width="8" style="206" hidden="1" customWidth="1"/>
    <col min="62" max="62" width="0.85546875" style="206" hidden="1" customWidth="1"/>
    <col min="63" max="63" width="9.42578125" style="206" hidden="1" customWidth="1"/>
    <col min="64" max="64" width="9.140625" style="206" hidden="1" customWidth="1"/>
    <col min="65" max="65" width="8" style="206" hidden="1" customWidth="1"/>
    <col min="66" max="66" width="7.85546875" style="206" hidden="1" customWidth="1"/>
    <col min="67" max="67" width="6.85546875" style="105" hidden="1" customWidth="1"/>
    <col min="68" max="68" width="8.42578125" style="105" hidden="1" customWidth="1"/>
    <col min="69" max="69" width="0.85546875" style="206" hidden="1" customWidth="1"/>
    <col min="70" max="71" width="7.85546875" style="206" hidden="1" customWidth="1"/>
    <col min="72" max="72" width="7.140625" style="206" hidden="1" customWidth="1"/>
    <col min="73" max="73" width="8.140625" style="206" customWidth="1"/>
    <col min="74" max="75" width="7.42578125" style="206" customWidth="1"/>
    <col min="76" max="76" width="7.5703125" style="206" customWidth="1"/>
    <col min="77" max="77" width="6.85546875" style="206" customWidth="1"/>
    <col min="78" max="78" width="7.5703125" style="206" hidden="1" customWidth="1"/>
    <col min="79" max="79" width="7.85546875" style="206" customWidth="1"/>
    <col min="80" max="81" width="7.85546875" style="206" hidden="1" customWidth="1"/>
    <col min="82" max="82" width="19" style="202" customWidth="1"/>
    <col min="83" max="83" width="7.5703125" style="211" customWidth="1"/>
    <col min="84" max="84" width="7.42578125" style="89" hidden="1" customWidth="1"/>
    <col min="85" max="85" width="4.85546875" style="89" hidden="1" customWidth="1"/>
    <col min="86" max="86" width="3.85546875" style="89" hidden="1" customWidth="1"/>
    <col min="87" max="87" width="6.42578125" style="89" hidden="1" customWidth="1"/>
    <col min="88" max="90" width="0" style="89" hidden="1" customWidth="1"/>
    <col min="91" max="254" width="9.140625" style="89"/>
    <col min="255" max="255" width="4.42578125" style="89" customWidth="1"/>
    <col min="256" max="256" width="29.140625" style="89" customWidth="1"/>
    <col min="257" max="259" width="0" style="89" hidden="1" customWidth="1"/>
    <col min="260" max="260" width="11.42578125" style="89" customWidth="1"/>
    <col min="261" max="261" width="9" style="89" customWidth="1"/>
    <col min="262" max="275" width="0" style="89" hidden="1" customWidth="1"/>
    <col min="276" max="276" width="8.140625" style="89" customWidth="1"/>
    <col min="277" max="316" width="0" style="89" hidden="1" customWidth="1"/>
    <col min="317" max="317" width="9.140625" style="89" customWidth="1"/>
    <col min="318" max="318" width="8" style="89" customWidth="1"/>
    <col min="319" max="319" width="7.140625" style="89" customWidth="1"/>
    <col min="320" max="323" width="0" style="89" hidden="1" customWidth="1"/>
    <col min="324" max="324" width="7.42578125" style="89" customWidth="1"/>
    <col min="325" max="325" width="17" style="89" customWidth="1"/>
    <col min="326" max="326" width="11.42578125" style="89" customWidth="1"/>
    <col min="327" max="510" width="9.140625" style="89"/>
    <col min="511" max="511" width="4.42578125" style="89" customWidth="1"/>
    <col min="512" max="512" width="29.140625" style="89" customWidth="1"/>
    <col min="513" max="515" width="0" style="89" hidden="1" customWidth="1"/>
    <col min="516" max="516" width="11.42578125" style="89" customWidth="1"/>
    <col min="517" max="517" width="9" style="89" customWidth="1"/>
    <col min="518" max="531" width="0" style="89" hidden="1" customWidth="1"/>
    <col min="532" max="532" width="8.140625" style="89" customWidth="1"/>
    <col min="533" max="572" width="0" style="89" hidden="1" customWidth="1"/>
    <col min="573" max="573" width="9.140625" style="89" customWidth="1"/>
    <col min="574" max="574" width="8" style="89" customWidth="1"/>
    <col min="575" max="575" width="7.140625" style="89" customWidth="1"/>
    <col min="576" max="579" width="0" style="89" hidden="1" customWidth="1"/>
    <col min="580" max="580" width="7.42578125" style="89" customWidth="1"/>
    <col min="581" max="581" width="17" style="89" customWidth="1"/>
    <col min="582" max="582" width="11.42578125" style="89" customWidth="1"/>
    <col min="583" max="766" width="9.140625" style="89"/>
    <col min="767" max="767" width="4.42578125" style="89" customWidth="1"/>
    <col min="768" max="768" width="29.140625" style="89" customWidth="1"/>
    <col min="769" max="771" width="0" style="89" hidden="1" customWidth="1"/>
    <col min="772" max="772" width="11.42578125" style="89" customWidth="1"/>
    <col min="773" max="773" width="9" style="89" customWidth="1"/>
    <col min="774" max="787" width="0" style="89" hidden="1" customWidth="1"/>
    <col min="788" max="788" width="8.140625" style="89" customWidth="1"/>
    <col min="789" max="828" width="0" style="89" hidden="1" customWidth="1"/>
    <col min="829" max="829" width="9.140625" style="89" customWidth="1"/>
    <col min="830" max="830" width="8" style="89" customWidth="1"/>
    <col min="831" max="831" width="7.140625" style="89" customWidth="1"/>
    <col min="832" max="835" width="0" style="89" hidden="1" customWidth="1"/>
    <col min="836" max="836" width="7.42578125" style="89" customWidth="1"/>
    <col min="837" max="837" width="17" style="89" customWidth="1"/>
    <col min="838" max="838" width="11.42578125" style="89" customWidth="1"/>
    <col min="839" max="1022" width="9.140625" style="89"/>
    <col min="1023" max="1023" width="4.42578125" style="89" customWidth="1"/>
    <col min="1024" max="1024" width="29.140625" style="89" customWidth="1"/>
    <col min="1025" max="1027" width="0" style="89" hidden="1" customWidth="1"/>
    <col min="1028" max="1028" width="11.42578125" style="89" customWidth="1"/>
    <col min="1029" max="1029" width="9" style="89" customWidth="1"/>
    <col min="1030" max="1043" width="0" style="89" hidden="1" customWidth="1"/>
    <col min="1044" max="1044" width="8.140625" style="89" customWidth="1"/>
    <col min="1045" max="1084" width="0" style="89" hidden="1" customWidth="1"/>
    <col min="1085" max="1085" width="9.140625" style="89" customWidth="1"/>
    <col min="1086" max="1086" width="8" style="89" customWidth="1"/>
    <col min="1087" max="1087" width="7.140625" style="89" customWidth="1"/>
    <col min="1088" max="1091" width="0" style="89" hidden="1" customWidth="1"/>
    <col min="1092" max="1092" width="7.42578125" style="89" customWidth="1"/>
    <col min="1093" max="1093" width="17" style="89" customWidth="1"/>
    <col min="1094" max="1094" width="11.42578125" style="89" customWidth="1"/>
    <col min="1095" max="1278" width="9.140625" style="89"/>
    <col min="1279" max="1279" width="4.42578125" style="89" customWidth="1"/>
    <col min="1280" max="1280" width="29.140625" style="89" customWidth="1"/>
    <col min="1281" max="1283" width="0" style="89" hidden="1" customWidth="1"/>
    <col min="1284" max="1284" width="11.42578125" style="89" customWidth="1"/>
    <col min="1285" max="1285" width="9" style="89" customWidth="1"/>
    <col min="1286" max="1299" width="0" style="89" hidden="1" customWidth="1"/>
    <col min="1300" max="1300" width="8.140625" style="89" customWidth="1"/>
    <col min="1301" max="1340" width="0" style="89" hidden="1" customWidth="1"/>
    <col min="1341" max="1341" width="9.140625" style="89" customWidth="1"/>
    <col min="1342" max="1342" width="8" style="89" customWidth="1"/>
    <col min="1343" max="1343" width="7.140625" style="89" customWidth="1"/>
    <col min="1344" max="1347" width="0" style="89" hidden="1" customWidth="1"/>
    <col min="1348" max="1348" width="7.42578125" style="89" customWidth="1"/>
    <col min="1349" max="1349" width="17" style="89" customWidth="1"/>
    <col min="1350" max="1350" width="11.42578125" style="89" customWidth="1"/>
    <col min="1351" max="1534" width="9.140625" style="89"/>
    <col min="1535" max="1535" width="4.42578125" style="89" customWidth="1"/>
    <col min="1536" max="1536" width="29.140625" style="89" customWidth="1"/>
    <col min="1537" max="1539" width="0" style="89" hidden="1" customWidth="1"/>
    <col min="1540" max="1540" width="11.42578125" style="89" customWidth="1"/>
    <col min="1541" max="1541" width="9" style="89" customWidth="1"/>
    <col min="1542" max="1555" width="0" style="89" hidden="1" customWidth="1"/>
    <col min="1556" max="1556" width="8.140625" style="89" customWidth="1"/>
    <col min="1557" max="1596" width="0" style="89" hidden="1" customWidth="1"/>
    <col min="1597" max="1597" width="9.140625" style="89" customWidth="1"/>
    <col min="1598" max="1598" width="8" style="89" customWidth="1"/>
    <col min="1599" max="1599" width="7.140625" style="89" customWidth="1"/>
    <col min="1600" max="1603" width="0" style="89" hidden="1" customWidth="1"/>
    <col min="1604" max="1604" width="7.42578125" style="89" customWidth="1"/>
    <col min="1605" max="1605" width="17" style="89" customWidth="1"/>
    <col min="1606" max="1606" width="11.42578125" style="89" customWidth="1"/>
    <col min="1607" max="1790" width="9.140625" style="89"/>
    <col min="1791" max="1791" width="4.42578125" style="89" customWidth="1"/>
    <col min="1792" max="1792" width="29.140625" style="89" customWidth="1"/>
    <col min="1793" max="1795" width="0" style="89" hidden="1" customWidth="1"/>
    <col min="1796" max="1796" width="11.42578125" style="89" customWidth="1"/>
    <col min="1797" max="1797" width="9" style="89" customWidth="1"/>
    <col min="1798" max="1811" width="0" style="89" hidden="1" customWidth="1"/>
    <col min="1812" max="1812" width="8.140625" style="89" customWidth="1"/>
    <col min="1813" max="1852" width="0" style="89" hidden="1" customWidth="1"/>
    <col min="1853" max="1853" width="9.140625" style="89" customWidth="1"/>
    <col min="1854" max="1854" width="8" style="89" customWidth="1"/>
    <col min="1855" max="1855" width="7.140625" style="89" customWidth="1"/>
    <col min="1856" max="1859" width="0" style="89" hidden="1" customWidth="1"/>
    <col min="1860" max="1860" width="7.42578125" style="89" customWidth="1"/>
    <col min="1861" max="1861" width="17" style="89" customWidth="1"/>
    <col min="1862" max="1862" width="11.42578125" style="89" customWidth="1"/>
    <col min="1863" max="2046" width="9.140625" style="89"/>
    <col min="2047" max="2047" width="4.42578125" style="89" customWidth="1"/>
    <col min="2048" max="2048" width="29.140625" style="89" customWidth="1"/>
    <col min="2049" max="2051" width="0" style="89" hidden="1" customWidth="1"/>
    <col min="2052" max="2052" width="11.42578125" style="89" customWidth="1"/>
    <col min="2053" max="2053" width="9" style="89" customWidth="1"/>
    <col min="2054" max="2067" width="0" style="89" hidden="1" customWidth="1"/>
    <col min="2068" max="2068" width="8.140625" style="89" customWidth="1"/>
    <col min="2069" max="2108" width="0" style="89" hidden="1" customWidth="1"/>
    <col min="2109" max="2109" width="9.140625" style="89" customWidth="1"/>
    <col min="2110" max="2110" width="8" style="89" customWidth="1"/>
    <col min="2111" max="2111" width="7.140625" style="89" customWidth="1"/>
    <col min="2112" max="2115" width="0" style="89" hidden="1" customWidth="1"/>
    <col min="2116" max="2116" width="7.42578125" style="89" customWidth="1"/>
    <col min="2117" max="2117" width="17" style="89" customWidth="1"/>
    <col min="2118" max="2118" width="11.42578125" style="89" customWidth="1"/>
    <col min="2119" max="2302" width="9.140625" style="89"/>
    <col min="2303" max="2303" width="4.42578125" style="89" customWidth="1"/>
    <col min="2304" max="2304" width="29.140625" style="89" customWidth="1"/>
    <col min="2305" max="2307" width="0" style="89" hidden="1" customWidth="1"/>
    <col min="2308" max="2308" width="11.42578125" style="89" customWidth="1"/>
    <col min="2309" max="2309" width="9" style="89" customWidth="1"/>
    <col min="2310" max="2323" width="0" style="89" hidden="1" customWidth="1"/>
    <col min="2324" max="2324" width="8.140625" style="89" customWidth="1"/>
    <col min="2325" max="2364" width="0" style="89" hidden="1" customWidth="1"/>
    <col min="2365" max="2365" width="9.140625" style="89" customWidth="1"/>
    <col min="2366" max="2366" width="8" style="89" customWidth="1"/>
    <col min="2367" max="2367" width="7.140625" style="89" customWidth="1"/>
    <col min="2368" max="2371" width="0" style="89" hidden="1" customWidth="1"/>
    <col min="2372" max="2372" width="7.42578125" style="89" customWidth="1"/>
    <col min="2373" max="2373" width="17" style="89" customWidth="1"/>
    <col min="2374" max="2374" width="11.42578125" style="89" customWidth="1"/>
    <col min="2375" max="2558" width="9.140625" style="89"/>
    <col min="2559" max="2559" width="4.42578125" style="89" customWidth="1"/>
    <col min="2560" max="2560" width="29.140625" style="89" customWidth="1"/>
    <col min="2561" max="2563" width="0" style="89" hidden="1" customWidth="1"/>
    <col min="2564" max="2564" width="11.42578125" style="89" customWidth="1"/>
    <col min="2565" max="2565" width="9" style="89" customWidth="1"/>
    <col min="2566" max="2579" width="0" style="89" hidden="1" customWidth="1"/>
    <col min="2580" max="2580" width="8.140625" style="89" customWidth="1"/>
    <col min="2581" max="2620" width="0" style="89" hidden="1" customWidth="1"/>
    <col min="2621" max="2621" width="9.140625" style="89" customWidth="1"/>
    <col min="2622" max="2622" width="8" style="89" customWidth="1"/>
    <col min="2623" max="2623" width="7.140625" style="89" customWidth="1"/>
    <col min="2624" max="2627" width="0" style="89" hidden="1" customWidth="1"/>
    <col min="2628" max="2628" width="7.42578125" style="89" customWidth="1"/>
    <col min="2629" max="2629" width="17" style="89" customWidth="1"/>
    <col min="2630" max="2630" width="11.42578125" style="89" customWidth="1"/>
    <col min="2631" max="2814" width="9.140625" style="89"/>
    <col min="2815" max="2815" width="4.42578125" style="89" customWidth="1"/>
    <col min="2816" max="2816" width="29.140625" style="89" customWidth="1"/>
    <col min="2817" max="2819" width="0" style="89" hidden="1" customWidth="1"/>
    <col min="2820" max="2820" width="11.42578125" style="89" customWidth="1"/>
    <col min="2821" max="2821" width="9" style="89" customWidth="1"/>
    <col min="2822" max="2835" width="0" style="89" hidden="1" customWidth="1"/>
    <col min="2836" max="2836" width="8.140625" style="89" customWidth="1"/>
    <col min="2837" max="2876" width="0" style="89" hidden="1" customWidth="1"/>
    <col min="2877" max="2877" width="9.140625" style="89" customWidth="1"/>
    <col min="2878" max="2878" width="8" style="89" customWidth="1"/>
    <col min="2879" max="2879" width="7.140625" style="89" customWidth="1"/>
    <col min="2880" max="2883" width="0" style="89" hidden="1" customWidth="1"/>
    <col min="2884" max="2884" width="7.42578125" style="89" customWidth="1"/>
    <col min="2885" max="2885" width="17" style="89" customWidth="1"/>
    <col min="2886" max="2886" width="11.42578125" style="89" customWidth="1"/>
    <col min="2887" max="3070" width="9.140625" style="89"/>
    <col min="3071" max="3071" width="4.42578125" style="89" customWidth="1"/>
    <col min="3072" max="3072" width="29.140625" style="89" customWidth="1"/>
    <col min="3073" max="3075" width="0" style="89" hidden="1" customWidth="1"/>
    <col min="3076" max="3076" width="11.42578125" style="89" customWidth="1"/>
    <col min="3077" max="3077" width="9" style="89" customWidth="1"/>
    <col min="3078" max="3091" width="0" style="89" hidden="1" customWidth="1"/>
    <col min="3092" max="3092" width="8.140625" style="89" customWidth="1"/>
    <col min="3093" max="3132" width="0" style="89" hidden="1" customWidth="1"/>
    <col min="3133" max="3133" width="9.140625" style="89" customWidth="1"/>
    <col min="3134" max="3134" width="8" style="89" customWidth="1"/>
    <col min="3135" max="3135" width="7.140625" style="89" customWidth="1"/>
    <col min="3136" max="3139" width="0" style="89" hidden="1" customWidth="1"/>
    <col min="3140" max="3140" width="7.42578125" style="89" customWidth="1"/>
    <col min="3141" max="3141" width="17" style="89" customWidth="1"/>
    <col min="3142" max="3142" width="11.42578125" style="89" customWidth="1"/>
    <col min="3143" max="3326" width="9.140625" style="89"/>
    <col min="3327" max="3327" width="4.42578125" style="89" customWidth="1"/>
    <col min="3328" max="3328" width="29.140625" style="89" customWidth="1"/>
    <col min="3329" max="3331" width="0" style="89" hidden="1" customWidth="1"/>
    <col min="3332" max="3332" width="11.42578125" style="89" customWidth="1"/>
    <col min="3333" max="3333" width="9" style="89" customWidth="1"/>
    <col min="3334" max="3347" width="0" style="89" hidden="1" customWidth="1"/>
    <col min="3348" max="3348" width="8.140625" style="89" customWidth="1"/>
    <col min="3349" max="3388" width="0" style="89" hidden="1" customWidth="1"/>
    <col min="3389" max="3389" width="9.140625" style="89" customWidth="1"/>
    <col min="3390" max="3390" width="8" style="89" customWidth="1"/>
    <col min="3391" max="3391" width="7.140625" style="89" customWidth="1"/>
    <col min="3392" max="3395" width="0" style="89" hidden="1" customWidth="1"/>
    <col min="3396" max="3396" width="7.42578125" style="89" customWidth="1"/>
    <col min="3397" max="3397" width="17" style="89" customWidth="1"/>
    <col min="3398" max="3398" width="11.42578125" style="89" customWidth="1"/>
    <col min="3399" max="3582" width="9.140625" style="89"/>
    <col min="3583" max="3583" width="4.42578125" style="89" customWidth="1"/>
    <col min="3584" max="3584" width="29.140625" style="89" customWidth="1"/>
    <col min="3585" max="3587" width="0" style="89" hidden="1" customWidth="1"/>
    <col min="3588" max="3588" width="11.42578125" style="89" customWidth="1"/>
    <col min="3589" max="3589" width="9" style="89" customWidth="1"/>
    <col min="3590" max="3603" width="0" style="89" hidden="1" customWidth="1"/>
    <col min="3604" max="3604" width="8.140625" style="89" customWidth="1"/>
    <col min="3605" max="3644" width="0" style="89" hidden="1" customWidth="1"/>
    <col min="3645" max="3645" width="9.140625" style="89" customWidth="1"/>
    <col min="3646" max="3646" width="8" style="89" customWidth="1"/>
    <col min="3647" max="3647" width="7.140625" style="89" customWidth="1"/>
    <col min="3648" max="3651" width="0" style="89" hidden="1" customWidth="1"/>
    <col min="3652" max="3652" width="7.42578125" style="89" customWidth="1"/>
    <col min="3653" max="3653" width="17" style="89" customWidth="1"/>
    <col min="3654" max="3654" width="11.42578125" style="89" customWidth="1"/>
    <col min="3655" max="3838" width="9.140625" style="89"/>
    <col min="3839" max="3839" width="4.42578125" style="89" customWidth="1"/>
    <col min="3840" max="3840" width="29.140625" style="89" customWidth="1"/>
    <col min="3841" max="3843" width="0" style="89" hidden="1" customWidth="1"/>
    <col min="3844" max="3844" width="11.42578125" style="89" customWidth="1"/>
    <col min="3845" max="3845" width="9" style="89" customWidth="1"/>
    <col min="3846" max="3859" width="0" style="89" hidden="1" customWidth="1"/>
    <col min="3860" max="3860" width="8.140625" style="89" customWidth="1"/>
    <col min="3861" max="3900" width="0" style="89" hidden="1" customWidth="1"/>
    <col min="3901" max="3901" width="9.140625" style="89" customWidth="1"/>
    <col min="3902" max="3902" width="8" style="89" customWidth="1"/>
    <col min="3903" max="3903" width="7.140625" style="89" customWidth="1"/>
    <col min="3904" max="3907" width="0" style="89" hidden="1" customWidth="1"/>
    <col min="3908" max="3908" width="7.42578125" style="89" customWidth="1"/>
    <col min="3909" max="3909" width="17" style="89" customWidth="1"/>
    <col min="3910" max="3910" width="11.42578125" style="89" customWidth="1"/>
    <col min="3911" max="4094" width="9.140625" style="89"/>
    <col min="4095" max="4095" width="4.42578125" style="89" customWidth="1"/>
    <col min="4096" max="4096" width="29.140625" style="89" customWidth="1"/>
    <col min="4097" max="4099" width="0" style="89" hidden="1" customWidth="1"/>
    <col min="4100" max="4100" width="11.42578125" style="89" customWidth="1"/>
    <col min="4101" max="4101" width="9" style="89" customWidth="1"/>
    <col min="4102" max="4115" width="0" style="89" hidden="1" customWidth="1"/>
    <col min="4116" max="4116" width="8.140625" style="89" customWidth="1"/>
    <col min="4117" max="4156" width="0" style="89" hidden="1" customWidth="1"/>
    <col min="4157" max="4157" width="9.140625" style="89" customWidth="1"/>
    <col min="4158" max="4158" width="8" style="89" customWidth="1"/>
    <col min="4159" max="4159" width="7.140625" style="89" customWidth="1"/>
    <col min="4160" max="4163" width="0" style="89" hidden="1" customWidth="1"/>
    <col min="4164" max="4164" width="7.42578125" style="89" customWidth="1"/>
    <col min="4165" max="4165" width="17" style="89" customWidth="1"/>
    <col min="4166" max="4166" width="11.42578125" style="89" customWidth="1"/>
    <col min="4167" max="4350" width="9.140625" style="89"/>
    <col min="4351" max="4351" width="4.42578125" style="89" customWidth="1"/>
    <col min="4352" max="4352" width="29.140625" style="89" customWidth="1"/>
    <col min="4353" max="4355" width="0" style="89" hidden="1" customWidth="1"/>
    <col min="4356" max="4356" width="11.42578125" style="89" customWidth="1"/>
    <col min="4357" max="4357" width="9" style="89" customWidth="1"/>
    <col min="4358" max="4371" width="0" style="89" hidden="1" customWidth="1"/>
    <col min="4372" max="4372" width="8.140625" style="89" customWidth="1"/>
    <col min="4373" max="4412" width="0" style="89" hidden="1" customWidth="1"/>
    <col min="4413" max="4413" width="9.140625" style="89" customWidth="1"/>
    <col min="4414" max="4414" width="8" style="89" customWidth="1"/>
    <col min="4415" max="4415" width="7.140625" style="89" customWidth="1"/>
    <col min="4416" max="4419" width="0" style="89" hidden="1" customWidth="1"/>
    <col min="4420" max="4420" width="7.42578125" style="89" customWidth="1"/>
    <col min="4421" max="4421" width="17" style="89" customWidth="1"/>
    <col min="4422" max="4422" width="11.42578125" style="89" customWidth="1"/>
    <col min="4423" max="4606" width="9.140625" style="89"/>
    <col min="4607" max="4607" width="4.42578125" style="89" customWidth="1"/>
    <col min="4608" max="4608" width="29.140625" style="89" customWidth="1"/>
    <col min="4609" max="4611" width="0" style="89" hidden="1" customWidth="1"/>
    <col min="4612" max="4612" width="11.42578125" style="89" customWidth="1"/>
    <col min="4613" max="4613" width="9" style="89" customWidth="1"/>
    <col min="4614" max="4627" width="0" style="89" hidden="1" customWidth="1"/>
    <col min="4628" max="4628" width="8.140625" style="89" customWidth="1"/>
    <col min="4629" max="4668" width="0" style="89" hidden="1" customWidth="1"/>
    <col min="4669" max="4669" width="9.140625" style="89" customWidth="1"/>
    <col min="4670" max="4670" width="8" style="89" customWidth="1"/>
    <col min="4671" max="4671" width="7.140625" style="89" customWidth="1"/>
    <col min="4672" max="4675" width="0" style="89" hidden="1" customWidth="1"/>
    <col min="4676" max="4676" width="7.42578125" style="89" customWidth="1"/>
    <col min="4677" max="4677" width="17" style="89" customWidth="1"/>
    <col min="4678" max="4678" width="11.42578125" style="89" customWidth="1"/>
    <col min="4679" max="4862" width="9.140625" style="89"/>
    <col min="4863" max="4863" width="4.42578125" style="89" customWidth="1"/>
    <col min="4864" max="4864" width="29.140625" style="89" customWidth="1"/>
    <col min="4865" max="4867" width="0" style="89" hidden="1" customWidth="1"/>
    <col min="4868" max="4868" width="11.42578125" style="89" customWidth="1"/>
    <col min="4869" max="4869" width="9" style="89" customWidth="1"/>
    <col min="4870" max="4883" width="0" style="89" hidden="1" customWidth="1"/>
    <col min="4884" max="4884" width="8.140625" style="89" customWidth="1"/>
    <col min="4885" max="4924" width="0" style="89" hidden="1" customWidth="1"/>
    <col min="4925" max="4925" width="9.140625" style="89" customWidth="1"/>
    <col min="4926" max="4926" width="8" style="89" customWidth="1"/>
    <col min="4927" max="4927" width="7.140625" style="89" customWidth="1"/>
    <col min="4928" max="4931" width="0" style="89" hidden="1" customWidth="1"/>
    <col min="4932" max="4932" width="7.42578125" style="89" customWidth="1"/>
    <col min="4933" max="4933" width="17" style="89" customWidth="1"/>
    <col min="4934" max="4934" width="11.42578125" style="89" customWidth="1"/>
    <col min="4935" max="5118" width="9.140625" style="89"/>
    <col min="5119" max="5119" width="4.42578125" style="89" customWidth="1"/>
    <col min="5120" max="5120" width="29.140625" style="89" customWidth="1"/>
    <col min="5121" max="5123" width="0" style="89" hidden="1" customWidth="1"/>
    <col min="5124" max="5124" width="11.42578125" style="89" customWidth="1"/>
    <col min="5125" max="5125" width="9" style="89" customWidth="1"/>
    <col min="5126" max="5139" width="0" style="89" hidden="1" customWidth="1"/>
    <col min="5140" max="5140" width="8.140625" style="89" customWidth="1"/>
    <col min="5141" max="5180" width="0" style="89" hidden="1" customWidth="1"/>
    <col min="5181" max="5181" width="9.140625" style="89" customWidth="1"/>
    <col min="5182" max="5182" width="8" style="89" customWidth="1"/>
    <col min="5183" max="5183" width="7.140625" style="89" customWidth="1"/>
    <col min="5184" max="5187" width="0" style="89" hidden="1" customWidth="1"/>
    <col min="5188" max="5188" width="7.42578125" style="89" customWidth="1"/>
    <col min="5189" max="5189" width="17" style="89" customWidth="1"/>
    <col min="5190" max="5190" width="11.42578125" style="89" customWidth="1"/>
    <col min="5191" max="5374" width="9.140625" style="89"/>
    <col min="5375" max="5375" width="4.42578125" style="89" customWidth="1"/>
    <col min="5376" max="5376" width="29.140625" style="89" customWidth="1"/>
    <col min="5377" max="5379" width="0" style="89" hidden="1" customWidth="1"/>
    <col min="5380" max="5380" width="11.42578125" style="89" customWidth="1"/>
    <col min="5381" max="5381" width="9" style="89" customWidth="1"/>
    <col min="5382" max="5395" width="0" style="89" hidden="1" customWidth="1"/>
    <col min="5396" max="5396" width="8.140625" style="89" customWidth="1"/>
    <col min="5397" max="5436" width="0" style="89" hidden="1" customWidth="1"/>
    <col min="5437" max="5437" width="9.140625" style="89" customWidth="1"/>
    <col min="5438" max="5438" width="8" style="89" customWidth="1"/>
    <col min="5439" max="5439" width="7.140625" style="89" customWidth="1"/>
    <col min="5440" max="5443" width="0" style="89" hidden="1" customWidth="1"/>
    <col min="5444" max="5444" width="7.42578125" style="89" customWidth="1"/>
    <col min="5445" max="5445" width="17" style="89" customWidth="1"/>
    <col min="5446" max="5446" width="11.42578125" style="89" customWidth="1"/>
    <col min="5447" max="5630" width="9.140625" style="89"/>
    <col min="5631" max="5631" width="4.42578125" style="89" customWidth="1"/>
    <col min="5632" max="5632" width="29.140625" style="89" customWidth="1"/>
    <col min="5633" max="5635" width="0" style="89" hidden="1" customWidth="1"/>
    <col min="5636" max="5636" width="11.42578125" style="89" customWidth="1"/>
    <col min="5637" max="5637" width="9" style="89" customWidth="1"/>
    <col min="5638" max="5651" width="0" style="89" hidden="1" customWidth="1"/>
    <col min="5652" max="5652" width="8.140625" style="89" customWidth="1"/>
    <col min="5653" max="5692" width="0" style="89" hidden="1" customWidth="1"/>
    <col min="5693" max="5693" width="9.140625" style="89" customWidth="1"/>
    <col min="5694" max="5694" width="8" style="89" customWidth="1"/>
    <col min="5695" max="5695" width="7.140625" style="89" customWidth="1"/>
    <col min="5696" max="5699" width="0" style="89" hidden="1" customWidth="1"/>
    <col min="5700" max="5700" width="7.42578125" style="89" customWidth="1"/>
    <col min="5701" max="5701" width="17" style="89" customWidth="1"/>
    <col min="5702" max="5702" width="11.42578125" style="89" customWidth="1"/>
    <col min="5703" max="5886" width="9.140625" style="89"/>
    <col min="5887" max="5887" width="4.42578125" style="89" customWidth="1"/>
    <col min="5888" max="5888" width="29.140625" style="89" customWidth="1"/>
    <col min="5889" max="5891" width="0" style="89" hidden="1" customWidth="1"/>
    <col min="5892" max="5892" width="11.42578125" style="89" customWidth="1"/>
    <col min="5893" max="5893" width="9" style="89" customWidth="1"/>
    <col min="5894" max="5907" width="0" style="89" hidden="1" customWidth="1"/>
    <col min="5908" max="5908" width="8.140625" style="89" customWidth="1"/>
    <col min="5909" max="5948" width="0" style="89" hidden="1" customWidth="1"/>
    <col min="5949" max="5949" width="9.140625" style="89" customWidth="1"/>
    <col min="5950" max="5950" width="8" style="89" customWidth="1"/>
    <col min="5951" max="5951" width="7.140625" style="89" customWidth="1"/>
    <col min="5952" max="5955" width="0" style="89" hidden="1" customWidth="1"/>
    <col min="5956" max="5956" width="7.42578125" style="89" customWidth="1"/>
    <col min="5957" max="5957" width="17" style="89" customWidth="1"/>
    <col min="5958" max="5958" width="11.42578125" style="89" customWidth="1"/>
    <col min="5959" max="6142" width="9.140625" style="89"/>
    <col min="6143" max="6143" width="4.42578125" style="89" customWidth="1"/>
    <col min="6144" max="6144" width="29.140625" style="89" customWidth="1"/>
    <col min="6145" max="6147" width="0" style="89" hidden="1" customWidth="1"/>
    <col min="6148" max="6148" width="11.42578125" style="89" customWidth="1"/>
    <col min="6149" max="6149" width="9" style="89" customWidth="1"/>
    <col min="6150" max="6163" width="0" style="89" hidden="1" customWidth="1"/>
    <col min="6164" max="6164" width="8.140625" style="89" customWidth="1"/>
    <col min="6165" max="6204" width="0" style="89" hidden="1" customWidth="1"/>
    <col min="6205" max="6205" width="9.140625" style="89" customWidth="1"/>
    <col min="6206" max="6206" width="8" style="89" customWidth="1"/>
    <col min="6207" max="6207" width="7.140625" style="89" customWidth="1"/>
    <col min="6208" max="6211" width="0" style="89" hidden="1" customWidth="1"/>
    <col min="6212" max="6212" width="7.42578125" style="89" customWidth="1"/>
    <col min="6213" max="6213" width="17" style="89" customWidth="1"/>
    <col min="6214" max="6214" width="11.42578125" style="89" customWidth="1"/>
    <col min="6215" max="6398" width="9.140625" style="89"/>
    <col min="6399" max="6399" width="4.42578125" style="89" customWidth="1"/>
    <col min="6400" max="6400" width="29.140625" style="89" customWidth="1"/>
    <col min="6401" max="6403" width="0" style="89" hidden="1" customWidth="1"/>
    <col min="6404" max="6404" width="11.42578125" style="89" customWidth="1"/>
    <col min="6405" max="6405" width="9" style="89" customWidth="1"/>
    <col min="6406" max="6419" width="0" style="89" hidden="1" customWidth="1"/>
    <col min="6420" max="6420" width="8.140625" style="89" customWidth="1"/>
    <col min="6421" max="6460" width="0" style="89" hidden="1" customWidth="1"/>
    <col min="6461" max="6461" width="9.140625" style="89" customWidth="1"/>
    <col min="6462" max="6462" width="8" style="89" customWidth="1"/>
    <col min="6463" max="6463" width="7.140625" style="89" customWidth="1"/>
    <col min="6464" max="6467" width="0" style="89" hidden="1" customWidth="1"/>
    <col min="6468" max="6468" width="7.42578125" style="89" customWidth="1"/>
    <col min="6469" max="6469" width="17" style="89" customWidth="1"/>
    <col min="6470" max="6470" width="11.42578125" style="89" customWidth="1"/>
    <col min="6471" max="6654" width="9.140625" style="89"/>
    <col min="6655" max="6655" width="4.42578125" style="89" customWidth="1"/>
    <col min="6656" max="6656" width="29.140625" style="89" customWidth="1"/>
    <col min="6657" max="6659" width="0" style="89" hidden="1" customWidth="1"/>
    <col min="6660" max="6660" width="11.42578125" style="89" customWidth="1"/>
    <col min="6661" max="6661" width="9" style="89" customWidth="1"/>
    <col min="6662" max="6675" width="0" style="89" hidden="1" customWidth="1"/>
    <col min="6676" max="6676" width="8.140625" style="89" customWidth="1"/>
    <col min="6677" max="6716" width="0" style="89" hidden="1" customWidth="1"/>
    <col min="6717" max="6717" width="9.140625" style="89" customWidth="1"/>
    <col min="6718" max="6718" width="8" style="89" customWidth="1"/>
    <col min="6719" max="6719" width="7.140625" style="89" customWidth="1"/>
    <col min="6720" max="6723" width="0" style="89" hidden="1" customWidth="1"/>
    <col min="6724" max="6724" width="7.42578125" style="89" customWidth="1"/>
    <col min="6725" max="6725" width="17" style="89" customWidth="1"/>
    <col min="6726" max="6726" width="11.42578125" style="89" customWidth="1"/>
    <col min="6727" max="6910" width="9.140625" style="89"/>
    <col min="6911" max="6911" width="4.42578125" style="89" customWidth="1"/>
    <col min="6912" max="6912" width="29.140625" style="89" customWidth="1"/>
    <col min="6913" max="6915" width="0" style="89" hidden="1" customWidth="1"/>
    <col min="6916" max="6916" width="11.42578125" style="89" customWidth="1"/>
    <col min="6917" max="6917" width="9" style="89" customWidth="1"/>
    <col min="6918" max="6931" width="0" style="89" hidden="1" customWidth="1"/>
    <col min="6932" max="6932" width="8.140625" style="89" customWidth="1"/>
    <col min="6933" max="6972" width="0" style="89" hidden="1" customWidth="1"/>
    <col min="6973" max="6973" width="9.140625" style="89" customWidth="1"/>
    <col min="6974" max="6974" width="8" style="89" customWidth="1"/>
    <col min="6975" max="6975" width="7.140625" style="89" customWidth="1"/>
    <col min="6976" max="6979" width="0" style="89" hidden="1" customWidth="1"/>
    <col min="6980" max="6980" width="7.42578125" style="89" customWidth="1"/>
    <col min="6981" max="6981" width="17" style="89" customWidth="1"/>
    <col min="6982" max="6982" width="11.42578125" style="89" customWidth="1"/>
    <col min="6983" max="7166" width="9.140625" style="89"/>
    <col min="7167" max="7167" width="4.42578125" style="89" customWidth="1"/>
    <col min="7168" max="7168" width="29.140625" style="89" customWidth="1"/>
    <col min="7169" max="7171" width="0" style="89" hidden="1" customWidth="1"/>
    <col min="7172" max="7172" width="11.42578125" style="89" customWidth="1"/>
    <col min="7173" max="7173" width="9" style="89" customWidth="1"/>
    <col min="7174" max="7187" width="0" style="89" hidden="1" customWidth="1"/>
    <col min="7188" max="7188" width="8.140625" style="89" customWidth="1"/>
    <col min="7189" max="7228" width="0" style="89" hidden="1" customWidth="1"/>
    <col min="7229" max="7229" width="9.140625" style="89" customWidth="1"/>
    <col min="7230" max="7230" width="8" style="89" customWidth="1"/>
    <col min="7231" max="7231" width="7.140625" style="89" customWidth="1"/>
    <col min="7232" max="7235" width="0" style="89" hidden="1" customWidth="1"/>
    <col min="7236" max="7236" width="7.42578125" style="89" customWidth="1"/>
    <col min="7237" max="7237" width="17" style="89" customWidth="1"/>
    <col min="7238" max="7238" width="11.42578125" style="89" customWidth="1"/>
    <col min="7239" max="7422" width="9.140625" style="89"/>
    <col min="7423" max="7423" width="4.42578125" style="89" customWidth="1"/>
    <col min="7424" max="7424" width="29.140625" style="89" customWidth="1"/>
    <col min="7425" max="7427" width="0" style="89" hidden="1" customWidth="1"/>
    <col min="7428" max="7428" width="11.42578125" style="89" customWidth="1"/>
    <col min="7429" max="7429" width="9" style="89" customWidth="1"/>
    <col min="7430" max="7443" width="0" style="89" hidden="1" customWidth="1"/>
    <col min="7444" max="7444" width="8.140625" style="89" customWidth="1"/>
    <col min="7445" max="7484" width="0" style="89" hidden="1" customWidth="1"/>
    <col min="7485" max="7485" width="9.140625" style="89" customWidth="1"/>
    <col min="7486" max="7486" width="8" style="89" customWidth="1"/>
    <col min="7487" max="7487" width="7.140625" style="89" customWidth="1"/>
    <col min="7488" max="7491" width="0" style="89" hidden="1" customWidth="1"/>
    <col min="7492" max="7492" width="7.42578125" style="89" customWidth="1"/>
    <col min="7493" max="7493" width="17" style="89" customWidth="1"/>
    <col min="7494" max="7494" width="11.42578125" style="89" customWidth="1"/>
    <col min="7495" max="7678" width="9.140625" style="89"/>
    <col min="7679" max="7679" width="4.42578125" style="89" customWidth="1"/>
    <col min="7680" max="7680" width="29.140625" style="89" customWidth="1"/>
    <col min="7681" max="7683" width="0" style="89" hidden="1" customWidth="1"/>
    <col min="7684" max="7684" width="11.42578125" style="89" customWidth="1"/>
    <col min="7685" max="7685" width="9" style="89" customWidth="1"/>
    <col min="7686" max="7699" width="0" style="89" hidden="1" customWidth="1"/>
    <col min="7700" max="7700" width="8.140625" style="89" customWidth="1"/>
    <col min="7701" max="7740" width="0" style="89" hidden="1" customWidth="1"/>
    <col min="7741" max="7741" width="9.140625" style="89" customWidth="1"/>
    <col min="7742" max="7742" width="8" style="89" customWidth="1"/>
    <col min="7743" max="7743" width="7.140625" style="89" customWidth="1"/>
    <col min="7744" max="7747" width="0" style="89" hidden="1" customWidth="1"/>
    <col min="7748" max="7748" width="7.42578125" style="89" customWidth="1"/>
    <col min="7749" max="7749" width="17" style="89" customWidth="1"/>
    <col min="7750" max="7750" width="11.42578125" style="89" customWidth="1"/>
    <col min="7751" max="7934" width="9.140625" style="89"/>
    <col min="7935" max="7935" width="4.42578125" style="89" customWidth="1"/>
    <col min="7936" max="7936" width="29.140625" style="89" customWidth="1"/>
    <col min="7937" max="7939" width="0" style="89" hidden="1" customWidth="1"/>
    <col min="7940" max="7940" width="11.42578125" style="89" customWidth="1"/>
    <col min="7941" max="7941" width="9" style="89" customWidth="1"/>
    <col min="7942" max="7955" width="0" style="89" hidden="1" customWidth="1"/>
    <col min="7956" max="7956" width="8.140625" style="89" customWidth="1"/>
    <col min="7957" max="7996" width="0" style="89" hidden="1" customWidth="1"/>
    <col min="7997" max="7997" width="9.140625" style="89" customWidth="1"/>
    <col min="7998" max="7998" width="8" style="89" customWidth="1"/>
    <col min="7999" max="7999" width="7.140625" style="89" customWidth="1"/>
    <col min="8000" max="8003" width="0" style="89" hidden="1" customWidth="1"/>
    <col min="8004" max="8004" width="7.42578125" style="89" customWidth="1"/>
    <col min="8005" max="8005" width="17" style="89" customWidth="1"/>
    <col min="8006" max="8006" width="11.42578125" style="89" customWidth="1"/>
    <col min="8007" max="8190" width="9.140625" style="89"/>
    <col min="8191" max="8191" width="4.42578125" style="89" customWidth="1"/>
    <col min="8192" max="8192" width="29.140625" style="89" customWidth="1"/>
    <col min="8193" max="8195" width="0" style="89" hidden="1" customWidth="1"/>
    <col min="8196" max="8196" width="11.42578125" style="89" customWidth="1"/>
    <col min="8197" max="8197" width="9" style="89" customWidth="1"/>
    <col min="8198" max="8211" width="0" style="89" hidden="1" customWidth="1"/>
    <col min="8212" max="8212" width="8.140625" style="89" customWidth="1"/>
    <col min="8213" max="8252" width="0" style="89" hidden="1" customWidth="1"/>
    <col min="8253" max="8253" width="9.140625" style="89" customWidth="1"/>
    <col min="8254" max="8254" width="8" style="89" customWidth="1"/>
    <col min="8255" max="8255" width="7.140625" style="89" customWidth="1"/>
    <col min="8256" max="8259" width="0" style="89" hidden="1" customWidth="1"/>
    <col min="8260" max="8260" width="7.42578125" style="89" customWidth="1"/>
    <col min="8261" max="8261" width="17" style="89" customWidth="1"/>
    <col min="8262" max="8262" width="11.42578125" style="89" customWidth="1"/>
    <col min="8263" max="8446" width="9.140625" style="89"/>
    <col min="8447" max="8447" width="4.42578125" style="89" customWidth="1"/>
    <col min="8448" max="8448" width="29.140625" style="89" customWidth="1"/>
    <col min="8449" max="8451" width="0" style="89" hidden="1" customWidth="1"/>
    <col min="8452" max="8452" width="11.42578125" style="89" customWidth="1"/>
    <col min="8453" max="8453" width="9" style="89" customWidth="1"/>
    <col min="8454" max="8467" width="0" style="89" hidden="1" customWidth="1"/>
    <col min="8468" max="8468" width="8.140625" style="89" customWidth="1"/>
    <col min="8469" max="8508" width="0" style="89" hidden="1" customWidth="1"/>
    <col min="8509" max="8509" width="9.140625" style="89" customWidth="1"/>
    <col min="8510" max="8510" width="8" style="89" customWidth="1"/>
    <col min="8511" max="8511" width="7.140625" style="89" customWidth="1"/>
    <col min="8512" max="8515" width="0" style="89" hidden="1" customWidth="1"/>
    <col min="8516" max="8516" width="7.42578125" style="89" customWidth="1"/>
    <col min="8517" max="8517" width="17" style="89" customWidth="1"/>
    <col min="8518" max="8518" width="11.42578125" style="89" customWidth="1"/>
    <col min="8519" max="8702" width="9.140625" style="89"/>
    <col min="8703" max="8703" width="4.42578125" style="89" customWidth="1"/>
    <col min="8704" max="8704" width="29.140625" style="89" customWidth="1"/>
    <col min="8705" max="8707" width="0" style="89" hidden="1" customWidth="1"/>
    <col min="8708" max="8708" width="11.42578125" style="89" customWidth="1"/>
    <col min="8709" max="8709" width="9" style="89" customWidth="1"/>
    <col min="8710" max="8723" width="0" style="89" hidden="1" customWidth="1"/>
    <col min="8724" max="8724" width="8.140625" style="89" customWidth="1"/>
    <col min="8725" max="8764" width="0" style="89" hidden="1" customWidth="1"/>
    <col min="8765" max="8765" width="9.140625" style="89" customWidth="1"/>
    <col min="8766" max="8766" width="8" style="89" customWidth="1"/>
    <col min="8767" max="8767" width="7.140625" style="89" customWidth="1"/>
    <col min="8768" max="8771" width="0" style="89" hidden="1" customWidth="1"/>
    <col min="8772" max="8772" width="7.42578125" style="89" customWidth="1"/>
    <col min="8773" max="8773" width="17" style="89" customWidth="1"/>
    <col min="8774" max="8774" width="11.42578125" style="89" customWidth="1"/>
    <col min="8775" max="8958" width="9.140625" style="89"/>
    <col min="8959" max="8959" width="4.42578125" style="89" customWidth="1"/>
    <col min="8960" max="8960" width="29.140625" style="89" customWidth="1"/>
    <col min="8961" max="8963" width="0" style="89" hidden="1" customWidth="1"/>
    <col min="8964" max="8964" width="11.42578125" style="89" customWidth="1"/>
    <col min="8965" max="8965" width="9" style="89" customWidth="1"/>
    <col min="8966" max="8979" width="0" style="89" hidden="1" customWidth="1"/>
    <col min="8980" max="8980" width="8.140625" style="89" customWidth="1"/>
    <col min="8981" max="9020" width="0" style="89" hidden="1" customWidth="1"/>
    <col min="9021" max="9021" width="9.140625" style="89" customWidth="1"/>
    <col min="9022" max="9022" width="8" style="89" customWidth="1"/>
    <col min="9023" max="9023" width="7.140625" style="89" customWidth="1"/>
    <col min="9024" max="9027" width="0" style="89" hidden="1" customWidth="1"/>
    <col min="9028" max="9028" width="7.42578125" style="89" customWidth="1"/>
    <col min="9029" max="9029" width="17" style="89" customWidth="1"/>
    <col min="9030" max="9030" width="11.42578125" style="89" customWidth="1"/>
    <col min="9031" max="9214" width="9.140625" style="89"/>
    <col min="9215" max="9215" width="4.42578125" style="89" customWidth="1"/>
    <col min="9216" max="9216" width="29.140625" style="89" customWidth="1"/>
    <col min="9217" max="9219" width="0" style="89" hidden="1" customWidth="1"/>
    <col min="9220" max="9220" width="11.42578125" style="89" customWidth="1"/>
    <col min="9221" max="9221" width="9" style="89" customWidth="1"/>
    <col min="9222" max="9235" width="0" style="89" hidden="1" customWidth="1"/>
    <col min="9236" max="9236" width="8.140625" style="89" customWidth="1"/>
    <col min="9237" max="9276" width="0" style="89" hidden="1" customWidth="1"/>
    <col min="9277" max="9277" width="9.140625" style="89" customWidth="1"/>
    <col min="9278" max="9278" width="8" style="89" customWidth="1"/>
    <col min="9279" max="9279" width="7.140625" style="89" customWidth="1"/>
    <col min="9280" max="9283" width="0" style="89" hidden="1" customWidth="1"/>
    <col min="9284" max="9284" width="7.42578125" style="89" customWidth="1"/>
    <col min="9285" max="9285" width="17" style="89" customWidth="1"/>
    <col min="9286" max="9286" width="11.42578125" style="89" customWidth="1"/>
    <col min="9287" max="9470" width="9.140625" style="89"/>
    <col min="9471" max="9471" width="4.42578125" style="89" customWidth="1"/>
    <col min="9472" max="9472" width="29.140625" style="89" customWidth="1"/>
    <col min="9473" max="9475" width="0" style="89" hidden="1" customWidth="1"/>
    <col min="9476" max="9476" width="11.42578125" style="89" customWidth="1"/>
    <col min="9477" max="9477" width="9" style="89" customWidth="1"/>
    <col min="9478" max="9491" width="0" style="89" hidden="1" customWidth="1"/>
    <col min="9492" max="9492" width="8.140625" style="89" customWidth="1"/>
    <col min="9493" max="9532" width="0" style="89" hidden="1" customWidth="1"/>
    <col min="9533" max="9533" width="9.140625" style="89" customWidth="1"/>
    <col min="9534" max="9534" width="8" style="89" customWidth="1"/>
    <col min="9535" max="9535" width="7.140625" style="89" customWidth="1"/>
    <col min="9536" max="9539" width="0" style="89" hidden="1" customWidth="1"/>
    <col min="9540" max="9540" width="7.42578125" style="89" customWidth="1"/>
    <col min="9541" max="9541" width="17" style="89" customWidth="1"/>
    <col min="9542" max="9542" width="11.42578125" style="89" customWidth="1"/>
    <col min="9543" max="9726" width="9.140625" style="89"/>
    <col min="9727" max="9727" width="4.42578125" style="89" customWidth="1"/>
    <col min="9728" max="9728" width="29.140625" style="89" customWidth="1"/>
    <col min="9729" max="9731" width="0" style="89" hidden="1" customWidth="1"/>
    <col min="9732" max="9732" width="11.42578125" style="89" customWidth="1"/>
    <col min="9733" max="9733" width="9" style="89" customWidth="1"/>
    <col min="9734" max="9747" width="0" style="89" hidden="1" customWidth="1"/>
    <col min="9748" max="9748" width="8.140625" style="89" customWidth="1"/>
    <col min="9749" max="9788" width="0" style="89" hidden="1" customWidth="1"/>
    <col min="9789" max="9789" width="9.140625" style="89" customWidth="1"/>
    <col min="9790" max="9790" width="8" style="89" customWidth="1"/>
    <col min="9791" max="9791" width="7.140625" style="89" customWidth="1"/>
    <col min="9792" max="9795" width="0" style="89" hidden="1" customWidth="1"/>
    <col min="9796" max="9796" width="7.42578125" style="89" customWidth="1"/>
    <col min="9797" max="9797" width="17" style="89" customWidth="1"/>
    <col min="9798" max="9798" width="11.42578125" style="89" customWidth="1"/>
    <col min="9799" max="9982" width="9.140625" style="89"/>
    <col min="9983" max="9983" width="4.42578125" style="89" customWidth="1"/>
    <col min="9984" max="9984" width="29.140625" style="89" customWidth="1"/>
    <col min="9985" max="9987" width="0" style="89" hidden="1" customWidth="1"/>
    <col min="9988" max="9988" width="11.42578125" style="89" customWidth="1"/>
    <col min="9989" max="9989" width="9" style="89" customWidth="1"/>
    <col min="9990" max="10003" width="0" style="89" hidden="1" customWidth="1"/>
    <col min="10004" max="10004" width="8.140625" style="89" customWidth="1"/>
    <col min="10005" max="10044" width="0" style="89" hidden="1" customWidth="1"/>
    <col min="10045" max="10045" width="9.140625" style="89" customWidth="1"/>
    <col min="10046" max="10046" width="8" style="89" customWidth="1"/>
    <col min="10047" max="10047" width="7.140625" style="89" customWidth="1"/>
    <col min="10048" max="10051" width="0" style="89" hidden="1" customWidth="1"/>
    <col min="10052" max="10052" width="7.42578125" style="89" customWidth="1"/>
    <col min="10053" max="10053" width="17" style="89" customWidth="1"/>
    <col min="10054" max="10054" width="11.42578125" style="89" customWidth="1"/>
    <col min="10055" max="10238" width="9.140625" style="89"/>
    <col min="10239" max="10239" width="4.42578125" style="89" customWidth="1"/>
    <col min="10240" max="10240" width="29.140625" style="89" customWidth="1"/>
    <col min="10241" max="10243" width="0" style="89" hidden="1" customWidth="1"/>
    <col min="10244" max="10244" width="11.42578125" style="89" customWidth="1"/>
    <col min="10245" max="10245" width="9" style="89" customWidth="1"/>
    <col min="10246" max="10259" width="0" style="89" hidden="1" customWidth="1"/>
    <col min="10260" max="10260" width="8.140625" style="89" customWidth="1"/>
    <col min="10261" max="10300" width="0" style="89" hidden="1" customWidth="1"/>
    <col min="10301" max="10301" width="9.140625" style="89" customWidth="1"/>
    <col min="10302" max="10302" width="8" style="89" customWidth="1"/>
    <col min="10303" max="10303" width="7.140625" style="89" customWidth="1"/>
    <col min="10304" max="10307" width="0" style="89" hidden="1" customWidth="1"/>
    <col min="10308" max="10308" width="7.42578125" style="89" customWidth="1"/>
    <col min="10309" max="10309" width="17" style="89" customWidth="1"/>
    <col min="10310" max="10310" width="11.42578125" style="89" customWidth="1"/>
    <col min="10311" max="10494" width="9.140625" style="89"/>
    <col min="10495" max="10495" width="4.42578125" style="89" customWidth="1"/>
    <col min="10496" max="10496" width="29.140625" style="89" customWidth="1"/>
    <col min="10497" max="10499" width="0" style="89" hidden="1" customWidth="1"/>
    <col min="10500" max="10500" width="11.42578125" style="89" customWidth="1"/>
    <col min="10501" max="10501" width="9" style="89" customWidth="1"/>
    <col min="10502" max="10515" width="0" style="89" hidden="1" customWidth="1"/>
    <col min="10516" max="10516" width="8.140625" style="89" customWidth="1"/>
    <col min="10517" max="10556" width="0" style="89" hidden="1" customWidth="1"/>
    <col min="10557" max="10557" width="9.140625" style="89" customWidth="1"/>
    <col min="10558" max="10558" width="8" style="89" customWidth="1"/>
    <col min="10559" max="10559" width="7.140625" style="89" customWidth="1"/>
    <col min="10560" max="10563" width="0" style="89" hidden="1" customWidth="1"/>
    <col min="10564" max="10564" width="7.42578125" style="89" customWidth="1"/>
    <col min="10565" max="10565" width="17" style="89" customWidth="1"/>
    <col min="10566" max="10566" width="11.42578125" style="89" customWidth="1"/>
    <col min="10567" max="10750" width="9.140625" style="89"/>
    <col min="10751" max="10751" width="4.42578125" style="89" customWidth="1"/>
    <col min="10752" max="10752" width="29.140625" style="89" customWidth="1"/>
    <col min="10753" max="10755" width="0" style="89" hidden="1" customWidth="1"/>
    <col min="10756" max="10756" width="11.42578125" style="89" customWidth="1"/>
    <col min="10757" max="10757" width="9" style="89" customWidth="1"/>
    <col min="10758" max="10771" width="0" style="89" hidden="1" customWidth="1"/>
    <col min="10772" max="10772" width="8.140625" style="89" customWidth="1"/>
    <col min="10773" max="10812" width="0" style="89" hidden="1" customWidth="1"/>
    <col min="10813" max="10813" width="9.140625" style="89" customWidth="1"/>
    <col min="10814" max="10814" width="8" style="89" customWidth="1"/>
    <col min="10815" max="10815" width="7.140625" style="89" customWidth="1"/>
    <col min="10816" max="10819" width="0" style="89" hidden="1" customWidth="1"/>
    <col min="10820" max="10820" width="7.42578125" style="89" customWidth="1"/>
    <col min="10821" max="10821" width="17" style="89" customWidth="1"/>
    <col min="10822" max="10822" width="11.42578125" style="89" customWidth="1"/>
    <col min="10823" max="11006" width="9.140625" style="89"/>
    <col min="11007" max="11007" width="4.42578125" style="89" customWidth="1"/>
    <col min="11008" max="11008" width="29.140625" style="89" customWidth="1"/>
    <col min="11009" max="11011" width="0" style="89" hidden="1" customWidth="1"/>
    <col min="11012" max="11012" width="11.42578125" style="89" customWidth="1"/>
    <col min="11013" max="11013" width="9" style="89" customWidth="1"/>
    <col min="11014" max="11027" width="0" style="89" hidden="1" customWidth="1"/>
    <col min="11028" max="11028" width="8.140625" style="89" customWidth="1"/>
    <col min="11029" max="11068" width="0" style="89" hidden="1" customWidth="1"/>
    <col min="11069" max="11069" width="9.140625" style="89" customWidth="1"/>
    <col min="11070" max="11070" width="8" style="89" customWidth="1"/>
    <col min="11071" max="11071" width="7.140625" style="89" customWidth="1"/>
    <col min="11072" max="11075" width="0" style="89" hidden="1" customWidth="1"/>
    <col min="11076" max="11076" width="7.42578125" style="89" customWidth="1"/>
    <col min="11077" max="11077" width="17" style="89" customWidth="1"/>
    <col min="11078" max="11078" width="11.42578125" style="89" customWidth="1"/>
    <col min="11079" max="11262" width="9.140625" style="89"/>
    <col min="11263" max="11263" width="4.42578125" style="89" customWidth="1"/>
    <col min="11264" max="11264" width="29.140625" style="89" customWidth="1"/>
    <col min="11265" max="11267" width="0" style="89" hidden="1" customWidth="1"/>
    <col min="11268" max="11268" width="11.42578125" style="89" customWidth="1"/>
    <col min="11269" max="11269" width="9" style="89" customWidth="1"/>
    <col min="11270" max="11283" width="0" style="89" hidden="1" customWidth="1"/>
    <col min="11284" max="11284" width="8.140625" style="89" customWidth="1"/>
    <col min="11285" max="11324" width="0" style="89" hidden="1" customWidth="1"/>
    <col min="11325" max="11325" width="9.140625" style="89" customWidth="1"/>
    <col min="11326" max="11326" width="8" style="89" customWidth="1"/>
    <col min="11327" max="11327" width="7.140625" style="89" customWidth="1"/>
    <col min="11328" max="11331" width="0" style="89" hidden="1" customWidth="1"/>
    <col min="11332" max="11332" width="7.42578125" style="89" customWidth="1"/>
    <col min="11333" max="11333" width="17" style="89" customWidth="1"/>
    <col min="11334" max="11334" width="11.42578125" style="89" customWidth="1"/>
    <col min="11335" max="11518" width="9.140625" style="89"/>
    <col min="11519" max="11519" width="4.42578125" style="89" customWidth="1"/>
    <col min="11520" max="11520" width="29.140625" style="89" customWidth="1"/>
    <col min="11521" max="11523" width="0" style="89" hidden="1" customWidth="1"/>
    <col min="11524" max="11524" width="11.42578125" style="89" customWidth="1"/>
    <col min="11525" max="11525" width="9" style="89" customWidth="1"/>
    <col min="11526" max="11539" width="0" style="89" hidden="1" customWidth="1"/>
    <col min="11540" max="11540" width="8.140625" style="89" customWidth="1"/>
    <col min="11541" max="11580" width="0" style="89" hidden="1" customWidth="1"/>
    <col min="11581" max="11581" width="9.140625" style="89" customWidth="1"/>
    <col min="11582" max="11582" width="8" style="89" customWidth="1"/>
    <col min="11583" max="11583" width="7.140625" style="89" customWidth="1"/>
    <col min="11584" max="11587" width="0" style="89" hidden="1" customWidth="1"/>
    <col min="11588" max="11588" width="7.42578125" style="89" customWidth="1"/>
    <col min="11589" max="11589" width="17" style="89" customWidth="1"/>
    <col min="11590" max="11590" width="11.42578125" style="89" customWidth="1"/>
    <col min="11591" max="11774" width="9.140625" style="89"/>
    <col min="11775" max="11775" width="4.42578125" style="89" customWidth="1"/>
    <col min="11776" max="11776" width="29.140625" style="89" customWidth="1"/>
    <col min="11777" max="11779" width="0" style="89" hidden="1" customWidth="1"/>
    <col min="11780" max="11780" width="11.42578125" style="89" customWidth="1"/>
    <col min="11781" max="11781" width="9" style="89" customWidth="1"/>
    <col min="11782" max="11795" width="0" style="89" hidden="1" customWidth="1"/>
    <col min="11796" max="11796" width="8.140625" style="89" customWidth="1"/>
    <col min="11797" max="11836" width="0" style="89" hidden="1" customWidth="1"/>
    <col min="11837" max="11837" width="9.140625" style="89" customWidth="1"/>
    <col min="11838" max="11838" width="8" style="89" customWidth="1"/>
    <col min="11839" max="11839" width="7.140625" style="89" customWidth="1"/>
    <col min="11840" max="11843" width="0" style="89" hidden="1" customWidth="1"/>
    <col min="11844" max="11844" width="7.42578125" style="89" customWidth="1"/>
    <col min="11845" max="11845" width="17" style="89" customWidth="1"/>
    <col min="11846" max="11846" width="11.42578125" style="89" customWidth="1"/>
    <col min="11847" max="12030" width="9.140625" style="89"/>
    <col min="12031" max="12031" width="4.42578125" style="89" customWidth="1"/>
    <col min="12032" max="12032" width="29.140625" style="89" customWidth="1"/>
    <col min="12033" max="12035" width="0" style="89" hidden="1" customWidth="1"/>
    <col min="12036" max="12036" width="11.42578125" style="89" customWidth="1"/>
    <col min="12037" max="12037" width="9" style="89" customWidth="1"/>
    <col min="12038" max="12051" width="0" style="89" hidden="1" customWidth="1"/>
    <col min="12052" max="12052" width="8.140625" style="89" customWidth="1"/>
    <col min="12053" max="12092" width="0" style="89" hidden="1" customWidth="1"/>
    <col min="12093" max="12093" width="9.140625" style="89" customWidth="1"/>
    <col min="12094" max="12094" width="8" style="89" customWidth="1"/>
    <col min="12095" max="12095" width="7.140625" style="89" customWidth="1"/>
    <col min="12096" max="12099" width="0" style="89" hidden="1" customWidth="1"/>
    <col min="12100" max="12100" width="7.42578125" style="89" customWidth="1"/>
    <col min="12101" max="12101" width="17" style="89" customWidth="1"/>
    <col min="12102" max="12102" width="11.42578125" style="89" customWidth="1"/>
    <col min="12103" max="12286" width="9.140625" style="89"/>
    <col min="12287" max="12287" width="4.42578125" style="89" customWidth="1"/>
    <col min="12288" max="12288" width="29.140625" style="89" customWidth="1"/>
    <col min="12289" max="12291" width="0" style="89" hidden="1" customWidth="1"/>
    <col min="12292" max="12292" width="11.42578125" style="89" customWidth="1"/>
    <col min="12293" max="12293" width="9" style="89" customWidth="1"/>
    <col min="12294" max="12307" width="0" style="89" hidden="1" customWidth="1"/>
    <col min="12308" max="12308" width="8.140625" style="89" customWidth="1"/>
    <col min="12309" max="12348" width="0" style="89" hidden="1" customWidth="1"/>
    <col min="12349" max="12349" width="9.140625" style="89" customWidth="1"/>
    <col min="12350" max="12350" width="8" style="89" customWidth="1"/>
    <col min="12351" max="12351" width="7.140625" style="89" customWidth="1"/>
    <col min="12352" max="12355" width="0" style="89" hidden="1" customWidth="1"/>
    <col min="12356" max="12356" width="7.42578125" style="89" customWidth="1"/>
    <col min="12357" max="12357" width="17" style="89" customWidth="1"/>
    <col min="12358" max="12358" width="11.42578125" style="89" customWidth="1"/>
    <col min="12359" max="12542" width="9.140625" style="89"/>
    <col min="12543" max="12543" width="4.42578125" style="89" customWidth="1"/>
    <col min="12544" max="12544" width="29.140625" style="89" customWidth="1"/>
    <col min="12545" max="12547" width="0" style="89" hidden="1" customWidth="1"/>
    <col min="12548" max="12548" width="11.42578125" style="89" customWidth="1"/>
    <col min="12549" max="12549" width="9" style="89" customWidth="1"/>
    <col min="12550" max="12563" width="0" style="89" hidden="1" customWidth="1"/>
    <col min="12564" max="12564" width="8.140625" style="89" customWidth="1"/>
    <col min="12565" max="12604" width="0" style="89" hidden="1" customWidth="1"/>
    <col min="12605" max="12605" width="9.140625" style="89" customWidth="1"/>
    <col min="12606" max="12606" width="8" style="89" customWidth="1"/>
    <col min="12607" max="12607" width="7.140625" style="89" customWidth="1"/>
    <col min="12608" max="12611" width="0" style="89" hidden="1" customWidth="1"/>
    <col min="12612" max="12612" width="7.42578125" style="89" customWidth="1"/>
    <col min="12613" max="12613" width="17" style="89" customWidth="1"/>
    <col min="12614" max="12614" width="11.42578125" style="89" customWidth="1"/>
    <col min="12615" max="12798" width="9.140625" style="89"/>
    <col min="12799" max="12799" width="4.42578125" style="89" customWidth="1"/>
    <col min="12800" max="12800" width="29.140625" style="89" customWidth="1"/>
    <col min="12801" max="12803" width="0" style="89" hidden="1" customWidth="1"/>
    <col min="12804" max="12804" width="11.42578125" style="89" customWidth="1"/>
    <col min="12805" max="12805" width="9" style="89" customWidth="1"/>
    <col min="12806" max="12819" width="0" style="89" hidden="1" customWidth="1"/>
    <col min="12820" max="12820" width="8.140625" style="89" customWidth="1"/>
    <col min="12821" max="12860" width="0" style="89" hidden="1" customWidth="1"/>
    <col min="12861" max="12861" width="9.140625" style="89" customWidth="1"/>
    <col min="12862" max="12862" width="8" style="89" customWidth="1"/>
    <col min="12863" max="12863" width="7.140625" style="89" customWidth="1"/>
    <col min="12864" max="12867" width="0" style="89" hidden="1" customWidth="1"/>
    <col min="12868" max="12868" width="7.42578125" style="89" customWidth="1"/>
    <col min="12869" max="12869" width="17" style="89" customWidth="1"/>
    <col min="12870" max="12870" width="11.42578125" style="89" customWidth="1"/>
    <col min="12871" max="13054" width="9.140625" style="89"/>
    <col min="13055" max="13055" width="4.42578125" style="89" customWidth="1"/>
    <col min="13056" max="13056" width="29.140625" style="89" customWidth="1"/>
    <col min="13057" max="13059" width="0" style="89" hidden="1" customWidth="1"/>
    <col min="13060" max="13060" width="11.42578125" style="89" customWidth="1"/>
    <col min="13061" max="13061" width="9" style="89" customWidth="1"/>
    <col min="13062" max="13075" width="0" style="89" hidden="1" customWidth="1"/>
    <col min="13076" max="13076" width="8.140625" style="89" customWidth="1"/>
    <col min="13077" max="13116" width="0" style="89" hidden="1" customWidth="1"/>
    <col min="13117" max="13117" width="9.140625" style="89" customWidth="1"/>
    <col min="13118" max="13118" width="8" style="89" customWidth="1"/>
    <col min="13119" max="13119" width="7.140625" style="89" customWidth="1"/>
    <col min="13120" max="13123" width="0" style="89" hidden="1" customWidth="1"/>
    <col min="13124" max="13124" width="7.42578125" style="89" customWidth="1"/>
    <col min="13125" max="13125" width="17" style="89" customWidth="1"/>
    <col min="13126" max="13126" width="11.42578125" style="89" customWidth="1"/>
    <col min="13127" max="13310" width="9.140625" style="89"/>
    <col min="13311" max="13311" width="4.42578125" style="89" customWidth="1"/>
    <col min="13312" max="13312" width="29.140625" style="89" customWidth="1"/>
    <col min="13313" max="13315" width="0" style="89" hidden="1" customWidth="1"/>
    <col min="13316" max="13316" width="11.42578125" style="89" customWidth="1"/>
    <col min="13317" max="13317" width="9" style="89" customWidth="1"/>
    <col min="13318" max="13331" width="0" style="89" hidden="1" customWidth="1"/>
    <col min="13332" max="13332" width="8.140625" style="89" customWidth="1"/>
    <col min="13333" max="13372" width="0" style="89" hidden="1" customWidth="1"/>
    <col min="13373" max="13373" width="9.140625" style="89" customWidth="1"/>
    <col min="13374" max="13374" width="8" style="89" customWidth="1"/>
    <col min="13375" max="13375" width="7.140625" style="89" customWidth="1"/>
    <col min="13376" max="13379" width="0" style="89" hidden="1" customWidth="1"/>
    <col min="13380" max="13380" width="7.42578125" style="89" customWidth="1"/>
    <col min="13381" max="13381" width="17" style="89" customWidth="1"/>
    <col min="13382" max="13382" width="11.42578125" style="89" customWidth="1"/>
    <col min="13383" max="13566" width="9.140625" style="89"/>
    <col min="13567" max="13567" width="4.42578125" style="89" customWidth="1"/>
    <col min="13568" max="13568" width="29.140625" style="89" customWidth="1"/>
    <col min="13569" max="13571" width="0" style="89" hidden="1" customWidth="1"/>
    <col min="13572" max="13572" width="11.42578125" style="89" customWidth="1"/>
    <col min="13573" max="13573" width="9" style="89" customWidth="1"/>
    <col min="13574" max="13587" width="0" style="89" hidden="1" customWidth="1"/>
    <col min="13588" max="13588" width="8.140625" style="89" customWidth="1"/>
    <col min="13589" max="13628" width="0" style="89" hidden="1" customWidth="1"/>
    <col min="13629" max="13629" width="9.140625" style="89" customWidth="1"/>
    <col min="13630" max="13630" width="8" style="89" customWidth="1"/>
    <col min="13631" max="13631" width="7.140625" style="89" customWidth="1"/>
    <col min="13632" max="13635" width="0" style="89" hidden="1" customWidth="1"/>
    <col min="13636" max="13636" width="7.42578125" style="89" customWidth="1"/>
    <col min="13637" max="13637" width="17" style="89" customWidth="1"/>
    <col min="13638" max="13638" width="11.42578125" style="89" customWidth="1"/>
    <col min="13639" max="13822" width="9.140625" style="89"/>
    <col min="13823" max="13823" width="4.42578125" style="89" customWidth="1"/>
    <col min="13824" max="13824" width="29.140625" style="89" customWidth="1"/>
    <col min="13825" max="13827" width="0" style="89" hidden="1" customWidth="1"/>
    <col min="13828" max="13828" width="11.42578125" style="89" customWidth="1"/>
    <col min="13829" max="13829" width="9" style="89" customWidth="1"/>
    <col min="13830" max="13843" width="0" style="89" hidden="1" customWidth="1"/>
    <col min="13844" max="13844" width="8.140625" style="89" customWidth="1"/>
    <col min="13845" max="13884" width="0" style="89" hidden="1" customWidth="1"/>
    <col min="13885" max="13885" width="9.140625" style="89" customWidth="1"/>
    <col min="13886" max="13886" width="8" style="89" customWidth="1"/>
    <col min="13887" max="13887" width="7.140625" style="89" customWidth="1"/>
    <col min="13888" max="13891" width="0" style="89" hidden="1" customWidth="1"/>
    <col min="13892" max="13892" width="7.42578125" style="89" customWidth="1"/>
    <col min="13893" max="13893" width="17" style="89" customWidth="1"/>
    <col min="13894" max="13894" width="11.42578125" style="89" customWidth="1"/>
    <col min="13895" max="14078" width="9.140625" style="89"/>
    <col min="14079" max="14079" width="4.42578125" style="89" customWidth="1"/>
    <col min="14080" max="14080" width="29.140625" style="89" customWidth="1"/>
    <col min="14081" max="14083" width="0" style="89" hidden="1" customWidth="1"/>
    <col min="14084" max="14084" width="11.42578125" style="89" customWidth="1"/>
    <col min="14085" max="14085" width="9" style="89" customWidth="1"/>
    <col min="14086" max="14099" width="0" style="89" hidden="1" customWidth="1"/>
    <col min="14100" max="14100" width="8.140625" style="89" customWidth="1"/>
    <col min="14101" max="14140" width="0" style="89" hidden="1" customWidth="1"/>
    <col min="14141" max="14141" width="9.140625" style="89" customWidth="1"/>
    <col min="14142" max="14142" width="8" style="89" customWidth="1"/>
    <col min="14143" max="14143" width="7.140625" style="89" customWidth="1"/>
    <col min="14144" max="14147" width="0" style="89" hidden="1" customWidth="1"/>
    <col min="14148" max="14148" width="7.42578125" style="89" customWidth="1"/>
    <col min="14149" max="14149" width="17" style="89" customWidth="1"/>
    <col min="14150" max="14150" width="11.42578125" style="89" customWidth="1"/>
    <col min="14151" max="14334" width="9.140625" style="89"/>
    <col min="14335" max="14335" width="4.42578125" style="89" customWidth="1"/>
    <col min="14336" max="14336" width="29.140625" style="89" customWidth="1"/>
    <col min="14337" max="14339" width="0" style="89" hidden="1" customWidth="1"/>
    <col min="14340" max="14340" width="11.42578125" style="89" customWidth="1"/>
    <col min="14341" max="14341" width="9" style="89" customWidth="1"/>
    <col min="14342" max="14355" width="0" style="89" hidden="1" customWidth="1"/>
    <col min="14356" max="14356" width="8.140625" style="89" customWidth="1"/>
    <col min="14357" max="14396" width="0" style="89" hidden="1" customWidth="1"/>
    <col min="14397" max="14397" width="9.140625" style="89" customWidth="1"/>
    <col min="14398" max="14398" width="8" style="89" customWidth="1"/>
    <col min="14399" max="14399" width="7.140625" style="89" customWidth="1"/>
    <col min="14400" max="14403" width="0" style="89" hidden="1" customWidth="1"/>
    <col min="14404" max="14404" width="7.42578125" style="89" customWidth="1"/>
    <col min="14405" max="14405" width="17" style="89" customWidth="1"/>
    <col min="14406" max="14406" width="11.42578125" style="89" customWidth="1"/>
    <col min="14407" max="14590" width="9.140625" style="89"/>
    <col min="14591" max="14591" width="4.42578125" style="89" customWidth="1"/>
    <col min="14592" max="14592" width="29.140625" style="89" customWidth="1"/>
    <col min="14593" max="14595" width="0" style="89" hidden="1" customWidth="1"/>
    <col min="14596" max="14596" width="11.42578125" style="89" customWidth="1"/>
    <col min="14597" max="14597" width="9" style="89" customWidth="1"/>
    <col min="14598" max="14611" width="0" style="89" hidden="1" customWidth="1"/>
    <col min="14612" max="14612" width="8.140625" style="89" customWidth="1"/>
    <col min="14613" max="14652" width="0" style="89" hidden="1" customWidth="1"/>
    <col min="14653" max="14653" width="9.140625" style="89" customWidth="1"/>
    <col min="14654" max="14654" width="8" style="89" customWidth="1"/>
    <col min="14655" max="14655" width="7.140625" style="89" customWidth="1"/>
    <col min="14656" max="14659" width="0" style="89" hidden="1" customWidth="1"/>
    <col min="14660" max="14660" width="7.42578125" style="89" customWidth="1"/>
    <col min="14661" max="14661" width="17" style="89" customWidth="1"/>
    <col min="14662" max="14662" width="11.42578125" style="89" customWidth="1"/>
    <col min="14663" max="14846" width="9.140625" style="89"/>
    <col min="14847" max="14847" width="4.42578125" style="89" customWidth="1"/>
    <col min="14848" max="14848" width="29.140625" style="89" customWidth="1"/>
    <col min="14849" max="14851" width="0" style="89" hidden="1" customWidth="1"/>
    <col min="14852" max="14852" width="11.42578125" style="89" customWidth="1"/>
    <col min="14853" max="14853" width="9" style="89" customWidth="1"/>
    <col min="14854" max="14867" width="0" style="89" hidden="1" customWidth="1"/>
    <col min="14868" max="14868" width="8.140625" style="89" customWidth="1"/>
    <col min="14869" max="14908" width="0" style="89" hidden="1" customWidth="1"/>
    <col min="14909" max="14909" width="9.140625" style="89" customWidth="1"/>
    <col min="14910" max="14910" width="8" style="89" customWidth="1"/>
    <col min="14911" max="14911" width="7.140625" style="89" customWidth="1"/>
    <col min="14912" max="14915" width="0" style="89" hidden="1" customWidth="1"/>
    <col min="14916" max="14916" width="7.42578125" style="89" customWidth="1"/>
    <col min="14917" max="14917" width="17" style="89" customWidth="1"/>
    <col min="14918" max="14918" width="11.42578125" style="89" customWidth="1"/>
    <col min="14919" max="15102" width="9.140625" style="89"/>
    <col min="15103" max="15103" width="4.42578125" style="89" customWidth="1"/>
    <col min="15104" max="15104" width="29.140625" style="89" customWidth="1"/>
    <col min="15105" max="15107" width="0" style="89" hidden="1" customWidth="1"/>
    <col min="15108" max="15108" width="11.42578125" style="89" customWidth="1"/>
    <col min="15109" max="15109" width="9" style="89" customWidth="1"/>
    <col min="15110" max="15123" width="0" style="89" hidden="1" customWidth="1"/>
    <col min="15124" max="15124" width="8.140625" style="89" customWidth="1"/>
    <col min="15125" max="15164" width="0" style="89" hidden="1" customWidth="1"/>
    <col min="15165" max="15165" width="9.140625" style="89" customWidth="1"/>
    <col min="15166" max="15166" width="8" style="89" customWidth="1"/>
    <col min="15167" max="15167" width="7.140625" style="89" customWidth="1"/>
    <col min="15168" max="15171" width="0" style="89" hidden="1" customWidth="1"/>
    <col min="15172" max="15172" width="7.42578125" style="89" customWidth="1"/>
    <col min="15173" max="15173" width="17" style="89" customWidth="1"/>
    <col min="15174" max="15174" width="11.42578125" style="89" customWidth="1"/>
    <col min="15175" max="15358" width="9.140625" style="89"/>
    <col min="15359" max="15359" width="4.42578125" style="89" customWidth="1"/>
    <col min="15360" max="15360" width="29.140625" style="89" customWidth="1"/>
    <col min="15361" max="15363" width="0" style="89" hidden="1" customWidth="1"/>
    <col min="15364" max="15364" width="11.42578125" style="89" customWidth="1"/>
    <col min="15365" max="15365" width="9" style="89" customWidth="1"/>
    <col min="15366" max="15379" width="0" style="89" hidden="1" customWidth="1"/>
    <col min="15380" max="15380" width="8.140625" style="89" customWidth="1"/>
    <col min="15381" max="15420" width="0" style="89" hidden="1" customWidth="1"/>
    <col min="15421" max="15421" width="9.140625" style="89" customWidth="1"/>
    <col min="15422" max="15422" width="8" style="89" customWidth="1"/>
    <col min="15423" max="15423" width="7.140625" style="89" customWidth="1"/>
    <col min="15424" max="15427" width="0" style="89" hidden="1" customWidth="1"/>
    <col min="15428" max="15428" width="7.42578125" style="89" customWidth="1"/>
    <col min="15429" max="15429" width="17" style="89" customWidth="1"/>
    <col min="15430" max="15430" width="11.42578125" style="89" customWidth="1"/>
    <col min="15431" max="15614" width="9.140625" style="89"/>
    <col min="15615" max="15615" width="4.42578125" style="89" customWidth="1"/>
    <col min="15616" max="15616" width="29.140625" style="89" customWidth="1"/>
    <col min="15617" max="15619" width="0" style="89" hidden="1" customWidth="1"/>
    <col min="15620" max="15620" width="11.42578125" style="89" customWidth="1"/>
    <col min="15621" max="15621" width="9" style="89" customWidth="1"/>
    <col min="15622" max="15635" width="0" style="89" hidden="1" customWidth="1"/>
    <col min="15636" max="15636" width="8.140625" style="89" customWidth="1"/>
    <col min="15637" max="15676" width="0" style="89" hidden="1" customWidth="1"/>
    <col min="15677" max="15677" width="9.140625" style="89" customWidth="1"/>
    <col min="15678" max="15678" width="8" style="89" customWidth="1"/>
    <col min="15679" max="15679" width="7.140625" style="89" customWidth="1"/>
    <col min="15680" max="15683" width="0" style="89" hidden="1" customWidth="1"/>
    <col min="15684" max="15684" width="7.42578125" style="89" customWidth="1"/>
    <col min="15685" max="15685" width="17" style="89" customWidth="1"/>
    <col min="15686" max="15686" width="11.42578125" style="89" customWidth="1"/>
    <col min="15687" max="15870" width="9.140625" style="89"/>
    <col min="15871" max="15871" width="4.42578125" style="89" customWidth="1"/>
    <col min="15872" max="15872" width="29.140625" style="89" customWidth="1"/>
    <col min="15873" max="15875" width="0" style="89" hidden="1" customWidth="1"/>
    <col min="15876" max="15876" width="11.42578125" style="89" customWidth="1"/>
    <col min="15877" max="15877" width="9" style="89" customWidth="1"/>
    <col min="15878" max="15891" width="0" style="89" hidden="1" customWidth="1"/>
    <col min="15892" max="15892" width="8.140625" style="89" customWidth="1"/>
    <col min="15893" max="15932" width="0" style="89" hidden="1" customWidth="1"/>
    <col min="15933" max="15933" width="9.140625" style="89" customWidth="1"/>
    <col min="15934" max="15934" width="8" style="89" customWidth="1"/>
    <col min="15935" max="15935" width="7.140625" style="89" customWidth="1"/>
    <col min="15936" max="15939" width="0" style="89" hidden="1" customWidth="1"/>
    <col min="15940" max="15940" width="7.42578125" style="89" customWidth="1"/>
    <col min="15941" max="15941" width="17" style="89" customWidth="1"/>
    <col min="15942" max="15942" width="11.42578125" style="89" customWidth="1"/>
    <col min="15943" max="16126" width="9.140625" style="89"/>
    <col min="16127" max="16127" width="4.42578125" style="89" customWidth="1"/>
    <col min="16128" max="16128" width="29.140625" style="89" customWidth="1"/>
    <col min="16129" max="16131" width="0" style="89" hidden="1" customWidth="1"/>
    <col min="16132" max="16132" width="11.42578125" style="89" customWidth="1"/>
    <col min="16133" max="16133" width="9" style="89" customWidth="1"/>
    <col min="16134" max="16147" width="0" style="89" hidden="1" customWidth="1"/>
    <col min="16148" max="16148" width="8.140625" style="89" customWidth="1"/>
    <col min="16149" max="16188" width="0" style="89" hidden="1" customWidth="1"/>
    <col min="16189" max="16189" width="9.140625" style="89" customWidth="1"/>
    <col min="16190" max="16190" width="8" style="89" customWidth="1"/>
    <col min="16191" max="16191" width="7.140625" style="89" customWidth="1"/>
    <col min="16192" max="16195" width="0" style="89" hidden="1" customWidth="1"/>
    <col min="16196" max="16196" width="7.42578125" style="89" customWidth="1"/>
    <col min="16197" max="16197" width="17" style="89" customWidth="1"/>
    <col min="16198" max="16198" width="11.42578125" style="89" customWidth="1"/>
    <col min="16199" max="16384" width="9.140625" style="89"/>
  </cols>
  <sheetData>
    <row r="1" spans="1:90" s="88" customFormat="1" ht="4.3499999999999996" customHeight="1" x14ac:dyDescent="0.25">
      <c r="A1" s="81"/>
      <c r="B1" s="82"/>
      <c r="C1" s="82"/>
      <c r="D1" s="82"/>
      <c r="E1" s="82"/>
      <c r="F1" s="83"/>
      <c r="G1" s="83"/>
      <c r="H1" s="83"/>
      <c r="I1" s="83"/>
      <c r="J1" s="83"/>
      <c r="K1" s="83"/>
      <c r="L1" s="83"/>
      <c r="M1" s="83"/>
      <c r="N1" s="83"/>
      <c r="O1" s="83"/>
      <c r="P1" s="83"/>
      <c r="Q1" s="83"/>
      <c r="R1" s="83"/>
      <c r="S1" s="83"/>
      <c r="T1" s="83"/>
      <c r="U1" s="83"/>
      <c r="V1" s="83"/>
      <c r="W1" s="83"/>
      <c r="X1" s="83"/>
      <c r="Y1" s="83"/>
      <c r="Z1" s="83"/>
      <c r="AA1" s="83"/>
      <c r="AB1" s="84"/>
      <c r="AC1" s="84"/>
      <c r="AD1" s="84"/>
      <c r="AE1" s="84"/>
      <c r="AF1" s="84"/>
      <c r="AG1" s="84"/>
      <c r="AH1" s="84"/>
      <c r="AI1" s="84"/>
      <c r="AJ1" s="84"/>
      <c r="AK1" s="84"/>
      <c r="AL1" s="84"/>
      <c r="AM1" s="84"/>
      <c r="AN1" s="85"/>
      <c r="AO1" s="85"/>
      <c r="AP1" s="84"/>
      <c r="AQ1" s="84"/>
      <c r="AR1" s="84"/>
      <c r="AS1" s="85"/>
      <c r="AT1" s="85"/>
      <c r="AU1" s="84"/>
      <c r="AV1" s="84"/>
      <c r="AW1" s="84"/>
      <c r="AX1" s="84"/>
      <c r="AY1" s="84"/>
      <c r="AZ1" s="84"/>
      <c r="BA1" s="84"/>
      <c r="BB1" s="84"/>
      <c r="BC1" s="84"/>
      <c r="BD1" s="84"/>
      <c r="BE1" s="84"/>
      <c r="BF1" s="84"/>
      <c r="BG1" s="85"/>
      <c r="BH1" s="85"/>
      <c r="BI1" s="85"/>
      <c r="BJ1" s="85"/>
      <c r="BK1" s="85"/>
      <c r="BL1" s="85"/>
      <c r="BM1" s="85"/>
      <c r="BN1" s="85"/>
      <c r="BO1" s="86"/>
      <c r="BP1" s="86"/>
      <c r="BQ1" s="85"/>
      <c r="BR1" s="85"/>
      <c r="BS1" s="85"/>
      <c r="BT1" s="85"/>
      <c r="BU1" s="85"/>
      <c r="BV1" s="85"/>
      <c r="BW1" s="85"/>
      <c r="BX1" s="85"/>
      <c r="BY1" s="85"/>
      <c r="BZ1" s="85"/>
      <c r="CA1" s="85"/>
      <c r="CB1" s="85"/>
      <c r="CC1" s="85"/>
      <c r="CD1" s="83"/>
      <c r="CE1" s="87"/>
    </row>
    <row r="2" spans="1:90" s="88" customFormat="1" ht="30" customHeight="1" x14ac:dyDescent="0.25">
      <c r="A2" s="485" t="s">
        <v>735</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row>
    <row r="3" spans="1:90" s="14" customFormat="1" ht="18.75" customHeight="1" x14ac:dyDescent="0.25">
      <c r="A3" s="447" t="s">
        <v>719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90" ht="18" customHeight="1" x14ac:dyDescent="0.25">
      <c r="A4" s="486" t="s">
        <v>721</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row>
    <row r="5" spans="1:90" s="95" customFormat="1" ht="32.1" customHeight="1" x14ac:dyDescent="0.25">
      <c r="A5" s="469" t="s">
        <v>0</v>
      </c>
      <c r="B5" s="469" t="s">
        <v>1</v>
      </c>
      <c r="C5" s="90" t="s">
        <v>2</v>
      </c>
      <c r="D5" s="90" t="s">
        <v>3</v>
      </c>
      <c r="E5" s="90" t="s">
        <v>4</v>
      </c>
      <c r="F5" s="469" t="s">
        <v>5</v>
      </c>
      <c r="G5" s="469"/>
      <c r="H5" s="469"/>
      <c r="I5" s="90" t="s">
        <v>6</v>
      </c>
      <c r="J5" s="90"/>
      <c r="K5" s="90"/>
      <c r="L5" s="91" t="s">
        <v>7</v>
      </c>
      <c r="M5" s="91"/>
      <c r="N5" s="90" t="s">
        <v>8</v>
      </c>
      <c r="O5" s="90"/>
      <c r="P5" s="90"/>
      <c r="Q5" s="90"/>
      <c r="R5" s="90"/>
      <c r="S5" s="90"/>
      <c r="T5" s="90" t="s">
        <v>9</v>
      </c>
      <c r="U5" s="90"/>
      <c r="V5" s="470" t="s">
        <v>238</v>
      </c>
      <c r="W5" s="92"/>
      <c r="X5" s="93" t="s">
        <v>10</v>
      </c>
      <c r="Y5" s="93"/>
      <c r="Z5" s="93"/>
      <c r="AA5" s="93"/>
      <c r="AB5" s="90" t="s">
        <v>11</v>
      </c>
      <c r="AC5" s="90"/>
      <c r="AD5" s="90"/>
      <c r="AE5" s="90"/>
      <c r="AF5" s="94" t="s">
        <v>12</v>
      </c>
      <c r="AG5" s="94" t="s">
        <v>13</v>
      </c>
      <c r="AH5" s="94" t="s">
        <v>14</v>
      </c>
      <c r="AI5" s="94"/>
      <c r="AJ5" s="94"/>
      <c r="AK5" s="94"/>
      <c r="AL5" s="94"/>
      <c r="AM5" s="94"/>
      <c r="AN5" s="92" t="s">
        <v>15</v>
      </c>
      <c r="AO5" s="92"/>
      <c r="AP5" s="92" t="s">
        <v>16</v>
      </c>
      <c r="AQ5" s="92" t="s">
        <v>17</v>
      </c>
      <c r="AR5" s="92"/>
      <c r="AS5" s="92" t="s">
        <v>18</v>
      </c>
      <c r="AT5" s="92"/>
      <c r="AU5" s="92" t="s">
        <v>19</v>
      </c>
      <c r="AV5" s="92"/>
      <c r="AW5" s="92" t="s">
        <v>20</v>
      </c>
      <c r="AX5" s="92" t="s">
        <v>21</v>
      </c>
      <c r="AY5" s="473" t="s">
        <v>22</v>
      </c>
      <c r="AZ5" s="90" t="s">
        <v>23</v>
      </c>
      <c r="BA5" s="90" t="s">
        <v>24</v>
      </c>
      <c r="BB5" s="90" t="s">
        <v>25</v>
      </c>
      <c r="BC5" s="90"/>
      <c r="BD5" s="90"/>
      <c r="BE5" s="474" t="s">
        <v>26</v>
      </c>
      <c r="BF5" s="474"/>
      <c r="BG5" s="474" t="s">
        <v>27</v>
      </c>
      <c r="BH5" s="474"/>
      <c r="BI5" s="474" t="s">
        <v>19</v>
      </c>
      <c r="BJ5" s="474"/>
      <c r="BK5" s="470" t="s">
        <v>345</v>
      </c>
      <c r="BL5" s="475" t="s">
        <v>239</v>
      </c>
      <c r="BM5" s="476"/>
      <c r="BN5" s="474" t="s">
        <v>250</v>
      </c>
      <c r="BO5" s="469" t="s">
        <v>28</v>
      </c>
      <c r="BP5" s="469" t="s">
        <v>29</v>
      </c>
      <c r="BQ5" s="473"/>
      <c r="BR5" s="481" t="s">
        <v>240</v>
      </c>
      <c r="BS5" s="469" t="s">
        <v>340</v>
      </c>
      <c r="BT5" s="469" t="s">
        <v>28</v>
      </c>
      <c r="BU5" s="482" t="s">
        <v>519</v>
      </c>
      <c r="BV5" s="469" t="s">
        <v>398</v>
      </c>
      <c r="BW5" s="469" t="s">
        <v>504</v>
      </c>
      <c r="BX5" s="487" t="s">
        <v>505</v>
      </c>
      <c r="BY5" s="469" t="s">
        <v>21</v>
      </c>
      <c r="BZ5" s="481" t="s">
        <v>251</v>
      </c>
      <c r="CA5" s="480" t="s">
        <v>520</v>
      </c>
      <c r="CB5" s="481" t="s">
        <v>249</v>
      </c>
      <c r="CC5" s="481" t="s">
        <v>493</v>
      </c>
      <c r="CD5" s="469" t="s">
        <v>30</v>
      </c>
      <c r="CE5" s="469" t="s">
        <v>31</v>
      </c>
    </row>
    <row r="6" spans="1:90" s="95" customFormat="1" ht="76.5" x14ac:dyDescent="0.25">
      <c r="A6" s="469"/>
      <c r="B6" s="469"/>
      <c r="C6" s="90"/>
      <c r="D6" s="90"/>
      <c r="E6" s="90"/>
      <c r="F6" s="469" t="s">
        <v>32</v>
      </c>
      <c r="G6" s="487" t="s">
        <v>241</v>
      </c>
      <c r="H6" s="487" t="s">
        <v>40</v>
      </c>
      <c r="I6" s="90" t="s">
        <v>34</v>
      </c>
      <c r="J6" s="90" t="s">
        <v>33</v>
      </c>
      <c r="K6" s="90"/>
      <c r="L6" s="91"/>
      <c r="M6" s="91"/>
      <c r="N6" s="90"/>
      <c r="O6" s="90"/>
      <c r="P6" s="90"/>
      <c r="Q6" s="90"/>
      <c r="R6" s="90"/>
      <c r="S6" s="90"/>
      <c r="T6" s="90"/>
      <c r="U6" s="90"/>
      <c r="V6" s="471"/>
      <c r="W6" s="92"/>
      <c r="X6" s="93"/>
      <c r="Y6" s="93"/>
      <c r="Z6" s="93"/>
      <c r="AA6" s="93"/>
      <c r="AB6" s="90"/>
      <c r="AC6" s="90"/>
      <c r="AD6" s="90"/>
      <c r="AE6" s="90"/>
      <c r="AF6" s="94"/>
      <c r="AG6" s="94"/>
      <c r="AH6" s="94" t="s">
        <v>35</v>
      </c>
      <c r="AI6" s="94"/>
      <c r="AJ6" s="96" t="s">
        <v>36</v>
      </c>
      <c r="AK6" s="96"/>
      <c r="AL6" s="96" t="s">
        <v>37</v>
      </c>
      <c r="AM6" s="96"/>
      <c r="AN6" s="92"/>
      <c r="AO6" s="92"/>
      <c r="AP6" s="92"/>
      <c r="AQ6" s="92"/>
      <c r="AR6" s="92"/>
      <c r="AS6" s="92"/>
      <c r="AT6" s="92"/>
      <c r="AU6" s="92"/>
      <c r="AV6" s="92"/>
      <c r="AW6" s="92"/>
      <c r="AX6" s="92"/>
      <c r="AY6" s="473"/>
      <c r="AZ6" s="90"/>
      <c r="BA6" s="90"/>
      <c r="BB6" s="90"/>
      <c r="BC6" s="90"/>
      <c r="BD6" s="90"/>
      <c r="BE6" s="474"/>
      <c r="BF6" s="474"/>
      <c r="BG6" s="474"/>
      <c r="BH6" s="474"/>
      <c r="BI6" s="474"/>
      <c r="BJ6" s="474"/>
      <c r="BK6" s="471"/>
      <c r="BL6" s="477"/>
      <c r="BM6" s="478"/>
      <c r="BN6" s="474"/>
      <c r="BO6" s="469"/>
      <c r="BP6" s="469"/>
      <c r="BQ6" s="473"/>
      <c r="BR6" s="481"/>
      <c r="BS6" s="469"/>
      <c r="BT6" s="469"/>
      <c r="BU6" s="483"/>
      <c r="BV6" s="469"/>
      <c r="BW6" s="469"/>
      <c r="BX6" s="488"/>
      <c r="BY6" s="469"/>
      <c r="BZ6" s="481"/>
      <c r="CA6" s="480"/>
      <c r="CB6" s="481"/>
      <c r="CC6" s="481"/>
      <c r="CD6" s="469"/>
      <c r="CE6" s="469"/>
    </row>
    <row r="7" spans="1:90" s="95" customFormat="1" ht="78" hidden="1" customHeight="1" x14ac:dyDescent="0.25">
      <c r="A7" s="469"/>
      <c r="B7" s="469"/>
      <c r="C7" s="90"/>
      <c r="D7" s="90"/>
      <c r="E7" s="90"/>
      <c r="F7" s="469"/>
      <c r="G7" s="488"/>
      <c r="H7" s="488"/>
      <c r="I7" s="90"/>
      <c r="J7" s="90" t="s">
        <v>38</v>
      </c>
      <c r="K7" s="90" t="s">
        <v>40</v>
      </c>
      <c r="L7" s="91"/>
      <c r="M7" s="91"/>
      <c r="N7" s="90"/>
      <c r="O7" s="90"/>
      <c r="P7" s="90"/>
      <c r="Q7" s="90"/>
      <c r="R7" s="90"/>
      <c r="S7" s="90"/>
      <c r="T7" s="90"/>
      <c r="U7" s="90"/>
      <c r="V7" s="471"/>
      <c r="W7" s="92"/>
      <c r="X7" s="93"/>
      <c r="Y7" s="93"/>
      <c r="Z7" s="93"/>
      <c r="AA7" s="93"/>
      <c r="AB7" s="90"/>
      <c r="AC7" s="90"/>
      <c r="AD7" s="90"/>
      <c r="AE7" s="90"/>
      <c r="AF7" s="94"/>
      <c r="AG7" s="94"/>
      <c r="AH7" s="94"/>
      <c r="AI7" s="94"/>
      <c r="AJ7" s="96"/>
      <c r="AK7" s="96"/>
      <c r="AL7" s="96"/>
      <c r="AM7" s="96"/>
      <c r="AN7" s="92"/>
      <c r="AO7" s="92"/>
      <c r="AP7" s="92"/>
      <c r="AQ7" s="92"/>
      <c r="AR7" s="92"/>
      <c r="AS7" s="92"/>
      <c r="AT7" s="92"/>
      <c r="AU7" s="93" t="s">
        <v>38</v>
      </c>
      <c r="AV7" s="92" t="s">
        <v>39</v>
      </c>
      <c r="AW7" s="92"/>
      <c r="AX7" s="92"/>
      <c r="AY7" s="473"/>
      <c r="AZ7" s="90"/>
      <c r="BA7" s="90"/>
      <c r="BB7" s="90"/>
      <c r="BC7" s="90"/>
      <c r="BD7" s="90"/>
      <c r="BE7" s="479" t="s">
        <v>41</v>
      </c>
      <c r="BF7" s="469" t="s">
        <v>42</v>
      </c>
      <c r="BG7" s="479" t="s">
        <v>38</v>
      </c>
      <c r="BH7" s="469" t="s">
        <v>39</v>
      </c>
      <c r="BI7" s="479" t="s">
        <v>38</v>
      </c>
      <c r="BJ7" s="474" t="s">
        <v>39</v>
      </c>
      <c r="BK7" s="471"/>
      <c r="BL7" s="470" t="s">
        <v>48</v>
      </c>
      <c r="BM7" s="470" t="s">
        <v>242</v>
      </c>
      <c r="BN7" s="474"/>
      <c r="BO7" s="469"/>
      <c r="BP7" s="469"/>
      <c r="BQ7" s="473"/>
      <c r="BR7" s="481"/>
      <c r="BS7" s="469"/>
      <c r="BT7" s="469"/>
      <c r="BU7" s="483"/>
      <c r="BV7" s="469"/>
      <c r="BW7" s="469"/>
      <c r="BX7" s="488"/>
      <c r="BY7" s="469"/>
      <c r="BZ7" s="481"/>
      <c r="CA7" s="480"/>
      <c r="CB7" s="481"/>
      <c r="CC7" s="481"/>
      <c r="CD7" s="469"/>
      <c r="CE7" s="469"/>
    </row>
    <row r="8" spans="1:90" s="95" customFormat="1" ht="83.1" hidden="1" customHeight="1" x14ac:dyDescent="0.25">
      <c r="A8" s="469"/>
      <c r="B8" s="469"/>
      <c r="C8" s="90"/>
      <c r="D8" s="90"/>
      <c r="E8" s="90"/>
      <c r="F8" s="469"/>
      <c r="G8" s="488"/>
      <c r="H8" s="488"/>
      <c r="I8" s="90"/>
      <c r="J8" s="90"/>
      <c r="K8" s="90"/>
      <c r="L8" s="90" t="s">
        <v>38</v>
      </c>
      <c r="M8" s="90" t="s">
        <v>39</v>
      </c>
      <c r="N8" s="90" t="s">
        <v>38</v>
      </c>
      <c r="O8" s="90" t="s">
        <v>39</v>
      </c>
      <c r="P8" s="90" t="s">
        <v>38</v>
      </c>
      <c r="Q8" s="90" t="s">
        <v>39</v>
      </c>
      <c r="R8" s="90" t="s">
        <v>38</v>
      </c>
      <c r="S8" s="90" t="s">
        <v>39</v>
      </c>
      <c r="T8" s="90" t="s">
        <v>38</v>
      </c>
      <c r="U8" s="90" t="s">
        <v>39</v>
      </c>
      <c r="V8" s="471"/>
      <c r="W8" s="90" t="s">
        <v>39</v>
      </c>
      <c r="X8" s="93" t="s">
        <v>38</v>
      </c>
      <c r="Y8" s="90" t="s">
        <v>39</v>
      </c>
      <c r="Z8" s="97" t="s">
        <v>43</v>
      </c>
      <c r="AA8" s="97"/>
      <c r="AB8" s="93" t="s">
        <v>38</v>
      </c>
      <c r="AC8" s="90" t="s">
        <v>39</v>
      </c>
      <c r="AD8" s="94" t="s">
        <v>44</v>
      </c>
      <c r="AE8" s="94"/>
      <c r="AF8" s="94"/>
      <c r="AG8" s="94"/>
      <c r="AH8" s="93" t="s">
        <v>38</v>
      </c>
      <c r="AI8" s="90" t="s">
        <v>39</v>
      </c>
      <c r="AJ8" s="93" t="s">
        <v>38</v>
      </c>
      <c r="AK8" s="90" t="s">
        <v>45</v>
      </c>
      <c r="AL8" s="93" t="s">
        <v>38</v>
      </c>
      <c r="AM8" s="90" t="s">
        <v>45</v>
      </c>
      <c r="AN8" s="93" t="s">
        <v>38</v>
      </c>
      <c r="AO8" s="90" t="s">
        <v>39</v>
      </c>
      <c r="AP8" s="92"/>
      <c r="AQ8" s="93" t="s">
        <v>41</v>
      </c>
      <c r="AR8" s="90" t="s">
        <v>42</v>
      </c>
      <c r="AS8" s="93" t="s">
        <v>38</v>
      </c>
      <c r="AT8" s="90" t="s">
        <v>39</v>
      </c>
      <c r="AU8" s="93"/>
      <c r="AV8" s="92"/>
      <c r="AW8" s="92"/>
      <c r="AX8" s="92"/>
      <c r="AY8" s="473"/>
      <c r="AZ8" s="90"/>
      <c r="BA8" s="90"/>
      <c r="BB8" s="90"/>
      <c r="BC8" s="90"/>
      <c r="BD8" s="90"/>
      <c r="BE8" s="479"/>
      <c r="BF8" s="469"/>
      <c r="BG8" s="479"/>
      <c r="BH8" s="469"/>
      <c r="BI8" s="479"/>
      <c r="BJ8" s="474"/>
      <c r="BK8" s="471"/>
      <c r="BL8" s="471"/>
      <c r="BM8" s="471"/>
      <c r="BN8" s="474"/>
      <c r="BO8" s="469"/>
      <c r="BP8" s="469"/>
      <c r="BQ8" s="473"/>
      <c r="BR8" s="481"/>
      <c r="BS8" s="469"/>
      <c r="BT8" s="469"/>
      <c r="BU8" s="483"/>
      <c r="BV8" s="469"/>
      <c r="BW8" s="469"/>
      <c r="BX8" s="488"/>
      <c r="BY8" s="469"/>
      <c r="BZ8" s="481"/>
      <c r="CA8" s="480"/>
      <c r="CB8" s="481"/>
      <c r="CC8" s="481"/>
      <c r="CD8" s="469"/>
      <c r="CE8" s="469"/>
    </row>
    <row r="9" spans="1:90" s="95" customFormat="1" ht="78" hidden="1" customHeight="1" x14ac:dyDescent="0.25">
      <c r="A9" s="469"/>
      <c r="B9" s="469"/>
      <c r="C9" s="90"/>
      <c r="D9" s="90"/>
      <c r="E9" s="90"/>
      <c r="F9" s="469"/>
      <c r="G9" s="489"/>
      <c r="H9" s="489"/>
      <c r="I9" s="90"/>
      <c r="J9" s="90"/>
      <c r="K9" s="90"/>
      <c r="L9" s="90"/>
      <c r="M9" s="90"/>
      <c r="N9" s="90"/>
      <c r="O9" s="90"/>
      <c r="P9" s="90"/>
      <c r="Q9" s="90"/>
      <c r="R9" s="90"/>
      <c r="S9" s="90"/>
      <c r="T9" s="90"/>
      <c r="U9" s="90"/>
      <c r="V9" s="472"/>
      <c r="W9" s="90"/>
      <c r="X9" s="93"/>
      <c r="Y9" s="90"/>
      <c r="Z9" s="97" t="s">
        <v>46</v>
      </c>
      <c r="AA9" s="97" t="s">
        <v>47</v>
      </c>
      <c r="AB9" s="93"/>
      <c r="AC9" s="90"/>
      <c r="AD9" s="94"/>
      <c r="AE9" s="94"/>
      <c r="AF9" s="94"/>
      <c r="AG9" s="94"/>
      <c r="AH9" s="93"/>
      <c r="AI9" s="90"/>
      <c r="AJ9" s="93"/>
      <c r="AK9" s="90"/>
      <c r="AL9" s="93"/>
      <c r="AM9" s="90"/>
      <c r="AN9" s="93"/>
      <c r="AO9" s="90"/>
      <c r="AP9" s="92"/>
      <c r="AQ9" s="93"/>
      <c r="AR9" s="90"/>
      <c r="AS9" s="93"/>
      <c r="AT9" s="90"/>
      <c r="AU9" s="93"/>
      <c r="AV9" s="92"/>
      <c r="AW9" s="92"/>
      <c r="AX9" s="92"/>
      <c r="AY9" s="473"/>
      <c r="AZ9" s="90"/>
      <c r="BA9" s="90"/>
      <c r="BB9" s="90"/>
      <c r="BC9" s="90"/>
      <c r="BD9" s="90"/>
      <c r="BE9" s="479"/>
      <c r="BF9" s="469"/>
      <c r="BG9" s="479"/>
      <c r="BH9" s="469"/>
      <c r="BI9" s="479"/>
      <c r="BJ9" s="474"/>
      <c r="BK9" s="472"/>
      <c r="BL9" s="472"/>
      <c r="BM9" s="472"/>
      <c r="BN9" s="474"/>
      <c r="BO9" s="469"/>
      <c r="BP9" s="469"/>
      <c r="BQ9" s="473"/>
      <c r="BR9" s="481"/>
      <c r="BS9" s="469"/>
      <c r="BT9" s="469"/>
      <c r="BU9" s="484"/>
      <c r="BV9" s="469"/>
      <c r="BW9" s="469"/>
      <c r="BX9" s="489"/>
      <c r="BY9" s="469"/>
      <c r="BZ9" s="481"/>
      <c r="CA9" s="480"/>
      <c r="CB9" s="481"/>
      <c r="CC9" s="481"/>
      <c r="CD9" s="469"/>
      <c r="CE9" s="469"/>
    </row>
    <row r="10" spans="1:90" s="105" customFormat="1" ht="15.75" x14ac:dyDescent="0.25">
      <c r="A10" s="98"/>
      <c r="B10" s="99" t="s">
        <v>48</v>
      </c>
      <c r="C10" s="100"/>
      <c r="D10" s="100"/>
      <c r="E10" s="101"/>
      <c r="F10" s="102"/>
      <c r="G10" s="212">
        <f t="shared" ref="G10:BR10" si="0">G11+G167+G176+G216+G267+G274</f>
        <v>1241023.5378930001</v>
      </c>
      <c r="H10" s="212">
        <f t="shared" si="0"/>
        <v>862825.98410370003</v>
      </c>
      <c r="I10" s="212">
        <f t="shared" si="0"/>
        <v>0</v>
      </c>
      <c r="J10" s="212">
        <f t="shared" si="0"/>
        <v>0</v>
      </c>
      <c r="K10" s="212">
        <f t="shared" si="0"/>
        <v>0</v>
      </c>
      <c r="L10" s="212">
        <f t="shared" si="0"/>
        <v>2000</v>
      </c>
      <c r="M10" s="212">
        <f t="shared" si="0"/>
        <v>2000</v>
      </c>
      <c r="N10" s="212">
        <f t="shared" si="0"/>
        <v>1710</v>
      </c>
      <c r="O10" s="212">
        <f t="shared" si="0"/>
        <v>1710</v>
      </c>
      <c r="P10" s="212">
        <f t="shared" si="0"/>
        <v>1710</v>
      </c>
      <c r="Q10" s="212">
        <f t="shared" si="0"/>
        <v>0</v>
      </c>
      <c r="R10" s="212">
        <f t="shared" si="0"/>
        <v>1710</v>
      </c>
      <c r="S10" s="212">
        <f t="shared" si="0"/>
        <v>1710</v>
      </c>
      <c r="T10" s="212">
        <f t="shared" si="0"/>
        <v>0</v>
      </c>
      <c r="U10" s="212">
        <f t="shared" si="0"/>
        <v>0</v>
      </c>
      <c r="V10" s="212">
        <f t="shared" si="0"/>
        <v>3710</v>
      </c>
      <c r="W10" s="212">
        <f t="shared" si="0"/>
        <v>3710</v>
      </c>
      <c r="X10" s="212">
        <f t="shared" si="0"/>
        <v>201945</v>
      </c>
      <c r="Y10" s="212">
        <f t="shared" si="0"/>
        <v>114968</v>
      </c>
      <c r="Z10" s="212">
        <f t="shared" si="0"/>
        <v>0</v>
      </c>
      <c r="AA10" s="212">
        <f t="shared" si="0"/>
        <v>0</v>
      </c>
      <c r="AB10" s="212">
        <f t="shared" si="0"/>
        <v>4000</v>
      </c>
      <c r="AC10" s="212">
        <f t="shared" si="0"/>
        <v>4000</v>
      </c>
      <c r="AD10" s="212">
        <f t="shared" si="0"/>
        <v>0</v>
      </c>
      <c r="AE10" s="212">
        <f t="shared" si="0"/>
        <v>0</v>
      </c>
      <c r="AF10" s="212">
        <f t="shared" si="0"/>
        <v>7710</v>
      </c>
      <c r="AG10" s="212">
        <f t="shared" si="0"/>
        <v>1500</v>
      </c>
      <c r="AH10" s="212">
        <f t="shared" si="0"/>
        <v>5500</v>
      </c>
      <c r="AI10" s="212">
        <f t="shared" si="0"/>
        <v>5500</v>
      </c>
      <c r="AJ10" s="212" t="e">
        <f t="shared" si="0"/>
        <v>#REF!</v>
      </c>
      <c r="AK10" s="212" t="e">
        <f t="shared" si="0"/>
        <v>#REF!</v>
      </c>
      <c r="AL10" s="212" t="e">
        <f t="shared" si="0"/>
        <v>#REF!</v>
      </c>
      <c r="AM10" s="212" t="e">
        <f t="shared" si="0"/>
        <v>#REF!</v>
      </c>
      <c r="AN10" s="212">
        <f t="shared" si="0"/>
        <v>35210</v>
      </c>
      <c r="AO10" s="212">
        <f t="shared" si="0"/>
        <v>35210</v>
      </c>
      <c r="AP10" s="212">
        <f t="shared" si="0"/>
        <v>63350</v>
      </c>
      <c r="AQ10" s="212">
        <f t="shared" si="0"/>
        <v>39775</v>
      </c>
      <c r="AR10" s="212">
        <f t="shared" si="0"/>
        <v>47489</v>
      </c>
      <c r="AS10" s="212">
        <f t="shared" si="0"/>
        <v>99951</v>
      </c>
      <c r="AT10" s="212">
        <f t="shared" si="0"/>
        <v>97951</v>
      </c>
      <c r="AU10" s="212">
        <f t="shared" si="0"/>
        <v>795827</v>
      </c>
      <c r="AV10" s="212">
        <f t="shared" si="0"/>
        <v>287207</v>
      </c>
      <c r="AW10" s="212">
        <f t="shared" si="0"/>
        <v>107327</v>
      </c>
      <c r="AX10" s="212">
        <f t="shared" si="0"/>
        <v>218966</v>
      </c>
      <c r="AY10" s="212">
        <f t="shared" si="0"/>
        <v>82905</v>
      </c>
      <c r="AZ10" s="212">
        <f t="shared" si="0"/>
        <v>83500</v>
      </c>
      <c r="BA10" s="212">
        <f t="shared" si="0"/>
        <v>19203.5</v>
      </c>
      <c r="BB10" s="212">
        <f t="shared" si="0"/>
        <v>111007</v>
      </c>
      <c r="BC10" s="212">
        <f t="shared" si="0"/>
        <v>17</v>
      </c>
      <c r="BD10" s="212">
        <f t="shared" si="0"/>
        <v>62990</v>
      </c>
      <c r="BE10" s="212">
        <f t="shared" si="0"/>
        <v>52716</v>
      </c>
      <c r="BF10" s="212">
        <f t="shared" si="0"/>
        <v>52716</v>
      </c>
      <c r="BG10" s="212">
        <f t="shared" si="0"/>
        <v>156850</v>
      </c>
      <c r="BH10" s="212">
        <f t="shared" si="0"/>
        <v>156850</v>
      </c>
      <c r="BI10" s="212">
        <f t="shared" si="0"/>
        <v>992061</v>
      </c>
      <c r="BJ10" s="212">
        <f t="shared" si="0"/>
        <v>434807.5</v>
      </c>
      <c r="BK10" s="212">
        <f t="shared" si="0"/>
        <v>379376.5</v>
      </c>
      <c r="BL10" s="212">
        <f t="shared" si="0"/>
        <v>131019</v>
      </c>
      <c r="BM10" s="212">
        <f t="shared" si="0"/>
        <v>100905</v>
      </c>
      <c r="BN10" s="212">
        <f t="shared" si="0"/>
        <v>279788.5</v>
      </c>
      <c r="BO10" s="212">
        <f t="shared" si="0"/>
        <v>45422</v>
      </c>
      <c r="BP10" s="212">
        <f t="shared" si="0"/>
        <v>331156.5</v>
      </c>
      <c r="BQ10" s="212">
        <f t="shared" si="0"/>
        <v>71866</v>
      </c>
      <c r="BR10" s="212">
        <f t="shared" si="0"/>
        <v>181545</v>
      </c>
      <c r="BS10" s="212">
        <f t="shared" ref="BS10:BZ10" si="1">BS11+BS167+BS176+BS216+BS267+BS274</f>
        <v>78570</v>
      </c>
      <c r="BT10" s="212">
        <f t="shared" si="1"/>
        <v>9471</v>
      </c>
      <c r="BU10" s="212">
        <f t="shared" si="1"/>
        <v>425377</v>
      </c>
      <c r="BV10" s="212">
        <f t="shared" si="1"/>
        <v>371014</v>
      </c>
      <c r="BW10" s="212">
        <f t="shared" si="1"/>
        <v>182711</v>
      </c>
      <c r="BX10" s="212">
        <f t="shared" si="1"/>
        <v>182711</v>
      </c>
      <c r="BY10" s="212">
        <f t="shared" si="1"/>
        <v>54363</v>
      </c>
      <c r="BZ10" s="212">
        <f t="shared" si="1"/>
        <v>95925</v>
      </c>
      <c r="CA10" s="212">
        <f>CA11+CA167+CA176+CA216+CA267+CA274</f>
        <v>290383</v>
      </c>
      <c r="CB10" s="212">
        <f t="shared" ref="CB10" si="2">CB11+CB167+CB176+CB216+CB267+CB274</f>
        <v>336166</v>
      </c>
      <c r="CC10" s="103">
        <f>CC11+CC167+CC176+CC216+CC267+CC274+CC275</f>
        <v>455987</v>
      </c>
      <c r="CD10" s="104"/>
      <c r="CE10" s="432"/>
      <c r="CJ10" s="106"/>
      <c r="CL10" s="106"/>
    </row>
    <row r="11" spans="1:90" s="105" customFormat="1" ht="15.75" x14ac:dyDescent="0.25">
      <c r="A11" s="108" t="s">
        <v>49</v>
      </c>
      <c r="B11" s="109" t="s">
        <v>50</v>
      </c>
      <c r="C11" s="110"/>
      <c r="D11" s="110"/>
      <c r="E11" s="111"/>
      <c r="F11" s="223"/>
      <c r="G11" s="112">
        <f t="shared" ref="G11:BR11" si="3">G12+G61</f>
        <v>256523.537893</v>
      </c>
      <c r="H11" s="112">
        <f t="shared" si="3"/>
        <v>230807.98410370003</v>
      </c>
      <c r="I11" s="112">
        <f t="shared" si="3"/>
        <v>0</v>
      </c>
      <c r="J11" s="112">
        <f t="shared" si="3"/>
        <v>0</v>
      </c>
      <c r="K11" s="112">
        <f t="shared" si="3"/>
        <v>0</v>
      </c>
      <c r="L11" s="112">
        <f t="shared" si="3"/>
        <v>0</v>
      </c>
      <c r="M11" s="112">
        <f t="shared" si="3"/>
        <v>0</v>
      </c>
      <c r="N11" s="112">
        <f t="shared" si="3"/>
        <v>0</v>
      </c>
      <c r="O11" s="112">
        <f t="shared" si="3"/>
        <v>0</v>
      </c>
      <c r="P11" s="112">
        <f t="shared" si="3"/>
        <v>0</v>
      </c>
      <c r="Q11" s="112">
        <f t="shared" si="3"/>
        <v>0</v>
      </c>
      <c r="R11" s="112">
        <f t="shared" si="3"/>
        <v>0</v>
      </c>
      <c r="S11" s="112">
        <f t="shared" si="3"/>
        <v>0</v>
      </c>
      <c r="T11" s="112">
        <f t="shared" si="3"/>
        <v>0</v>
      </c>
      <c r="U11" s="112">
        <f t="shared" si="3"/>
        <v>0</v>
      </c>
      <c r="V11" s="112">
        <f t="shared" si="3"/>
        <v>0</v>
      </c>
      <c r="W11" s="112">
        <f t="shared" si="3"/>
        <v>0</v>
      </c>
      <c r="X11" s="112">
        <f t="shared" si="3"/>
        <v>12418</v>
      </c>
      <c r="Y11" s="112">
        <f t="shared" si="3"/>
        <v>11300</v>
      </c>
      <c r="Z11" s="112">
        <f t="shared" si="3"/>
        <v>0</v>
      </c>
      <c r="AA11" s="112">
        <f t="shared" si="3"/>
        <v>0</v>
      </c>
      <c r="AB11" s="112">
        <f t="shared" si="3"/>
        <v>700</v>
      </c>
      <c r="AC11" s="112">
        <f t="shared" si="3"/>
        <v>700</v>
      </c>
      <c r="AD11" s="112">
        <f t="shared" si="3"/>
        <v>0</v>
      </c>
      <c r="AE11" s="112">
        <f t="shared" si="3"/>
        <v>0</v>
      </c>
      <c r="AF11" s="112">
        <f t="shared" si="3"/>
        <v>700</v>
      </c>
      <c r="AG11" s="112">
        <f t="shared" si="3"/>
        <v>0</v>
      </c>
      <c r="AH11" s="112">
        <f t="shared" si="3"/>
        <v>700</v>
      </c>
      <c r="AI11" s="112">
        <f t="shared" si="3"/>
        <v>700</v>
      </c>
      <c r="AJ11" s="112">
        <f t="shared" si="3"/>
        <v>0</v>
      </c>
      <c r="AK11" s="112">
        <f t="shared" si="3"/>
        <v>0</v>
      </c>
      <c r="AL11" s="112">
        <f t="shared" si="3"/>
        <v>700</v>
      </c>
      <c r="AM11" s="112">
        <f t="shared" si="3"/>
        <v>700</v>
      </c>
      <c r="AN11" s="112">
        <f t="shared" si="3"/>
        <v>700</v>
      </c>
      <c r="AO11" s="112">
        <f t="shared" si="3"/>
        <v>700</v>
      </c>
      <c r="AP11" s="112">
        <f t="shared" si="3"/>
        <v>3450</v>
      </c>
      <c r="AQ11" s="112">
        <f t="shared" si="3"/>
        <v>3450</v>
      </c>
      <c r="AR11" s="112">
        <f t="shared" si="3"/>
        <v>3450</v>
      </c>
      <c r="AS11" s="112">
        <f t="shared" si="3"/>
        <v>4150</v>
      </c>
      <c r="AT11" s="112">
        <f t="shared" si="3"/>
        <v>4150</v>
      </c>
      <c r="AU11" s="112">
        <f t="shared" si="3"/>
        <v>29794</v>
      </c>
      <c r="AV11" s="112">
        <f t="shared" si="3"/>
        <v>28679</v>
      </c>
      <c r="AW11" s="112">
        <f t="shared" si="3"/>
        <v>4150</v>
      </c>
      <c r="AX11" s="112">
        <f t="shared" si="3"/>
        <v>24529</v>
      </c>
      <c r="AY11" s="112">
        <f t="shared" si="3"/>
        <v>7675</v>
      </c>
      <c r="AZ11" s="112">
        <f t="shared" si="3"/>
        <v>7500</v>
      </c>
      <c r="BA11" s="112">
        <f t="shared" si="3"/>
        <v>16703.5</v>
      </c>
      <c r="BB11" s="112">
        <f t="shared" si="3"/>
        <v>17579</v>
      </c>
      <c r="BC11" s="112">
        <f t="shared" si="3"/>
        <v>0</v>
      </c>
      <c r="BD11" s="112">
        <f t="shared" si="3"/>
        <v>17579</v>
      </c>
      <c r="BE11" s="112">
        <f t="shared" si="3"/>
        <v>5900</v>
      </c>
      <c r="BF11" s="112">
        <f t="shared" si="3"/>
        <v>5900</v>
      </c>
      <c r="BG11" s="112">
        <f t="shared" si="3"/>
        <v>8925</v>
      </c>
      <c r="BH11" s="112">
        <f t="shared" si="3"/>
        <v>8925</v>
      </c>
      <c r="BI11" s="112">
        <f t="shared" si="3"/>
        <v>102779</v>
      </c>
      <c r="BJ11" s="112">
        <f t="shared" si="3"/>
        <v>69345</v>
      </c>
      <c r="BK11" s="112">
        <f t="shared" si="3"/>
        <v>75887</v>
      </c>
      <c r="BL11" s="112">
        <f t="shared" si="3"/>
        <v>8925</v>
      </c>
      <c r="BM11" s="112">
        <f t="shared" si="3"/>
        <v>7675</v>
      </c>
      <c r="BN11" s="112">
        <f t="shared" si="3"/>
        <v>60420</v>
      </c>
      <c r="BO11" s="112">
        <f t="shared" si="3"/>
        <v>7195</v>
      </c>
      <c r="BP11" s="112">
        <f t="shared" si="3"/>
        <v>110361</v>
      </c>
      <c r="BQ11" s="112">
        <f t="shared" si="3"/>
        <v>13497</v>
      </c>
      <c r="BR11" s="112">
        <f t="shared" si="3"/>
        <v>73051</v>
      </c>
      <c r="BS11" s="112">
        <f t="shared" ref="BS11:CA11" si="4">BS12+BS61</f>
        <v>25021</v>
      </c>
      <c r="BT11" s="112">
        <f t="shared" si="4"/>
        <v>6626</v>
      </c>
      <c r="BU11" s="112">
        <f t="shared" si="4"/>
        <v>121317</v>
      </c>
      <c r="BV11" s="112">
        <f t="shared" si="4"/>
        <v>88048</v>
      </c>
      <c r="BW11" s="112">
        <f t="shared" si="4"/>
        <v>74217</v>
      </c>
      <c r="BX11" s="112">
        <f t="shared" si="4"/>
        <v>74217</v>
      </c>
      <c r="BY11" s="112">
        <f t="shared" si="4"/>
        <v>33269</v>
      </c>
      <c r="BZ11" s="112">
        <f t="shared" si="4"/>
        <v>31997</v>
      </c>
      <c r="CA11" s="112">
        <f t="shared" si="4"/>
        <v>73460</v>
      </c>
      <c r="CB11" s="112">
        <f>CB12+CB61</f>
        <v>104129</v>
      </c>
      <c r="CC11" s="112">
        <f t="shared" ref="CC11" si="5">CC12+CC61+CC113</f>
        <v>229076</v>
      </c>
      <c r="CD11" s="113"/>
      <c r="CE11" s="434"/>
      <c r="CJ11" s="106"/>
      <c r="CL11" s="106"/>
    </row>
    <row r="12" spans="1:90" s="121" customFormat="1" ht="28.5" x14ac:dyDescent="0.25">
      <c r="A12" s="114" t="s">
        <v>51</v>
      </c>
      <c r="B12" s="115" t="s">
        <v>52</v>
      </c>
      <c r="C12" s="116"/>
      <c r="D12" s="116"/>
      <c r="E12" s="117"/>
      <c r="F12" s="224"/>
      <c r="G12" s="119">
        <f t="shared" ref="G12:BR12" si="6">G31+G42+G48+G49</f>
        <v>33169</v>
      </c>
      <c r="H12" s="119">
        <f t="shared" si="6"/>
        <v>30400</v>
      </c>
      <c r="I12" s="119">
        <f t="shared" si="6"/>
        <v>0</v>
      </c>
      <c r="J12" s="119">
        <f t="shared" si="6"/>
        <v>0</v>
      </c>
      <c r="K12" s="119">
        <f t="shared" si="6"/>
        <v>0</v>
      </c>
      <c r="L12" s="119">
        <f t="shared" si="6"/>
        <v>0</v>
      </c>
      <c r="M12" s="119">
        <f t="shared" si="6"/>
        <v>0</v>
      </c>
      <c r="N12" s="119">
        <f t="shared" si="6"/>
        <v>0</v>
      </c>
      <c r="O12" s="119">
        <f t="shared" si="6"/>
        <v>0</v>
      </c>
      <c r="P12" s="119">
        <f t="shared" si="6"/>
        <v>0</v>
      </c>
      <c r="Q12" s="119">
        <f t="shared" si="6"/>
        <v>0</v>
      </c>
      <c r="R12" s="119">
        <f t="shared" si="6"/>
        <v>0</v>
      </c>
      <c r="S12" s="119">
        <f t="shared" si="6"/>
        <v>0</v>
      </c>
      <c r="T12" s="119">
        <f t="shared" si="6"/>
        <v>0</v>
      </c>
      <c r="U12" s="119">
        <f t="shared" si="6"/>
        <v>0</v>
      </c>
      <c r="V12" s="119">
        <f t="shared" si="6"/>
        <v>0</v>
      </c>
      <c r="W12" s="119">
        <f t="shared" si="6"/>
        <v>0</v>
      </c>
      <c r="X12" s="119">
        <f t="shared" si="6"/>
        <v>0</v>
      </c>
      <c r="Y12" s="119">
        <f t="shared" si="6"/>
        <v>0</v>
      </c>
      <c r="Z12" s="119">
        <f t="shared" si="6"/>
        <v>0</v>
      </c>
      <c r="AA12" s="119">
        <f t="shared" si="6"/>
        <v>0</v>
      </c>
      <c r="AB12" s="119">
        <f t="shared" si="6"/>
        <v>0</v>
      </c>
      <c r="AC12" s="119">
        <f t="shared" si="6"/>
        <v>0</v>
      </c>
      <c r="AD12" s="119">
        <f t="shared" si="6"/>
        <v>0</v>
      </c>
      <c r="AE12" s="119">
        <f t="shared" si="6"/>
        <v>0</v>
      </c>
      <c r="AF12" s="119">
        <f t="shared" si="6"/>
        <v>0</v>
      </c>
      <c r="AG12" s="119">
        <f t="shared" si="6"/>
        <v>0</v>
      </c>
      <c r="AH12" s="119">
        <f t="shared" si="6"/>
        <v>0</v>
      </c>
      <c r="AI12" s="119">
        <f t="shared" si="6"/>
        <v>0</v>
      </c>
      <c r="AJ12" s="119">
        <f t="shared" si="6"/>
        <v>0</v>
      </c>
      <c r="AK12" s="119">
        <f t="shared" si="6"/>
        <v>0</v>
      </c>
      <c r="AL12" s="119">
        <f t="shared" si="6"/>
        <v>0</v>
      </c>
      <c r="AM12" s="119">
        <f t="shared" si="6"/>
        <v>0</v>
      </c>
      <c r="AN12" s="119">
        <f t="shared" si="6"/>
        <v>0</v>
      </c>
      <c r="AO12" s="119">
        <f t="shared" si="6"/>
        <v>0</v>
      </c>
      <c r="AP12" s="119">
        <f t="shared" si="6"/>
        <v>0</v>
      </c>
      <c r="AQ12" s="119">
        <f t="shared" si="6"/>
        <v>0</v>
      </c>
      <c r="AR12" s="119">
        <f t="shared" si="6"/>
        <v>0</v>
      </c>
      <c r="AS12" s="119">
        <f t="shared" si="6"/>
        <v>0</v>
      </c>
      <c r="AT12" s="119">
        <f t="shared" si="6"/>
        <v>0</v>
      </c>
      <c r="AU12" s="119">
        <f t="shared" si="6"/>
        <v>15915</v>
      </c>
      <c r="AV12" s="119">
        <f t="shared" si="6"/>
        <v>14800</v>
      </c>
      <c r="AW12" s="119">
        <f t="shared" si="6"/>
        <v>0</v>
      </c>
      <c r="AX12" s="119">
        <f t="shared" si="6"/>
        <v>14800</v>
      </c>
      <c r="AY12" s="119">
        <f t="shared" si="6"/>
        <v>2890</v>
      </c>
      <c r="AZ12" s="119">
        <f t="shared" si="6"/>
        <v>2800</v>
      </c>
      <c r="BA12" s="119">
        <f t="shared" si="6"/>
        <v>3848</v>
      </c>
      <c r="BB12" s="119">
        <f t="shared" si="6"/>
        <v>12050</v>
      </c>
      <c r="BC12" s="119">
        <f t="shared" si="6"/>
        <v>0</v>
      </c>
      <c r="BD12" s="119">
        <f t="shared" si="6"/>
        <v>12050</v>
      </c>
      <c r="BE12" s="119">
        <f t="shared" si="6"/>
        <v>1800</v>
      </c>
      <c r="BF12" s="119">
        <f t="shared" si="6"/>
        <v>1800</v>
      </c>
      <c r="BG12" s="119">
        <f t="shared" si="6"/>
        <v>2890</v>
      </c>
      <c r="BH12" s="119">
        <f t="shared" si="6"/>
        <v>2890</v>
      </c>
      <c r="BI12" s="119">
        <f t="shared" si="6"/>
        <v>33807</v>
      </c>
      <c r="BJ12" s="119">
        <f t="shared" si="6"/>
        <v>21300</v>
      </c>
      <c r="BK12" s="119">
        <f t="shared" si="6"/>
        <v>21928</v>
      </c>
      <c r="BL12" s="119">
        <f t="shared" si="6"/>
        <v>2890</v>
      </c>
      <c r="BM12" s="119">
        <f t="shared" si="6"/>
        <v>2890</v>
      </c>
      <c r="BN12" s="119">
        <f t="shared" si="6"/>
        <v>18410</v>
      </c>
      <c r="BO12" s="119">
        <f t="shared" si="6"/>
        <v>628</v>
      </c>
      <c r="BP12" s="119">
        <f t="shared" si="6"/>
        <v>19038</v>
      </c>
      <c r="BQ12" s="119">
        <f t="shared" si="6"/>
        <v>4900</v>
      </c>
      <c r="BR12" s="119">
        <f t="shared" si="6"/>
        <v>12600</v>
      </c>
      <c r="BS12" s="119">
        <f t="shared" ref="BS12:BZ12" si="7">BS31+BS42+BS48+BS49</f>
        <v>4318</v>
      </c>
      <c r="BT12" s="119">
        <f t="shared" si="7"/>
        <v>3728</v>
      </c>
      <c r="BU12" s="119">
        <f t="shared" si="7"/>
        <v>21426</v>
      </c>
      <c r="BV12" s="119">
        <f t="shared" si="7"/>
        <v>20126</v>
      </c>
      <c r="BW12" s="119">
        <f t="shared" si="7"/>
        <v>12600</v>
      </c>
      <c r="BX12" s="119">
        <f t="shared" si="7"/>
        <v>12600</v>
      </c>
      <c r="BY12" s="119">
        <f t="shared" si="7"/>
        <v>1300</v>
      </c>
      <c r="BZ12" s="119">
        <f t="shared" si="7"/>
        <v>1300</v>
      </c>
      <c r="CA12" s="119">
        <f>CA31+CA42+CA48+CA49</f>
        <v>7500</v>
      </c>
      <c r="CB12" s="119">
        <f t="shared" ref="CB12" si="8">CB31+CB42+CB48+CB49</f>
        <v>8800</v>
      </c>
      <c r="CC12" s="119">
        <f t="shared" ref="CC12" si="9">SUM(CC13:CC59)</f>
        <v>7900</v>
      </c>
      <c r="CD12" s="120"/>
      <c r="CE12" s="120"/>
      <c r="CJ12" s="106"/>
      <c r="CK12" s="105"/>
      <c r="CL12" s="106"/>
    </row>
    <row r="13" spans="1:90" s="125" customFormat="1" ht="30" hidden="1" x14ac:dyDescent="0.25">
      <c r="A13" s="41">
        <v>1</v>
      </c>
      <c r="B13" s="122" t="s">
        <v>328</v>
      </c>
      <c r="C13" s="44"/>
      <c r="D13" s="44"/>
      <c r="E13" s="41"/>
      <c r="F13" s="225" t="s">
        <v>452</v>
      </c>
      <c r="G13" s="37">
        <f>'Bieu8-XSKT'!G13</f>
        <v>7462</v>
      </c>
      <c r="H13" s="37">
        <f>'Bieu8-XSKT'!H13</f>
        <v>7462</v>
      </c>
      <c r="I13" s="37">
        <f>'Bieu8-XSKT'!I13</f>
        <v>0</v>
      </c>
      <c r="J13" s="37">
        <f>'Bieu8-XSKT'!J13</f>
        <v>0</v>
      </c>
      <c r="K13" s="37">
        <f>'Bieu8-XSKT'!K13</f>
        <v>0</v>
      </c>
      <c r="L13" s="37">
        <f>'Bieu8-XSKT'!L13</f>
        <v>0</v>
      </c>
      <c r="M13" s="37">
        <f>'Bieu8-XSKT'!M13</f>
        <v>0</v>
      </c>
      <c r="N13" s="37">
        <f>'Bieu8-XSKT'!N13</f>
        <v>0</v>
      </c>
      <c r="O13" s="37">
        <f>'Bieu8-XSKT'!O13</f>
        <v>0</v>
      </c>
      <c r="P13" s="37">
        <f>'Bieu8-XSKT'!P13</f>
        <v>0</v>
      </c>
      <c r="Q13" s="37">
        <f>'Bieu8-XSKT'!Q13</f>
        <v>0</v>
      </c>
      <c r="R13" s="37">
        <f>'Bieu8-XSKT'!R13</f>
        <v>0</v>
      </c>
      <c r="S13" s="37">
        <f>'Bieu8-XSKT'!S13</f>
        <v>0</v>
      </c>
      <c r="T13" s="37">
        <f>'Bieu8-XSKT'!T13</f>
        <v>0</v>
      </c>
      <c r="U13" s="37">
        <f>'Bieu8-XSKT'!U13</f>
        <v>0</v>
      </c>
      <c r="V13" s="37">
        <f>'Bieu8-XSKT'!V13</f>
        <v>5300</v>
      </c>
      <c r="W13" s="37">
        <f>'Bieu8-XSKT'!W13</f>
        <v>5300</v>
      </c>
      <c r="X13" s="37">
        <f>'Bieu8-XSKT'!X13</f>
        <v>2162</v>
      </c>
      <c r="Y13" s="37">
        <f>'Bieu8-XSKT'!Y13</f>
        <v>2000</v>
      </c>
      <c r="Z13" s="37">
        <f>'Bieu8-XSKT'!Z13</f>
        <v>0</v>
      </c>
      <c r="AA13" s="37">
        <f>'Bieu8-XSKT'!AA13</f>
        <v>0</v>
      </c>
      <c r="AB13" s="37">
        <f>'Bieu8-XSKT'!AB13</f>
        <v>0</v>
      </c>
      <c r="AC13" s="37">
        <f>'Bieu8-XSKT'!AC13</f>
        <v>0</v>
      </c>
      <c r="AD13" s="37">
        <f>'Bieu8-XSKT'!AD13</f>
        <v>0</v>
      </c>
      <c r="AE13" s="37">
        <f>'Bieu8-XSKT'!AE13</f>
        <v>0</v>
      </c>
      <c r="AF13" s="37">
        <f>'Bieu8-XSKT'!AF13</f>
        <v>5300</v>
      </c>
      <c r="AG13" s="37">
        <f>'Bieu8-XSKT'!AG13</f>
        <v>2000</v>
      </c>
      <c r="AH13" s="37">
        <f>'Bieu8-XSKT'!AH13</f>
        <v>2000</v>
      </c>
      <c r="AI13" s="37">
        <f>'Bieu8-XSKT'!AI13</f>
        <v>2000</v>
      </c>
      <c r="AJ13" s="37">
        <f>'Bieu8-XSKT'!AJ13</f>
        <v>0</v>
      </c>
      <c r="AK13" s="37">
        <f>'Bieu8-XSKT'!AK13</f>
        <v>0</v>
      </c>
      <c r="AL13" s="37">
        <f>'Bieu8-XSKT'!AL13</f>
        <v>0</v>
      </c>
      <c r="AM13" s="37">
        <f>'Bieu8-XSKT'!AM13</f>
        <v>0</v>
      </c>
      <c r="AN13" s="37">
        <f>'Bieu8-XSKT'!AN13</f>
        <v>7300</v>
      </c>
      <c r="AO13" s="37">
        <f>'Bieu8-XSKT'!AO13</f>
        <v>7300</v>
      </c>
      <c r="AP13" s="37">
        <f>'Bieu8-XSKT'!AP13</f>
        <v>0</v>
      </c>
      <c r="AQ13" s="37">
        <f>'Bieu8-XSKT'!AQ13</f>
        <v>0</v>
      </c>
      <c r="AR13" s="37">
        <f>'Bieu8-XSKT'!AR13</f>
        <v>0</v>
      </c>
      <c r="AS13" s="37">
        <f>'Bieu8-XSKT'!AS13</f>
        <v>7300</v>
      </c>
      <c r="AT13" s="37">
        <f>'Bieu8-XSKT'!AT13</f>
        <v>7300</v>
      </c>
      <c r="AU13" s="37">
        <f>'Bieu8-XSKT'!AU13</f>
        <v>2162</v>
      </c>
      <c r="AV13" s="37">
        <f>'Bieu8-XSKT'!AV13</f>
        <v>2000</v>
      </c>
      <c r="AW13" s="37">
        <f>'Bieu8-XSKT'!AW13</f>
        <v>2000</v>
      </c>
      <c r="AX13" s="37">
        <f>'Bieu8-XSKT'!AX13</f>
        <v>0</v>
      </c>
      <c r="AY13" s="37">
        <f>'Bieu8-XSKT'!AY13</f>
        <v>0</v>
      </c>
      <c r="AZ13" s="37">
        <f>'Bieu8-XSKT'!AZ13</f>
        <v>0</v>
      </c>
      <c r="BA13" s="37">
        <f>'Bieu8-XSKT'!BA13</f>
        <v>0</v>
      </c>
      <c r="BB13" s="37">
        <f>'Bieu8-XSKT'!BB13</f>
        <v>0</v>
      </c>
      <c r="BC13" s="37">
        <f>'Bieu8-XSKT'!BC13</f>
        <v>0</v>
      </c>
      <c r="BD13" s="37">
        <f>'Bieu8-XSKT'!BD13</f>
        <v>0</v>
      </c>
      <c r="BE13" s="37">
        <f>'Bieu8-XSKT'!BE13</f>
        <v>0</v>
      </c>
      <c r="BF13" s="37">
        <f>'Bieu8-XSKT'!BF13</f>
        <v>0</v>
      </c>
      <c r="BG13" s="37">
        <f>'Bieu8-XSKT'!BG13</f>
        <v>2000</v>
      </c>
      <c r="BH13" s="37">
        <f>'Bieu8-XSKT'!BH13</f>
        <v>2000</v>
      </c>
      <c r="BI13" s="37">
        <f>'Bieu8-XSKT'!BI13</f>
        <v>2162</v>
      </c>
      <c r="BJ13" s="37">
        <f>'Bieu8-XSKT'!BJ13</f>
        <v>2000</v>
      </c>
      <c r="BK13" s="37">
        <f>'Bieu8-XSKT'!BK13</f>
        <v>1652</v>
      </c>
      <c r="BL13" s="37">
        <f>'Bieu8-XSKT'!BL13</f>
        <v>2000</v>
      </c>
      <c r="BM13" s="37">
        <f>'Bieu8-XSKT'!BM13</f>
        <v>0</v>
      </c>
      <c r="BN13" s="37">
        <f>'Bieu8-XSKT'!BN13</f>
        <v>0</v>
      </c>
      <c r="BO13" s="37">
        <f>'Bieu8-XSKT'!BO13</f>
        <v>0</v>
      </c>
      <c r="BP13" s="37">
        <f>'Bieu8-XSKT'!BP13</f>
        <v>0</v>
      </c>
      <c r="BQ13" s="37">
        <f>'Bieu8-XSKT'!BQ13</f>
        <v>0</v>
      </c>
      <c r="BR13" s="37">
        <f>'Bieu8-XSKT'!BR13</f>
        <v>0</v>
      </c>
      <c r="BS13" s="37">
        <f>'Bieu8-XSKT'!BS13</f>
        <v>0</v>
      </c>
      <c r="BT13" s="37">
        <f>'Bieu8-XSKT'!BT13</f>
        <v>0</v>
      </c>
      <c r="BU13" s="37">
        <f>'Bieu8-XSKT'!BU13</f>
        <v>1652</v>
      </c>
      <c r="BV13" s="37">
        <f>'Bieu8-XSKT'!BV13</f>
        <v>1579</v>
      </c>
      <c r="BW13" s="37">
        <f>'Bieu8-XSKT'!BW13</f>
        <v>0</v>
      </c>
      <c r="BX13" s="37">
        <f>'Bieu8-XSKT'!BX13</f>
        <v>0</v>
      </c>
      <c r="BY13" s="37">
        <f>'Bieu8-XSKT'!BY13</f>
        <v>73</v>
      </c>
      <c r="BZ13" s="37">
        <f>'Bieu8-XSKT'!BZ13</f>
        <v>73</v>
      </c>
      <c r="CA13" s="37">
        <f>'Bieu8-XSKT'!CA13</f>
        <v>0</v>
      </c>
      <c r="CB13" s="37">
        <f>'Bieu8-XSKT'!CB13</f>
        <v>73</v>
      </c>
      <c r="CC13" s="39"/>
      <c r="CD13" s="124" t="s">
        <v>55</v>
      </c>
      <c r="CE13" s="120"/>
      <c r="CJ13" s="106"/>
      <c r="CK13" s="105"/>
      <c r="CL13" s="106"/>
    </row>
    <row r="14" spans="1:90" s="125" customFormat="1" ht="30" hidden="1" x14ac:dyDescent="0.25">
      <c r="A14" s="41">
        <f>A13+1</f>
        <v>2</v>
      </c>
      <c r="B14" s="43" t="s">
        <v>329</v>
      </c>
      <c r="C14" s="44"/>
      <c r="D14" s="44"/>
      <c r="E14" s="41"/>
      <c r="F14" s="225" t="s">
        <v>453</v>
      </c>
      <c r="G14" s="37">
        <f>'Bieu8-XSKT'!G14</f>
        <v>4100.5119999999997</v>
      </c>
      <c r="H14" s="37">
        <f>'Bieu8-XSKT'!H14</f>
        <v>3652</v>
      </c>
      <c r="I14" s="37">
        <f>'Bieu8-XSKT'!I14</f>
        <v>0</v>
      </c>
      <c r="J14" s="37">
        <f>'Bieu8-XSKT'!J14</f>
        <v>0</v>
      </c>
      <c r="K14" s="37">
        <f>'Bieu8-XSKT'!K14</f>
        <v>0</v>
      </c>
      <c r="L14" s="37">
        <f>'Bieu8-XSKT'!L14</f>
        <v>0</v>
      </c>
      <c r="M14" s="37">
        <f>'Bieu8-XSKT'!M14</f>
        <v>0</v>
      </c>
      <c r="N14" s="37">
        <f>'Bieu8-XSKT'!N14</f>
        <v>0</v>
      </c>
      <c r="O14" s="37">
        <f>'Bieu8-XSKT'!O14</f>
        <v>0</v>
      </c>
      <c r="P14" s="37">
        <f>'Bieu8-XSKT'!P14</f>
        <v>0</v>
      </c>
      <c r="Q14" s="37">
        <f>'Bieu8-XSKT'!Q14</f>
        <v>0</v>
      </c>
      <c r="R14" s="37">
        <f>'Bieu8-XSKT'!R14</f>
        <v>0</v>
      </c>
      <c r="S14" s="37">
        <f>'Bieu8-XSKT'!S14</f>
        <v>0</v>
      </c>
      <c r="T14" s="37">
        <f>'Bieu8-XSKT'!T14</f>
        <v>0</v>
      </c>
      <c r="U14" s="37">
        <f>'Bieu8-XSKT'!U14</f>
        <v>0</v>
      </c>
      <c r="V14" s="37">
        <f>'Bieu8-XSKT'!V14</f>
        <v>3634</v>
      </c>
      <c r="W14" s="37">
        <f>'Bieu8-XSKT'!W14</f>
        <v>3634</v>
      </c>
      <c r="X14" s="37">
        <f>'Bieu8-XSKT'!X14</f>
        <v>135</v>
      </c>
      <c r="Y14" s="37">
        <f>'Bieu8-XSKT'!Y14</f>
        <v>135</v>
      </c>
      <c r="Z14" s="37">
        <f>'Bieu8-XSKT'!Z14</f>
        <v>0</v>
      </c>
      <c r="AA14" s="37">
        <f>'Bieu8-XSKT'!AA14</f>
        <v>0</v>
      </c>
      <c r="AB14" s="37">
        <f>'Bieu8-XSKT'!AB14</f>
        <v>0</v>
      </c>
      <c r="AC14" s="37">
        <f>'Bieu8-XSKT'!AC14</f>
        <v>0</v>
      </c>
      <c r="AD14" s="37">
        <f>'Bieu8-XSKT'!AD14</f>
        <v>0</v>
      </c>
      <c r="AE14" s="37">
        <f>'Bieu8-XSKT'!AE14</f>
        <v>0</v>
      </c>
      <c r="AF14" s="37">
        <f>'Bieu8-XSKT'!AF14</f>
        <v>3634</v>
      </c>
      <c r="AG14" s="37">
        <f>'Bieu8-XSKT'!AG14</f>
        <v>135</v>
      </c>
      <c r="AH14" s="37">
        <f>'Bieu8-XSKT'!AH14</f>
        <v>135</v>
      </c>
      <c r="AI14" s="37">
        <f>'Bieu8-XSKT'!AI14</f>
        <v>135</v>
      </c>
      <c r="AJ14" s="37">
        <f>'Bieu8-XSKT'!AJ14</f>
        <v>0</v>
      </c>
      <c r="AK14" s="37">
        <f>'Bieu8-XSKT'!AK14</f>
        <v>0</v>
      </c>
      <c r="AL14" s="37">
        <f>'Bieu8-XSKT'!AL14</f>
        <v>0</v>
      </c>
      <c r="AM14" s="37">
        <f>'Bieu8-XSKT'!AM14</f>
        <v>0</v>
      </c>
      <c r="AN14" s="37">
        <f>'Bieu8-XSKT'!AN14</f>
        <v>3769</v>
      </c>
      <c r="AO14" s="37">
        <f>'Bieu8-XSKT'!AO14</f>
        <v>3769</v>
      </c>
      <c r="AP14" s="37">
        <f>'Bieu8-XSKT'!AP14</f>
        <v>0</v>
      </c>
      <c r="AQ14" s="37">
        <f>'Bieu8-XSKT'!AQ14</f>
        <v>0</v>
      </c>
      <c r="AR14" s="37">
        <f>'Bieu8-XSKT'!AR14</f>
        <v>0</v>
      </c>
      <c r="AS14" s="37">
        <f>'Bieu8-XSKT'!AS14</f>
        <v>3769</v>
      </c>
      <c r="AT14" s="37">
        <f>'Bieu8-XSKT'!AT14</f>
        <v>3769</v>
      </c>
      <c r="AU14" s="37">
        <f>'Bieu8-XSKT'!AU14</f>
        <v>135</v>
      </c>
      <c r="AV14" s="37">
        <f>'Bieu8-XSKT'!AV14</f>
        <v>135</v>
      </c>
      <c r="AW14" s="37">
        <f>'Bieu8-XSKT'!AW14</f>
        <v>135</v>
      </c>
      <c r="AX14" s="37">
        <f>'Bieu8-XSKT'!AX14</f>
        <v>0</v>
      </c>
      <c r="AY14" s="37">
        <f>'Bieu8-XSKT'!AY14</f>
        <v>0</v>
      </c>
      <c r="AZ14" s="37">
        <f>'Bieu8-XSKT'!AZ14</f>
        <v>0</v>
      </c>
      <c r="BA14" s="37">
        <f>'Bieu8-XSKT'!BA14</f>
        <v>0</v>
      </c>
      <c r="BB14" s="37">
        <f>'Bieu8-XSKT'!BB14</f>
        <v>0</v>
      </c>
      <c r="BC14" s="37">
        <f>'Bieu8-XSKT'!BC14</f>
        <v>0</v>
      </c>
      <c r="BD14" s="37">
        <f>'Bieu8-XSKT'!BD14</f>
        <v>0</v>
      </c>
      <c r="BE14" s="37">
        <f>'Bieu8-XSKT'!BE14</f>
        <v>0</v>
      </c>
      <c r="BF14" s="37">
        <f>'Bieu8-XSKT'!BF14</f>
        <v>0</v>
      </c>
      <c r="BG14" s="37">
        <f>'Bieu8-XSKT'!BG14</f>
        <v>135</v>
      </c>
      <c r="BH14" s="37">
        <f>'Bieu8-XSKT'!BH14</f>
        <v>135</v>
      </c>
      <c r="BI14" s="37">
        <f>'Bieu8-XSKT'!BI14</f>
        <v>135</v>
      </c>
      <c r="BJ14" s="37">
        <f>'Bieu8-XSKT'!BJ14</f>
        <v>135</v>
      </c>
      <c r="BK14" s="37">
        <f>'Bieu8-XSKT'!BK14</f>
        <v>135</v>
      </c>
      <c r="BL14" s="37">
        <f>'Bieu8-XSKT'!BL14</f>
        <v>135</v>
      </c>
      <c r="BM14" s="37">
        <f>'Bieu8-XSKT'!BM14</f>
        <v>0</v>
      </c>
      <c r="BN14" s="37">
        <f>'Bieu8-XSKT'!BN14</f>
        <v>0</v>
      </c>
      <c r="BO14" s="37">
        <f>'Bieu8-XSKT'!BO14</f>
        <v>0</v>
      </c>
      <c r="BP14" s="37">
        <f>'Bieu8-XSKT'!BP14</f>
        <v>0</v>
      </c>
      <c r="BQ14" s="37">
        <f>'Bieu8-XSKT'!BQ14</f>
        <v>0</v>
      </c>
      <c r="BR14" s="37">
        <f>'Bieu8-XSKT'!BR14</f>
        <v>0</v>
      </c>
      <c r="BS14" s="37">
        <f>'Bieu8-XSKT'!BS14</f>
        <v>0</v>
      </c>
      <c r="BT14" s="37">
        <f>'Bieu8-XSKT'!BT14</f>
        <v>0</v>
      </c>
      <c r="BU14" s="37">
        <f>'Bieu8-XSKT'!BU14</f>
        <v>135</v>
      </c>
      <c r="BV14" s="37">
        <f>'Bieu8-XSKT'!BV14</f>
        <v>0</v>
      </c>
      <c r="BW14" s="37">
        <f>'Bieu8-XSKT'!BW14</f>
        <v>0</v>
      </c>
      <c r="BX14" s="37">
        <f>'Bieu8-XSKT'!BX14</f>
        <v>0</v>
      </c>
      <c r="BY14" s="37">
        <f>'Bieu8-XSKT'!BY14</f>
        <v>135</v>
      </c>
      <c r="BZ14" s="37">
        <f>'Bieu8-XSKT'!BZ14</f>
        <v>135</v>
      </c>
      <c r="CA14" s="37">
        <f>'Bieu8-XSKT'!CA14</f>
        <v>0</v>
      </c>
      <c r="CB14" s="37">
        <f>'Bieu8-XSKT'!CB14</f>
        <v>135</v>
      </c>
      <c r="CC14" s="39"/>
      <c r="CD14" s="124" t="s">
        <v>55</v>
      </c>
      <c r="CE14" s="120"/>
      <c r="CJ14" s="106"/>
      <c r="CK14" s="105"/>
      <c r="CL14" s="106"/>
    </row>
    <row r="15" spans="1:90" s="125" customFormat="1" ht="30" hidden="1" x14ac:dyDescent="0.25">
      <c r="A15" s="41">
        <f t="shared" ref="A15:A58" si="10">A14+1</f>
        <v>3</v>
      </c>
      <c r="B15" s="51" t="s">
        <v>330</v>
      </c>
      <c r="C15" s="44"/>
      <c r="D15" s="44"/>
      <c r="E15" s="41"/>
      <c r="F15" s="225" t="s">
        <v>454</v>
      </c>
      <c r="G15" s="37">
        <f>'Bieu8-XSKT'!G15</f>
        <v>4982</v>
      </c>
      <c r="H15" s="37">
        <f>'Bieu8-XSKT'!H15</f>
        <v>3482</v>
      </c>
      <c r="I15" s="37">
        <f>'Bieu8-XSKT'!I15</f>
        <v>0</v>
      </c>
      <c r="J15" s="37">
        <f>'Bieu8-XSKT'!J15</f>
        <v>0</v>
      </c>
      <c r="K15" s="37">
        <f>'Bieu8-XSKT'!K15</f>
        <v>0</v>
      </c>
      <c r="L15" s="37">
        <f>'Bieu8-XSKT'!L15</f>
        <v>0</v>
      </c>
      <c r="M15" s="37">
        <f>'Bieu8-XSKT'!M15</f>
        <v>0</v>
      </c>
      <c r="N15" s="37">
        <f>'Bieu8-XSKT'!N15</f>
        <v>0</v>
      </c>
      <c r="O15" s="37">
        <f>'Bieu8-XSKT'!O15</f>
        <v>0</v>
      </c>
      <c r="P15" s="37">
        <f>'Bieu8-XSKT'!P15</f>
        <v>0</v>
      </c>
      <c r="Q15" s="37">
        <f>'Bieu8-XSKT'!Q15</f>
        <v>0</v>
      </c>
      <c r="R15" s="37">
        <f>'Bieu8-XSKT'!R15</f>
        <v>0</v>
      </c>
      <c r="S15" s="37">
        <f>'Bieu8-XSKT'!S15</f>
        <v>0</v>
      </c>
      <c r="T15" s="37">
        <f>'Bieu8-XSKT'!T15</f>
        <v>0</v>
      </c>
      <c r="U15" s="37">
        <f>'Bieu8-XSKT'!U15</f>
        <v>0</v>
      </c>
      <c r="V15" s="37">
        <f>'Bieu8-XSKT'!V15</f>
        <v>0</v>
      </c>
      <c r="W15" s="37">
        <f>'Bieu8-XSKT'!W15</f>
        <v>0</v>
      </c>
      <c r="X15" s="37">
        <f>'Bieu8-XSKT'!X15</f>
        <v>0</v>
      </c>
      <c r="Y15" s="37">
        <f>'Bieu8-XSKT'!Y15</f>
        <v>0</v>
      </c>
      <c r="Z15" s="37">
        <f>'Bieu8-XSKT'!Z15</f>
        <v>0</v>
      </c>
      <c r="AA15" s="37">
        <f>'Bieu8-XSKT'!AA15</f>
        <v>0</v>
      </c>
      <c r="AB15" s="37">
        <f>'Bieu8-XSKT'!AB15</f>
        <v>0</v>
      </c>
      <c r="AC15" s="37">
        <f>'Bieu8-XSKT'!AC15</f>
        <v>0</v>
      </c>
      <c r="AD15" s="37">
        <f>'Bieu8-XSKT'!AD15</f>
        <v>0</v>
      </c>
      <c r="AE15" s="37">
        <f>'Bieu8-XSKT'!AE15</f>
        <v>0</v>
      </c>
      <c r="AF15" s="37">
        <f>'Bieu8-XSKT'!AF15</f>
        <v>0</v>
      </c>
      <c r="AG15" s="37">
        <f>'Bieu8-XSKT'!AG15</f>
        <v>0</v>
      </c>
      <c r="AH15" s="37">
        <f>'Bieu8-XSKT'!AH15</f>
        <v>0</v>
      </c>
      <c r="AI15" s="37">
        <f>'Bieu8-XSKT'!AI15</f>
        <v>0</v>
      </c>
      <c r="AJ15" s="37">
        <f>'Bieu8-XSKT'!AJ15</f>
        <v>0</v>
      </c>
      <c r="AK15" s="37">
        <f>'Bieu8-XSKT'!AK15</f>
        <v>0</v>
      </c>
      <c r="AL15" s="37">
        <f>'Bieu8-XSKT'!AL15</f>
        <v>0</v>
      </c>
      <c r="AM15" s="37">
        <f>'Bieu8-XSKT'!AM15</f>
        <v>0</v>
      </c>
      <c r="AN15" s="37">
        <f>'Bieu8-XSKT'!AN15</f>
        <v>0</v>
      </c>
      <c r="AO15" s="37">
        <f>'Bieu8-XSKT'!AO15</f>
        <v>0</v>
      </c>
      <c r="AP15" s="37">
        <f>'Bieu8-XSKT'!AP15</f>
        <v>0</v>
      </c>
      <c r="AQ15" s="37">
        <f>'Bieu8-XSKT'!AQ15</f>
        <v>0</v>
      </c>
      <c r="AR15" s="37">
        <f>'Bieu8-XSKT'!AR15</f>
        <v>0</v>
      </c>
      <c r="AS15" s="37">
        <f>'Bieu8-XSKT'!AS15</f>
        <v>0</v>
      </c>
      <c r="AT15" s="37">
        <f>'Bieu8-XSKT'!AT15</f>
        <v>0</v>
      </c>
      <c r="AU15" s="37">
        <f>'Bieu8-XSKT'!AU15</f>
        <v>0</v>
      </c>
      <c r="AV15" s="37">
        <f>'Bieu8-XSKT'!AV15</f>
        <v>0</v>
      </c>
      <c r="AW15" s="37">
        <f>'Bieu8-XSKT'!AW15</f>
        <v>0</v>
      </c>
      <c r="AX15" s="37">
        <f>'Bieu8-XSKT'!AX15</f>
        <v>0</v>
      </c>
      <c r="AY15" s="37">
        <f>'Bieu8-XSKT'!AY15</f>
        <v>0</v>
      </c>
      <c r="AZ15" s="37">
        <f>'Bieu8-XSKT'!AZ15</f>
        <v>0</v>
      </c>
      <c r="BA15" s="37">
        <f>'Bieu8-XSKT'!BA15</f>
        <v>0</v>
      </c>
      <c r="BB15" s="37">
        <f>'Bieu8-XSKT'!BB15</f>
        <v>0</v>
      </c>
      <c r="BC15" s="37">
        <f>'Bieu8-XSKT'!BC15</f>
        <v>0</v>
      </c>
      <c r="BD15" s="37">
        <f>'Bieu8-XSKT'!BD15</f>
        <v>0</v>
      </c>
      <c r="BE15" s="37">
        <f>'Bieu8-XSKT'!BE15</f>
        <v>0</v>
      </c>
      <c r="BF15" s="37">
        <f>'Bieu8-XSKT'!BF15</f>
        <v>0</v>
      </c>
      <c r="BG15" s="37">
        <f>'Bieu8-XSKT'!BG15</f>
        <v>0</v>
      </c>
      <c r="BH15" s="37">
        <f>'Bieu8-XSKT'!BH15</f>
        <v>0</v>
      </c>
      <c r="BI15" s="37">
        <f>'Bieu8-XSKT'!BI15</f>
        <v>0</v>
      </c>
      <c r="BJ15" s="37">
        <f>'Bieu8-XSKT'!BJ15</f>
        <v>0</v>
      </c>
      <c r="BK15" s="37">
        <f>'Bieu8-XSKT'!BK15</f>
        <v>349</v>
      </c>
      <c r="BL15" s="37">
        <f>'Bieu8-XSKT'!BL15</f>
        <v>0</v>
      </c>
      <c r="BM15" s="37">
        <f>'Bieu8-XSKT'!BM15</f>
        <v>0</v>
      </c>
      <c r="BN15" s="37">
        <f>'Bieu8-XSKT'!BN15</f>
        <v>0</v>
      </c>
      <c r="BO15" s="37">
        <f>'Bieu8-XSKT'!BO15</f>
        <v>0</v>
      </c>
      <c r="BP15" s="37">
        <f>'Bieu8-XSKT'!BP15</f>
        <v>349</v>
      </c>
      <c r="BQ15" s="37">
        <f>'Bieu8-XSKT'!BQ15</f>
        <v>0</v>
      </c>
      <c r="BR15" s="37">
        <f>'Bieu8-XSKT'!BR15</f>
        <v>0</v>
      </c>
      <c r="BS15" s="37">
        <f>'Bieu8-XSKT'!BS15</f>
        <v>0</v>
      </c>
      <c r="BT15" s="37">
        <f>'Bieu8-XSKT'!BT15</f>
        <v>0</v>
      </c>
      <c r="BU15" s="37">
        <f>'Bieu8-XSKT'!BU15</f>
        <v>349</v>
      </c>
      <c r="BV15" s="37">
        <f>'Bieu8-XSKT'!BV15</f>
        <v>0</v>
      </c>
      <c r="BW15" s="37">
        <f>'Bieu8-XSKT'!BW15</f>
        <v>0</v>
      </c>
      <c r="BX15" s="37">
        <f>'Bieu8-XSKT'!BX15</f>
        <v>0</v>
      </c>
      <c r="BY15" s="37">
        <f>'Bieu8-XSKT'!BY15</f>
        <v>349</v>
      </c>
      <c r="BZ15" s="37">
        <f>'Bieu8-XSKT'!BZ15</f>
        <v>349</v>
      </c>
      <c r="CA15" s="37">
        <f>'Bieu8-XSKT'!CA15</f>
        <v>0</v>
      </c>
      <c r="CB15" s="37">
        <f>'Bieu8-XSKT'!CB15</f>
        <v>349</v>
      </c>
      <c r="CC15" s="39"/>
      <c r="CD15" s="124" t="s">
        <v>55</v>
      </c>
      <c r="CE15" s="120"/>
      <c r="CJ15" s="106"/>
      <c r="CK15" s="105"/>
      <c r="CL15" s="106"/>
    </row>
    <row r="16" spans="1:90" s="125" customFormat="1" ht="30" hidden="1" x14ac:dyDescent="0.25">
      <c r="A16" s="41">
        <f t="shared" si="10"/>
        <v>4</v>
      </c>
      <c r="B16" s="43" t="s">
        <v>331</v>
      </c>
      <c r="C16" s="126"/>
      <c r="D16" s="126"/>
      <c r="E16" s="127">
        <v>2013</v>
      </c>
      <c r="F16" s="226" t="s">
        <v>332</v>
      </c>
      <c r="G16" s="37">
        <f>'Bieu8-XSKT'!G16</f>
        <v>11257</v>
      </c>
      <c r="H16" s="37">
        <f>'Bieu8-XSKT'!H16</f>
        <v>3065</v>
      </c>
      <c r="I16" s="37">
        <f>'Bieu8-XSKT'!I16</f>
        <v>0</v>
      </c>
      <c r="J16" s="37">
        <f>'Bieu8-XSKT'!J16</f>
        <v>0</v>
      </c>
      <c r="K16" s="37">
        <f>'Bieu8-XSKT'!K16</f>
        <v>0</v>
      </c>
      <c r="L16" s="37">
        <f>'Bieu8-XSKT'!L16</f>
        <v>4500</v>
      </c>
      <c r="M16" s="37">
        <f>'Bieu8-XSKT'!M16</f>
        <v>4500</v>
      </c>
      <c r="N16" s="37">
        <f>'Bieu8-XSKT'!N16</f>
        <v>2800</v>
      </c>
      <c r="O16" s="37">
        <f>'Bieu8-XSKT'!O16</f>
        <v>2800</v>
      </c>
      <c r="P16" s="37">
        <f>'Bieu8-XSKT'!P16</f>
        <v>2800</v>
      </c>
      <c r="Q16" s="37">
        <f>'Bieu8-XSKT'!Q16</f>
        <v>2800</v>
      </c>
      <c r="R16" s="37">
        <f>'Bieu8-XSKT'!R16</f>
        <v>2800</v>
      </c>
      <c r="S16" s="37">
        <f>'Bieu8-XSKT'!S16</f>
        <v>2800</v>
      </c>
      <c r="T16" s="37">
        <f>'Bieu8-XSKT'!T16</f>
        <v>7499</v>
      </c>
      <c r="U16" s="37">
        <f>'Bieu8-XSKT'!U16</f>
        <v>7300</v>
      </c>
      <c r="V16" s="37">
        <f>'Bieu8-XSKT'!V16</f>
        <v>7300</v>
      </c>
      <c r="W16" s="37">
        <f>'Bieu8-XSKT'!W16</f>
        <v>7300</v>
      </c>
      <c r="X16" s="37">
        <f>'Bieu8-XSKT'!X16</f>
        <v>3281</v>
      </c>
      <c r="Y16" s="37">
        <f>'Bieu8-XSKT'!Y16</f>
        <v>3281</v>
      </c>
      <c r="Z16" s="37">
        <f>'Bieu8-XSKT'!Z16</f>
        <v>0</v>
      </c>
      <c r="AA16" s="37">
        <f>'Bieu8-XSKT'!AA16</f>
        <v>0</v>
      </c>
      <c r="AB16" s="37">
        <f>'Bieu8-XSKT'!AB16</f>
        <v>700</v>
      </c>
      <c r="AC16" s="37">
        <f>'Bieu8-XSKT'!AC16</f>
        <v>700</v>
      </c>
      <c r="AD16" s="37">
        <f>'Bieu8-XSKT'!AD16</f>
        <v>0</v>
      </c>
      <c r="AE16" s="37">
        <f>'Bieu8-XSKT'!AE16</f>
        <v>0</v>
      </c>
      <c r="AF16" s="37">
        <f>'Bieu8-XSKT'!AF16</f>
        <v>8000</v>
      </c>
      <c r="AG16" s="37">
        <f>'Bieu8-XSKT'!AG16</f>
        <v>1200</v>
      </c>
      <c r="AH16" s="37">
        <f>'Bieu8-XSKT'!AH16</f>
        <v>1900</v>
      </c>
      <c r="AI16" s="37">
        <f>'Bieu8-XSKT'!AI16</f>
        <v>1900</v>
      </c>
      <c r="AJ16" s="37">
        <f>'Bieu8-XSKT'!AJ16</f>
        <v>0</v>
      </c>
      <c r="AK16" s="37">
        <f>'Bieu8-XSKT'!AK16</f>
        <v>0</v>
      </c>
      <c r="AL16" s="37">
        <f>'Bieu8-XSKT'!AL16</f>
        <v>700</v>
      </c>
      <c r="AM16" s="37">
        <f>'Bieu8-XSKT'!AM16</f>
        <v>700</v>
      </c>
      <c r="AN16" s="37">
        <f>'Bieu8-XSKT'!AN16</f>
        <v>9200</v>
      </c>
      <c r="AO16" s="37">
        <f>'Bieu8-XSKT'!AO16</f>
        <v>9200</v>
      </c>
      <c r="AP16" s="37">
        <f>'Bieu8-XSKT'!AP16</f>
        <v>930</v>
      </c>
      <c r="AQ16" s="37">
        <f>'Bieu8-XSKT'!AQ16</f>
        <v>570</v>
      </c>
      <c r="AR16" s="37">
        <f>'Bieu8-XSKT'!AR16</f>
        <v>570</v>
      </c>
      <c r="AS16" s="37">
        <f>'Bieu8-XSKT'!AS16</f>
        <v>10130</v>
      </c>
      <c r="AT16" s="37">
        <f>'Bieu8-XSKT'!AT16</f>
        <v>10130</v>
      </c>
      <c r="AU16" s="37">
        <f>'Bieu8-XSKT'!AU16</f>
        <v>3259</v>
      </c>
      <c r="AV16" s="37">
        <f>'Bieu8-XSKT'!AV16</f>
        <v>3259</v>
      </c>
      <c r="AW16" s="37">
        <f>'Bieu8-XSKT'!AW16</f>
        <v>2830</v>
      </c>
      <c r="AX16" s="37">
        <f>'Bieu8-XSKT'!AX16</f>
        <v>429</v>
      </c>
      <c r="AY16" s="37">
        <f>'Bieu8-XSKT'!AY16</f>
        <v>0</v>
      </c>
      <c r="AZ16" s="37">
        <f>'Bieu8-XSKT'!AZ16</f>
        <v>429</v>
      </c>
      <c r="BA16" s="37">
        <f>'Bieu8-XSKT'!BA16</f>
        <v>0</v>
      </c>
      <c r="BB16" s="37">
        <f>'Bieu8-XSKT'!BB16</f>
        <v>429</v>
      </c>
      <c r="BC16" s="37">
        <f>'Bieu8-XSKT'!BC16</f>
        <v>0</v>
      </c>
      <c r="BD16" s="37">
        <f>'Bieu8-XSKT'!BD16</f>
        <v>429</v>
      </c>
      <c r="BE16" s="37">
        <f>'Bieu8-XSKT'!BE16</f>
        <v>0</v>
      </c>
      <c r="BF16" s="37">
        <f>'Bieu8-XSKT'!BF16</f>
        <v>0</v>
      </c>
      <c r="BG16" s="37">
        <f>'Bieu8-XSKT'!BG16</f>
        <v>2830</v>
      </c>
      <c r="BH16" s="37">
        <f>'Bieu8-XSKT'!BH16</f>
        <v>2830</v>
      </c>
      <c r="BI16" s="37">
        <f>'Bieu8-XSKT'!BI16</f>
        <v>3259</v>
      </c>
      <c r="BJ16" s="37">
        <f>'Bieu8-XSKT'!BJ16</f>
        <v>3259</v>
      </c>
      <c r="BK16" s="37">
        <f>'Bieu8-XSKT'!BK16</f>
        <v>2935</v>
      </c>
      <c r="BL16" s="37">
        <f>'Bieu8-XSKT'!BL16</f>
        <v>2830</v>
      </c>
      <c r="BM16" s="37">
        <f>'Bieu8-XSKT'!BM16</f>
        <v>0</v>
      </c>
      <c r="BN16" s="37">
        <f>'Bieu8-XSKT'!BN16</f>
        <v>429</v>
      </c>
      <c r="BO16" s="37">
        <f>'Bieu8-XSKT'!BO16</f>
        <v>-324</v>
      </c>
      <c r="BP16" s="37">
        <f>'Bieu8-XSKT'!BP16</f>
        <v>105</v>
      </c>
      <c r="BQ16" s="37">
        <f>'Bieu8-XSKT'!BQ16</f>
        <v>105</v>
      </c>
      <c r="BR16" s="37">
        <f>'Bieu8-XSKT'!BR16</f>
        <v>105</v>
      </c>
      <c r="BS16" s="37">
        <f>'Bieu8-XSKT'!BS16</f>
        <v>0</v>
      </c>
      <c r="BT16" s="37">
        <f>'Bieu8-XSKT'!BT16</f>
        <v>0</v>
      </c>
      <c r="BU16" s="37">
        <f>'Bieu8-XSKT'!BU16</f>
        <v>3065</v>
      </c>
      <c r="BV16" s="37">
        <f>'Bieu8-XSKT'!BV16</f>
        <v>2908</v>
      </c>
      <c r="BW16" s="37">
        <f>'Bieu8-XSKT'!BW16</f>
        <v>105</v>
      </c>
      <c r="BX16" s="37">
        <f>'Bieu8-XSKT'!BX16</f>
        <v>105</v>
      </c>
      <c r="BY16" s="37">
        <f>'Bieu8-XSKT'!BY16</f>
        <v>157</v>
      </c>
      <c r="BZ16" s="37">
        <f>'Bieu8-XSKT'!BZ16</f>
        <v>157</v>
      </c>
      <c r="CA16" s="37">
        <f>'Bieu8-XSKT'!CA16</f>
        <v>0</v>
      </c>
      <c r="CB16" s="37">
        <f>'Bieu8-XSKT'!CB16</f>
        <v>157</v>
      </c>
      <c r="CC16" s="39"/>
      <c r="CD16" s="124" t="s">
        <v>55</v>
      </c>
      <c r="CE16" s="120"/>
      <c r="CJ16" s="106"/>
      <c r="CK16" s="105"/>
      <c r="CL16" s="106"/>
    </row>
    <row r="17" spans="1:90" s="129" customFormat="1" ht="30" hidden="1" x14ac:dyDescent="0.25">
      <c r="A17" s="41">
        <f t="shared" si="10"/>
        <v>5</v>
      </c>
      <c r="B17" s="128" t="s">
        <v>333</v>
      </c>
      <c r="C17" s="126"/>
      <c r="D17" s="126"/>
      <c r="E17" s="127">
        <v>2015</v>
      </c>
      <c r="F17" s="131" t="s">
        <v>334</v>
      </c>
      <c r="G17" s="37">
        <f>'Bieu8-XSKT'!G17</f>
        <v>8383</v>
      </c>
      <c r="H17" s="37">
        <f>'Bieu8-XSKT'!H17</f>
        <v>7800</v>
      </c>
      <c r="I17" s="37">
        <f>'Bieu8-XSKT'!I17</f>
        <v>0</v>
      </c>
      <c r="J17" s="37">
        <f>'Bieu8-XSKT'!J17</f>
        <v>0</v>
      </c>
      <c r="K17" s="37">
        <f>'Bieu8-XSKT'!K17</f>
        <v>0</v>
      </c>
      <c r="L17" s="37">
        <f>'Bieu8-XSKT'!L17</f>
        <v>0</v>
      </c>
      <c r="M17" s="37">
        <f>'Bieu8-XSKT'!M17</f>
        <v>0</v>
      </c>
      <c r="N17" s="37">
        <f>'Bieu8-XSKT'!N17</f>
        <v>2500</v>
      </c>
      <c r="O17" s="37">
        <f>'Bieu8-XSKT'!O17</f>
        <v>2500</v>
      </c>
      <c r="P17" s="37">
        <f>'Bieu8-XSKT'!P17</f>
        <v>2500</v>
      </c>
      <c r="Q17" s="37">
        <f>'Bieu8-XSKT'!Q17</f>
        <v>2500</v>
      </c>
      <c r="R17" s="37">
        <f>'Bieu8-XSKT'!R17</f>
        <v>2500</v>
      </c>
      <c r="S17" s="37">
        <f>'Bieu8-XSKT'!S17</f>
        <v>2500</v>
      </c>
      <c r="T17" s="37">
        <f>'Bieu8-XSKT'!T17</f>
        <v>2500</v>
      </c>
      <c r="U17" s="37">
        <f>'Bieu8-XSKT'!U17</f>
        <v>2500</v>
      </c>
      <c r="V17" s="37">
        <f>'Bieu8-XSKT'!V17</f>
        <v>2500</v>
      </c>
      <c r="W17" s="37">
        <f>'Bieu8-XSKT'!W17</f>
        <v>2500</v>
      </c>
      <c r="X17" s="37">
        <f>'Bieu8-XSKT'!X17</f>
        <v>5380</v>
      </c>
      <c r="Y17" s="37">
        <f>'Bieu8-XSKT'!Y17</f>
        <v>5300</v>
      </c>
      <c r="Z17" s="37">
        <f>'Bieu8-XSKT'!Z17</f>
        <v>0</v>
      </c>
      <c r="AA17" s="37">
        <f>'Bieu8-XSKT'!AA17</f>
        <v>0</v>
      </c>
      <c r="AB17" s="37">
        <f>'Bieu8-XSKT'!AB17</f>
        <v>700</v>
      </c>
      <c r="AC17" s="37">
        <f>'Bieu8-XSKT'!AC17</f>
        <v>700</v>
      </c>
      <c r="AD17" s="37">
        <f>'Bieu8-XSKT'!AD17</f>
        <v>0</v>
      </c>
      <c r="AE17" s="37">
        <f>'Bieu8-XSKT'!AE17</f>
        <v>0</v>
      </c>
      <c r="AF17" s="37">
        <f>'Bieu8-XSKT'!AF17</f>
        <v>3200</v>
      </c>
      <c r="AG17" s="37">
        <f>'Bieu8-XSKT'!AG17</f>
        <v>1200</v>
      </c>
      <c r="AH17" s="37">
        <f>'Bieu8-XSKT'!AH17</f>
        <v>1900</v>
      </c>
      <c r="AI17" s="37">
        <f>'Bieu8-XSKT'!AI17</f>
        <v>1900</v>
      </c>
      <c r="AJ17" s="37">
        <f>'Bieu8-XSKT'!AJ17</f>
        <v>0</v>
      </c>
      <c r="AK17" s="37">
        <f>'Bieu8-XSKT'!AK17</f>
        <v>0</v>
      </c>
      <c r="AL17" s="37">
        <f>'Bieu8-XSKT'!AL17</f>
        <v>0</v>
      </c>
      <c r="AM17" s="37">
        <f>'Bieu8-XSKT'!AM17</f>
        <v>0</v>
      </c>
      <c r="AN17" s="37">
        <f>'Bieu8-XSKT'!AN17</f>
        <v>4400</v>
      </c>
      <c r="AO17" s="37">
        <f>'Bieu8-XSKT'!AO17</f>
        <v>4400</v>
      </c>
      <c r="AP17" s="37">
        <f>'Bieu8-XSKT'!AP17</f>
        <v>2500</v>
      </c>
      <c r="AQ17" s="37">
        <f>'Bieu8-XSKT'!AQ17</f>
        <v>115</v>
      </c>
      <c r="AR17" s="37">
        <f>'Bieu8-XSKT'!AR17</f>
        <v>115</v>
      </c>
      <c r="AS17" s="37">
        <f>'Bieu8-XSKT'!AS17</f>
        <v>6900</v>
      </c>
      <c r="AT17" s="37">
        <f>'Bieu8-XSKT'!AT17</f>
        <v>6900</v>
      </c>
      <c r="AU17" s="37">
        <f>'Bieu8-XSKT'!AU17</f>
        <v>5460</v>
      </c>
      <c r="AV17" s="37">
        <f>'Bieu8-XSKT'!AV17</f>
        <v>5460</v>
      </c>
      <c r="AW17" s="37">
        <f>'Bieu8-XSKT'!AW17</f>
        <v>4400</v>
      </c>
      <c r="AX17" s="37">
        <f>'Bieu8-XSKT'!AX17</f>
        <v>1060</v>
      </c>
      <c r="AY17" s="37">
        <f>'Bieu8-XSKT'!AY17</f>
        <v>1000</v>
      </c>
      <c r="AZ17" s="37">
        <f>'Bieu8-XSKT'!AZ17</f>
        <v>1000</v>
      </c>
      <c r="BA17" s="37">
        <f>'Bieu8-XSKT'!BA17</f>
        <v>120</v>
      </c>
      <c r="BB17" s="37">
        <f>'Bieu8-XSKT'!BB17</f>
        <v>60</v>
      </c>
      <c r="BC17" s="37">
        <f>'Bieu8-XSKT'!BC17</f>
        <v>0</v>
      </c>
      <c r="BD17" s="37">
        <f>'Bieu8-XSKT'!BD17</f>
        <v>60</v>
      </c>
      <c r="BE17" s="37">
        <f>'Bieu8-XSKT'!BE17</f>
        <v>0</v>
      </c>
      <c r="BF17" s="37">
        <f>'Bieu8-XSKT'!BF17</f>
        <v>0</v>
      </c>
      <c r="BG17" s="37">
        <f>'Bieu8-XSKT'!BG17</f>
        <v>5400</v>
      </c>
      <c r="BH17" s="37">
        <f>'Bieu8-XSKT'!BH17</f>
        <v>5400</v>
      </c>
      <c r="BI17" s="37">
        <f>'Bieu8-XSKT'!BI17</f>
        <v>5460</v>
      </c>
      <c r="BJ17" s="37">
        <f>'Bieu8-XSKT'!BJ17</f>
        <v>5460</v>
      </c>
      <c r="BK17" s="37">
        <f>'Bieu8-XSKT'!BK17</f>
        <v>5557</v>
      </c>
      <c r="BL17" s="37">
        <f>'Bieu8-XSKT'!BL17</f>
        <v>5400</v>
      </c>
      <c r="BM17" s="37">
        <f>'Bieu8-XSKT'!BM17</f>
        <v>1000</v>
      </c>
      <c r="BN17" s="37">
        <f>'Bieu8-XSKT'!BN17</f>
        <v>60</v>
      </c>
      <c r="BO17" s="37">
        <f>'Bieu8-XSKT'!BO17</f>
        <v>-3048</v>
      </c>
      <c r="BP17" s="37">
        <f>'Bieu8-XSKT'!BP17</f>
        <v>157</v>
      </c>
      <c r="BQ17" s="37">
        <f>'Bieu8-XSKT'!BQ17</f>
        <v>60</v>
      </c>
      <c r="BR17" s="37">
        <f>'Bieu8-XSKT'!BR17</f>
        <v>60</v>
      </c>
      <c r="BS17" s="37">
        <f>'Bieu8-XSKT'!BS17</f>
        <v>0</v>
      </c>
      <c r="BT17" s="37">
        <f>'Bieu8-XSKT'!BT17</f>
        <v>0</v>
      </c>
      <c r="BU17" s="37">
        <f>'Bieu8-XSKT'!BU17</f>
        <v>4752</v>
      </c>
      <c r="BV17" s="37">
        <f>'Bieu8-XSKT'!BV17</f>
        <v>4143</v>
      </c>
      <c r="BW17" s="37">
        <f>'Bieu8-XSKT'!BW17</f>
        <v>60</v>
      </c>
      <c r="BX17" s="37">
        <f>'Bieu8-XSKT'!BX17</f>
        <v>60</v>
      </c>
      <c r="BY17" s="37">
        <f>'Bieu8-XSKT'!BY17</f>
        <v>609</v>
      </c>
      <c r="BZ17" s="37">
        <f>'Bieu8-XSKT'!BZ17</f>
        <v>609</v>
      </c>
      <c r="CA17" s="37">
        <f>'Bieu8-XSKT'!CA17</f>
        <v>0</v>
      </c>
      <c r="CB17" s="37">
        <f>'Bieu8-XSKT'!CB17</f>
        <v>609</v>
      </c>
      <c r="CC17" s="39"/>
      <c r="CD17" s="124" t="s">
        <v>55</v>
      </c>
      <c r="CE17" s="120"/>
      <c r="CG17" s="125"/>
      <c r="CI17" s="125"/>
      <c r="CJ17" s="106"/>
      <c r="CK17" s="105"/>
      <c r="CL17" s="106"/>
    </row>
    <row r="18" spans="1:90" s="17" customFormat="1" ht="30" hidden="1" x14ac:dyDescent="0.25">
      <c r="A18" s="41">
        <f t="shared" si="10"/>
        <v>6</v>
      </c>
      <c r="B18" s="43" t="s">
        <v>335</v>
      </c>
      <c r="C18" s="44"/>
      <c r="D18" s="44"/>
      <c r="E18" s="41">
        <v>2014</v>
      </c>
      <c r="F18" s="226" t="s">
        <v>336</v>
      </c>
      <c r="G18" s="37">
        <f>'Bieu8-XSKT'!G18</f>
        <v>4420</v>
      </c>
      <c r="H18" s="37">
        <f>'Bieu8-XSKT'!H18</f>
        <v>4327</v>
      </c>
      <c r="I18" s="37">
        <f>'Bieu8-XSKT'!I18</f>
        <v>0</v>
      </c>
      <c r="J18" s="37">
        <f>'Bieu8-XSKT'!J18</f>
        <v>0</v>
      </c>
      <c r="K18" s="37">
        <f>'Bieu8-XSKT'!K18</f>
        <v>0</v>
      </c>
      <c r="L18" s="37">
        <f>'Bieu8-XSKT'!L18</f>
        <v>0</v>
      </c>
      <c r="M18" s="37">
        <f>'Bieu8-XSKT'!M18</f>
        <v>0</v>
      </c>
      <c r="N18" s="37">
        <f>'Bieu8-XSKT'!N18</f>
        <v>0</v>
      </c>
      <c r="O18" s="37">
        <f>'Bieu8-XSKT'!O18</f>
        <v>0</v>
      </c>
      <c r="P18" s="37">
        <f>'Bieu8-XSKT'!P18</f>
        <v>0</v>
      </c>
      <c r="Q18" s="37">
        <f>'Bieu8-XSKT'!Q18</f>
        <v>0</v>
      </c>
      <c r="R18" s="37">
        <f>'Bieu8-XSKT'!R18</f>
        <v>0</v>
      </c>
      <c r="S18" s="37">
        <f>'Bieu8-XSKT'!S18</f>
        <v>0</v>
      </c>
      <c r="T18" s="37">
        <f>'Bieu8-XSKT'!T18</f>
        <v>0</v>
      </c>
      <c r="U18" s="37">
        <f>'Bieu8-XSKT'!U18</f>
        <v>0</v>
      </c>
      <c r="V18" s="37">
        <f>'Bieu8-XSKT'!V18</f>
        <v>0</v>
      </c>
      <c r="W18" s="37">
        <f>'Bieu8-XSKT'!W18</f>
        <v>0</v>
      </c>
      <c r="X18" s="37">
        <f>'Bieu8-XSKT'!X18</f>
        <v>4420</v>
      </c>
      <c r="Y18" s="37">
        <f>'Bieu8-XSKT'!Y18</f>
        <v>4127</v>
      </c>
      <c r="Z18" s="37">
        <f>'Bieu8-XSKT'!Z18</f>
        <v>0</v>
      </c>
      <c r="AA18" s="37">
        <f>'Bieu8-XSKT'!AA18</f>
        <v>0</v>
      </c>
      <c r="AB18" s="37">
        <f>'Bieu8-XSKT'!AB18</f>
        <v>1500</v>
      </c>
      <c r="AC18" s="37">
        <f>'Bieu8-XSKT'!AC18</f>
        <v>1500</v>
      </c>
      <c r="AD18" s="37">
        <f>'Bieu8-XSKT'!AD18</f>
        <v>1400</v>
      </c>
      <c r="AE18" s="37">
        <f>'Bieu8-XSKT'!AE18</f>
        <v>0</v>
      </c>
      <c r="AF18" s="37">
        <f>'Bieu8-XSKT'!AF18</f>
        <v>1500</v>
      </c>
      <c r="AG18" s="37">
        <f>'Bieu8-XSKT'!AG18</f>
        <v>1100</v>
      </c>
      <c r="AH18" s="37">
        <f>'Bieu8-XSKT'!AH18</f>
        <v>2600</v>
      </c>
      <c r="AI18" s="37">
        <f>'Bieu8-XSKT'!AI18</f>
        <v>2600</v>
      </c>
      <c r="AJ18" s="37" t="e">
        <f>'Bieu8-XSKT'!AJ18</f>
        <v>#REF!</v>
      </c>
      <c r="AK18" s="37" t="e">
        <f>'Bieu8-XSKT'!AK18</f>
        <v>#REF!</v>
      </c>
      <c r="AL18" s="37">
        <f>'Bieu8-XSKT'!AL18</f>
        <v>1438</v>
      </c>
      <c r="AM18" s="37">
        <f>'Bieu8-XSKT'!AM18</f>
        <v>1438</v>
      </c>
      <c r="AN18" s="37">
        <f>'Bieu8-XSKT'!AN18</f>
        <v>2600</v>
      </c>
      <c r="AO18" s="37">
        <f>'Bieu8-XSKT'!AO18</f>
        <v>2600</v>
      </c>
      <c r="AP18" s="37">
        <f>'Bieu8-XSKT'!AP18</f>
        <v>1100</v>
      </c>
      <c r="AQ18" s="37">
        <f>'Bieu8-XSKT'!AQ18</f>
        <v>1100</v>
      </c>
      <c r="AR18" s="37">
        <f>'Bieu8-XSKT'!AR18</f>
        <v>1100</v>
      </c>
      <c r="AS18" s="37">
        <f>'Bieu8-XSKT'!AS18</f>
        <v>3700</v>
      </c>
      <c r="AT18" s="37">
        <f>'Bieu8-XSKT'!AT18</f>
        <v>3700</v>
      </c>
      <c r="AU18" s="37">
        <f>'Bieu8-XSKT'!AU18</f>
        <v>4470</v>
      </c>
      <c r="AV18" s="37">
        <f>'Bieu8-XSKT'!AV18</f>
        <v>4470</v>
      </c>
      <c r="AW18" s="37">
        <f>'Bieu8-XSKT'!AW18</f>
        <v>3700</v>
      </c>
      <c r="AX18" s="37">
        <f>'Bieu8-XSKT'!AX18</f>
        <v>770</v>
      </c>
      <c r="AY18" s="37">
        <f>'Bieu8-XSKT'!AY18</f>
        <v>600</v>
      </c>
      <c r="AZ18" s="37">
        <f>'Bieu8-XSKT'!AZ18</f>
        <v>770</v>
      </c>
      <c r="BA18" s="37">
        <f>'Bieu8-XSKT'!BA18</f>
        <v>0</v>
      </c>
      <c r="BB18" s="37">
        <f>'Bieu8-XSKT'!BB18</f>
        <v>170</v>
      </c>
      <c r="BC18" s="37">
        <f>'Bieu8-XSKT'!BC18</f>
        <v>0</v>
      </c>
      <c r="BD18" s="37">
        <f>'Bieu8-XSKT'!BD18</f>
        <v>170</v>
      </c>
      <c r="BE18" s="37">
        <f>'Bieu8-XSKT'!BE18</f>
        <v>0</v>
      </c>
      <c r="BF18" s="37">
        <f>'Bieu8-XSKT'!BF18</f>
        <v>0</v>
      </c>
      <c r="BG18" s="37">
        <f>'Bieu8-XSKT'!BG18</f>
        <v>4300</v>
      </c>
      <c r="BH18" s="37">
        <f>'Bieu8-XSKT'!BH18</f>
        <v>4300</v>
      </c>
      <c r="BI18" s="37">
        <f>'Bieu8-XSKT'!BI18</f>
        <v>4470</v>
      </c>
      <c r="BJ18" s="37">
        <f>'Bieu8-XSKT'!BJ18</f>
        <v>4470</v>
      </c>
      <c r="BK18" s="37">
        <f>'Bieu8-XSKT'!BK18</f>
        <v>4303</v>
      </c>
      <c r="BL18" s="37">
        <f>'Bieu8-XSKT'!BL18</f>
        <v>4300</v>
      </c>
      <c r="BM18" s="37">
        <f>'Bieu8-XSKT'!BM18</f>
        <v>600</v>
      </c>
      <c r="BN18" s="37">
        <f>'Bieu8-XSKT'!BN18</f>
        <v>170</v>
      </c>
      <c r="BO18" s="37">
        <f>'Bieu8-XSKT'!BO18</f>
        <v>-170</v>
      </c>
      <c r="BP18" s="37">
        <f>'Bieu8-XSKT'!BP18</f>
        <v>3</v>
      </c>
      <c r="BQ18" s="37">
        <f>'Bieu8-XSKT'!BQ18</f>
        <v>0</v>
      </c>
      <c r="BR18" s="37">
        <f>'Bieu8-XSKT'!BR18</f>
        <v>0</v>
      </c>
      <c r="BS18" s="37">
        <f>'Bieu8-XSKT'!BS18</f>
        <v>0</v>
      </c>
      <c r="BT18" s="37">
        <f>'Bieu8-XSKT'!BT18</f>
        <v>0</v>
      </c>
      <c r="BU18" s="37">
        <f>'Bieu8-XSKT'!BU18</f>
        <v>4303</v>
      </c>
      <c r="BV18" s="37">
        <f>'Bieu8-XSKT'!BV18</f>
        <v>4300</v>
      </c>
      <c r="BW18" s="37">
        <f>'Bieu8-XSKT'!BW18</f>
        <v>0</v>
      </c>
      <c r="BX18" s="37">
        <f>'Bieu8-XSKT'!BX18</f>
        <v>0</v>
      </c>
      <c r="BY18" s="37">
        <f>'Bieu8-XSKT'!BY18</f>
        <v>3</v>
      </c>
      <c r="BZ18" s="37">
        <f>'Bieu8-XSKT'!BZ18</f>
        <v>3</v>
      </c>
      <c r="CA18" s="37">
        <f>'Bieu8-XSKT'!CA18</f>
        <v>0</v>
      </c>
      <c r="CB18" s="37">
        <f>'Bieu8-XSKT'!CB18</f>
        <v>3</v>
      </c>
      <c r="CC18" s="39"/>
      <c r="CD18" s="62" t="s">
        <v>55</v>
      </c>
      <c r="CE18" s="120"/>
      <c r="CG18" s="125"/>
      <c r="CI18" s="125"/>
      <c r="CJ18" s="106"/>
      <c r="CK18" s="105"/>
      <c r="CL18" s="106"/>
    </row>
    <row r="19" spans="1:90" s="17" customFormat="1" ht="30" hidden="1" x14ac:dyDescent="0.25">
      <c r="A19" s="41">
        <f t="shared" si="10"/>
        <v>7</v>
      </c>
      <c r="B19" s="130" t="s">
        <v>73</v>
      </c>
      <c r="C19" s="44"/>
      <c r="D19" s="44"/>
      <c r="E19" s="41">
        <v>2017</v>
      </c>
      <c r="F19" s="226" t="s">
        <v>74</v>
      </c>
      <c r="G19" s="37">
        <f>'Bieu8-XSKT'!G19</f>
        <v>14735</v>
      </c>
      <c r="H19" s="37">
        <f>'Bieu8-XSKT'!H19</f>
        <v>14735</v>
      </c>
      <c r="I19" s="37">
        <f>'Bieu8-XSKT'!I19</f>
        <v>0</v>
      </c>
      <c r="J19" s="37">
        <f>'Bieu8-XSKT'!J19</f>
        <v>0</v>
      </c>
      <c r="K19" s="37">
        <f>'Bieu8-XSKT'!K19</f>
        <v>0</v>
      </c>
      <c r="L19" s="37">
        <f>'Bieu8-XSKT'!L19</f>
        <v>0</v>
      </c>
      <c r="M19" s="37">
        <f>'Bieu8-XSKT'!M19</f>
        <v>0</v>
      </c>
      <c r="N19" s="37">
        <f>'Bieu8-XSKT'!N19</f>
        <v>0</v>
      </c>
      <c r="O19" s="37">
        <f>'Bieu8-XSKT'!O19</f>
        <v>0</v>
      </c>
      <c r="P19" s="37">
        <f>'Bieu8-XSKT'!P19</f>
        <v>0</v>
      </c>
      <c r="Q19" s="37">
        <f>'Bieu8-XSKT'!Q19</f>
        <v>0</v>
      </c>
      <c r="R19" s="37">
        <f>'Bieu8-XSKT'!R19</f>
        <v>0</v>
      </c>
      <c r="S19" s="37">
        <f>'Bieu8-XSKT'!S19</f>
        <v>0</v>
      </c>
      <c r="T19" s="37">
        <f>'Bieu8-XSKT'!T19</f>
        <v>0</v>
      </c>
      <c r="U19" s="37">
        <f>'Bieu8-XSKT'!U19</f>
        <v>0</v>
      </c>
      <c r="V19" s="37">
        <f>'Bieu8-XSKT'!V19</f>
        <v>0</v>
      </c>
      <c r="W19" s="37">
        <f>'Bieu8-XSKT'!W19</f>
        <v>0</v>
      </c>
      <c r="X19" s="37">
        <f>'Bieu8-XSKT'!X19</f>
        <v>0</v>
      </c>
      <c r="Y19" s="37">
        <f>'Bieu8-XSKT'!Y19</f>
        <v>0</v>
      </c>
      <c r="Z19" s="37">
        <f>'Bieu8-XSKT'!Z19</f>
        <v>0</v>
      </c>
      <c r="AA19" s="37">
        <f>'Bieu8-XSKT'!AA19</f>
        <v>0</v>
      </c>
      <c r="AB19" s="37">
        <f>'Bieu8-XSKT'!AB19</f>
        <v>0</v>
      </c>
      <c r="AC19" s="37">
        <f>'Bieu8-XSKT'!AC19</f>
        <v>0</v>
      </c>
      <c r="AD19" s="37">
        <f>'Bieu8-XSKT'!AD19</f>
        <v>0</v>
      </c>
      <c r="AE19" s="37">
        <f>'Bieu8-XSKT'!AE19</f>
        <v>0</v>
      </c>
      <c r="AF19" s="37">
        <f>'Bieu8-XSKT'!AF19</f>
        <v>0</v>
      </c>
      <c r="AG19" s="37">
        <f>'Bieu8-XSKT'!AG19</f>
        <v>0</v>
      </c>
      <c r="AH19" s="37">
        <f>'Bieu8-XSKT'!AH19</f>
        <v>0</v>
      </c>
      <c r="AI19" s="37">
        <f>'Bieu8-XSKT'!AI19</f>
        <v>0</v>
      </c>
      <c r="AJ19" s="37">
        <f>'Bieu8-XSKT'!AJ19</f>
        <v>0</v>
      </c>
      <c r="AK19" s="37">
        <f>'Bieu8-XSKT'!AK19</f>
        <v>0</v>
      </c>
      <c r="AL19" s="37">
        <f>'Bieu8-XSKT'!AL19</f>
        <v>0</v>
      </c>
      <c r="AM19" s="37">
        <f>'Bieu8-XSKT'!AM19</f>
        <v>0</v>
      </c>
      <c r="AN19" s="37">
        <f>'Bieu8-XSKT'!AN19</f>
        <v>0</v>
      </c>
      <c r="AO19" s="37">
        <f>'Bieu8-XSKT'!AO19</f>
        <v>0</v>
      </c>
      <c r="AP19" s="37">
        <f>'Bieu8-XSKT'!AP19</f>
        <v>3550</v>
      </c>
      <c r="AQ19" s="37">
        <f>'Bieu8-XSKT'!AQ19</f>
        <v>423</v>
      </c>
      <c r="AR19" s="37">
        <f>'Bieu8-XSKT'!AR19</f>
        <v>3006</v>
      </c>
      <c r="AS19" s="37">
        <f>'Bieu8-XSKT'!AS19</f>
        <v>3550</v>
      </c>
      <c r="AT19" s="37">
        <f>'Bieu8-XSKT'!AT19</f>
        <v>3550</v>
      </c>
      <c r="AU19" s="37">
        <f>'Bieu8-XSKT'!AU19</f>
        <v>14735</v>
      </c>
      <c r="AV19" s="37">
        <f>'Bieu8-XSKT'!AV19</f>
        <v>14735</v>
      </c>
      <c r="AW19" s="37">
        <f>'Bieu8-XSKT'!AW19</f>
        <v>3550</v>
      </c>
      <c r="AX19" s="37">
        <f>'Bieu8-XSKT'!AX19</f>
        <v>11185</v>
      </c>
      <c r="AY19" s="37">
        <f>'Bieu8-XSKT'!AY19</f>
        <v>6000</v>
      </c>
      <c r="AZ19" s="37">
        <f>'Bieu8-XSKT'!AZ19</f>
        <v>6500</v>
      </c>
      <c r="BA19" s="37">
        <f>'Bieu8-XSKT'!BA19</f>
        <v>6764.5</v>
      </c>
      <c r="BB19" s="37">
        <f>'Bieu8-XSKT'!BB19</f>
        <v>5185</v>
      </c>
      <c r="BC19" s="37">
        <f>'Bieu8-XSKT'!BC19</f>
        <v>0</v>
      </c>
      <c r="BD19" s="37">
        <f>'Bieu8-XSKT'!BD19</f>
        <v>5185</v>
      </c>
      <c r="BE19" s="37">
        <f>'Bieu8-XSKT'!BE19</f>
        <v>1789</v>
      </c>
      <c r="BF19" s="37">
        <f>'Bieu8-XSKT'!BF19</f>
        <v>1789</v>
      </c>
      <c r="BG19" s="37">
        <f>'Bieu8-XSKT'!BG19</f>
        <v>10961</v>
      </c>
      <c r="BH19" s="37">
        <f>'Bieu8-XSKT'!BH19</f>
        <v>10961</v>
      </c>
      <c r="BI19" s="37">
        <f>'Bieu8-XSKT'!BI19</f>
        <v>14735</v>
      </c>
      <c r="BJ19" s="37">
        <f>'Bieu8-XSKT'!BJ19</f>
        <v>14735</v>
      </c>
      <c r="BK19" s="37">
        <f>'Bieu8-XSKT'!BK19</f>
        <v>14705</v>
      </c>
      <c r="BL19" s="37">
        <f>'Bieu8-XSKT'!BL19</f>
        <v>10961</v>
      </c>
      <c r="BM19" s="37">
        <f>'Bieu8-XSKT'!BM19</f>
        <v>6000</v>
      </c>
      <c r="BN19" s="37">
        <f>'Bieu8-XSKT'!BN19</f>
        <v>3774</v>
      </c>
      <c r="BO19" s="37">
        <f>'Bieu8-XSKT'!BO19</f>
        <v>-30</v>
      </c>
      <c r="BP19" s="37">
        <f>'Bieu8-XSKT'!BP19</f>
        <v>3744</v>
      </c>
      <c r="BQ19" s="37">
        <f>'Bieu8-XSKT'!BQ19</f>
        <v>3500</v>
      </c>
      <c r="BR19" s="37">
        <f>'Bieu8-XSKT'!BR19</f>
        <v>3500</v>
      </c>
      <c r="BS19" s="37">
        <f>'Bieu8-XSKT'!BS19</f>
        <v>244</v>
      </c>
      <c r="BT19" s="37">
        <f>'Bieu8-XSKT'!BT19</f>
        <v>1000</v>
      </c>
      <c r="BU19" s="37">
        <f>'Bieu8-XSKT'!BU19</f>
        <v>14705</v>
      </c>
      <c r="BV19" s="37">
        <f>'Bieu8-XSKT'!BV19</f>
        <v>13461</v>
      </c>
      <c r="BW19" s="37">
        <f>'Bieu8-XSKT'!BW19</f>
        <v>3500</v>
      </c>
      <c r="BX19" s="37">
        <f>'Bieu8-XSKT'!BX19</f>
        <v>3500</v>
      </c>
      <c r="BY19" s="37">
        <f>'Bieu8-XSKT'!BY19</f>
        <v>1244</v>
      </c>
      <c r="BZ19" s="37">
        <f>'Bieu8-XSKT'!BZ19</f>
        <v>1244</v>
      </c>
      <c r="CA19" s="37">
        <f>'Bieu8-XSKT'!CA19</f>
        <v>0</v>
      </c>
      <c r="CB19" s="37">
        <f>'Bieu8-XSKT'!CB19</f>
        <v>1244</v>
      </c>
      <c r="CC19" s="39"/>
      <c r="CD19" s="41" t="s">
        <v>55</v>
      </c>
      <c r="CE19" s="120"/>
      <c r="CG19" s="125"/>
      <c r="CI19" s="125"/>
      <c r="CJ19" s="106"/>
      <c r="CK19" s="105"/>
      <c r="CL19" s="106"/>
    </row>
    <row r="20" spans="1:90" s="107" customFormat="1" ht="30" hidden="1" x14ac:dyDescent="0.25">
      <c r="A20" s="41">
        <f t="shared" si="10"/>
        <v>8</v>
      </c>
      <c r="B20" s="43" t="s">
        <v>82</v>
      </c>
      <c r="C20" s="62"/>
      <c r="D20" s="62"/>
      <c r="E20" s="62">
        <v>2018</v>
      </c>
      <c r="F20" s="226" t="s">
        <v>83</v>
      </c>
      <c r="G20" s="37">
        <f>'Bieu8-XSKT'!G20</f>
        <v>4803</v>
      </c>
      <c r="H20" s="37">
        <f>'Bieu8-XSKT'!H20</f>
        <v>5002</v>
      </c>
      <c r="I20" s="37">
        <f>'Bieu8-XSKT'!I20</f>
        <v>0</v>
      </c>
      <c r="J20" s="37">
        <f>'Bieu8-XSKT'!J20</f>
        <v>0</v>
      </c>
      <c r="K20" s="37">
        <f>'Bieu8-XSKT'!K20</f>
        <v>0</v>
      </c>
      <c r="L20" s="37">
        <f>'Bieu8-XSKT'!L20</f>
        <v>0</v>
      </c>
      <c r="M20" s="37">
        <f>'Bieu8-XSKT'!M20</f>
        <v>0</v>
      </c>
      <c r="N20" s="37">
        <f>'Bieu8-XSKT'!N20</f>
        <v>0</v>
      </c>
      <c r="O20" s="37">
        <f>'Bieu8-XSKT'!O20</f>
        <v>0</v>
      </c>
      <c r="P20" s="37">
        <f>'Bieu8-XSKT'!P20</f>
        <v>0</v>
      </c>
      <c r="Q20" s="37">
        <f>'Bieu8-XSKT'!Q20</f>
        <v>0</v>
      </c>
      <c r="R20" s="37">
        <f>'Bieu8-XSKT'!R20</f>
        <v>0</v>
      </c>
      <c r="S20" s="37">
        <f>'Bieu8-XSKT'!S20</f>
        <v>0</v>
      </c>
      <c r="T20" s="37">
        <f>'Bieu8-XSKT'!T20</f>
        <v>0</v>
      </c>
      <c r="U20" s="37">
        <f>'Bieu8-XSKT'!U20</f>
        <v>0</v>
      </c>
      <c r="V20" s="37">
        <f>'Bieu8-XSKT'!V20</f>
        <v>0</v>
      </c>
      <c r="W20" s="37">
        <f>'Bieu8-XSKT'!W20</f>
        <v>0</v>
      </c>
      <c r="X20" s="37">
        <f>'Bieu8-XSKT'!X20</f>
        <v>0</v>
      </c>
      <c r="Y20" s="37">
        <f>'Bieu8-XSKT'!Y20</f>
        <v>0</v>
      </c>
      <c r="Z20" s="37">
        <f>'Bieu8-XSKT'!Z20</f>
        <v>0</v>
      </c>
      <c r="AA20" s="37">
        <f>'Bieu8-XSKT'!AA20</f>
        <v>0</v>
      </c>
      <c r="AB20" s="37">
        <f>'Bieu8-XSKT'!AB20</f>
        <v>0</v>
      </c>
      <c r="AC20" s="37">
        <f>'Bieu8-XSKT'!AC20</f>
        <v>0</v>
      </c>
      <c r="AD20" s="37">
        <f>'Bieu8-XSKT'!AD20</f>
        <v>0</v>
      </c>
      <c r="AE20" s="37">
        <f>'Bieu8-XSKT'!AE20</f>
        <v>0</v>
      </c>
      <c r="AF20" s="37">
        <f>'Bieu8-XSKT'!AF20</f>
        <v>0</v>
      </c>
      <c r="AG20" s="37">
        <f>'Bieu8-XSKT'!AG20</f>
        <v>0</v>
      </c>
      <c r="AH20" s="37">
        <f>'Bieu8-XSKT'!AH20</f>
        <v>0</v>
      </c>
      <c r="AI20" s="37">
        <f>'Bieu8-XSKT'!AI20</f>
        <v>0</v>
      </c>
      <c r="AJ20" s="37">
        <f>'Bieu8-XSKT'!AJ20</f>
        <v>0</v>
      </c>
      <c r="AK20" s="37">
        <f>'Bieu8-XSKT'!AK20</f>
        <v>0</v>
      </c>
      <c r="AL20" s="37">
        <f>'Bieu8-XSKT'!AL20</f>
        <v>0</v>
      </c>
      <c r="AM20" s="37">
        <f>'Bieu8-XSKT'!AM20</f>
        <v>0</v>
      </c>
      <c r="AN20" s="37">
        <f>'Bieu8-XSKT'!AN20</f>
        <v>0</v>
      </c>
      <c r="AO20" s="37">
        <f>'Bieu8-XSKT'!AO20</f>
        <v>0</v>
      </c>
      <c r="AP20" s="37">
        <f>'Bieu8-XSKT'!AP20</f>
        <v>0</v>
      </c>
      <c r="AQ20" s="37">
        <f>'Bieu8-XSKT'!AQ20</f>
        <v>0</v>
      </c>
      <c r="AR20" s="37" t="str">
        <f>'Bieu8-XSKT'!AR20</f>
        <v xml:space="preserve"> </v>
      </c>
      <c r="AS20" s="37">
        <f>'Bieu8-XSKT'!AS20</f>
        <v>0</v>
      </c>
      <c r="AT20" s="37">
        <f>'Bieu8-XSKT'!AT20</f>
        <v>0</v>
      </c>
      <c r="AU20" s="37">
        <f>'Bieu8-XSKT'!AU20</f>
        <v>5002</v>
      </c>
      <c r="AV20" s="37">
        <f>'Bieu8-XSKT'!AV20</f>
        <v>5002</v>
      </c>
      <c r="AW20" s="37">
        <f>'Bieu8-XSKT'!AW20</f>
        <v>0</v>
      </c>
      <c r="AX20" s="37">
        <f>'Bieu8-XSKT'!AX20</f>
        <v>5002</v>
      </c>
      <c r="AY20" s="37">
        <f>'Bieu8-XSKT'!AY20</f>
        <v>1300</v>
      </c>
      <c r="AZ20" s="37">
        <f>'Bieu8-XSKT'!AZ20</f>
        <v>1300</v>
      </c>
      <c r="BA20" s="37">
        <f>'Bieu8-XSKT'!BA20</f>
        <v>1300.52</v>
      </c>
      <c r="BB20" s="37">
        <f>'Bieu8-XSKT'!BB20</f>
        <v>3702</v>
      </c>
      <c r="BC20" s="37">
        <f>'Bieu8-XSKT'!BC20</f>
        <v>0</v>
      </c>
      <c r="BD20" s="37">
        <f>'Bieu8-XSKT'!BD20</f>
        <v>3702</v>
      </c>
      <c r="BE20" s="37">
        <f>'Bieu8-XSKT'!BE20</f>
        <v>853</v>
      </c>
      <c r="BF20" s="37">
        <f>'Bieu8-XSKT'!BF20</f>
        <v>853</v>
      </c>
      <c r="BG20" s="37">
        <f>'Bieu8-XSKT'!BG20</f>
        <v>1300</v>
      </c>
      <c r="BH20" s="37">
        <f>'Bieu8-XSKT'!BH20</f>
        <v>1300</v>
      </c>
      <c r="BI20" s="37">
        <f>'Bieu8-XSKT'!BI20</f>
        <v>5002</v>
      </c>
      <c r="BJ20" s="37">
        <f>'Bieu8-XSKT'!BJ20</f>
        <v>5002</v>
      </c>
      <c r="BK20" s="37">
        <f>'Bieu8-XSKT'!BK20</f>
        <v>4780</v>
      </c>
      <c r="BL20" s="37">
        <f>'Bieu8-XSKT'!BL20</f>
        <v>1300</v>
      </c>
      <c r="BM20" s="37">
        <f>'Bieu8-XSKT'!BM20</f>
        <v>1300</v>
      </c>
      <c r="BN20" s="37">
        <f>'Bieu8-XSKT'!BN20</f>
        <v>3702</v>
      </c>
      <c r="BO20" s="37">
        <f>'Bieu8-XSKT'!BO20</f>
        <v>-222</v>
      </c>
      <c r="BP20" s="37">
        <f>'Bieu8-XSKT'!BP20</f>
        <v>3480</v>
      </c>
      <c r="BQ20" s="37">
        <f>'Bieu8-XSKT'!BQ20</f>
        <v>3100</v>
      </c>
      <c r="BR20" s="37">
        <f>'Bieu8-XSKT'!BR20</f>
        <v>2500</v>
      </c>
      <c r="BS20" s="37">
        <f>'Bieu8-XSKT'!BS20</f>
        <v>980</v>
      </c>
      <c r="BT20" s="37">
        <f>'Bieu8-XSKT'!BT20</f>
        <v>-581</v>
      </c>
      <c r="BU20" s="37">
        <f>'Bieu8-XSKT'!BU20</f>
        <v>4199</v>
      </c>
      <c r="BV20" s="37">
        <f>'Bieu8-XSKT'!BV20</f>
        <v>3800</v>
      </c>
      <c r="BW20" s="37">
        <f>'Bieu8-XSKT'!BW20</f>
        <v>2500</v>
      </c>
      <c r="BX20" s="37">
        <f>'Bieu8-XSKT'!BX20</f>
        <v>2500</v>
      </c>
      <c r="BY20" s="37">
        <f>'Bieu8-XSKT'!BY20</f>
        <v>399</v>
      </c>
      <c r="BZ20" s="37">
        <f>'Bieu8-XSKT'!BZ20</f>
        <v>399</v>
      </c>
      <c r="CA20" s="37">
        <f>'Bieu8-XSKT'!CA20</f>
        <v>0</v>
      </c>
      <c r="CB20" s="37">
        <f>'Bieu8-XSKT'!CB20</f>
        <v>399</v>
      </c>
      <c r="CC20" s="39"/>
      <c r="CD20" s="41" t="s">
        <v>84</v>
      </c>
      <c r="CE20" s="120"/>
      <c r="CG20" s="125"/>
      <c r="CI20" s="125"/>
      <c r="CJ20" s="106"/>
      <c r="CK20" s="105"/>
      <c r="CL20" s="106"/>
    </row>
    <row r="21" spans="1:90" s="125" customFormat="1" ht="30" hidden="1" x14ac:dyDescent="0.25">
      <c r="A21" s="41">
        <f t="shared" si="10"/>
        <v>9</v>
      </c>
      <c r="B21" s="43" t="s">
        <v>337</v>
      </c>
      <c r="C21" s="62"/>
      <c r="D21" s="131" t="s">
        <v>338</v>
      </c>
      <c r="E21" s="41">
        <v>2015</v>
      </c>
      <c r="F21" s="227" t="s">
        <v>339</v>
      </c>
      <c r="G21" s="37">
        <f>'Bieu8-XSKT'!G21</f>
        <v>6584</v>
      </c>
      <c r="H21" s="37">
        <f>'Bieu8-XSKT'!H21</f>
        <v>6212</v>
      </c>
      <c r="I21" s="37">
        <f>'Bieu8-XSKT'!I21</f>
        <v>0</v>
      </c>
      <c r="J21" s="37">
        <f>'Bieu8-XSKT'!J21</f>
        <v>0</v>
      </c>
      <c r="K21" s="37">
        <f>'Bieu8-XSKT'!K21</f>
        <v>0</v>
      </c>
      <c r="L21" s="37">
        <f>'Bieu8-XSKT'!L21</f>
        <v>0</v>
      </c>
      <c r="M21" s="37">
        <f>'Bieu8-XSKT'!M21</f>
        <v>0</v>
      </c>
      <c r="N21" s="37">
        <f>'Bieu8-XSKT'!N21</f>
        <v>0</v>
      </c>
      <c r="O21" s="37">
        <f>'Bieu8-XSKT'!O21</f>
        <v>0</v>
      </c>
      <c r="P21" s="37">
        <f>'Bieu8-XSKT'!P21</f>
        <v>0</v>
      </c>
      <c r="Q21" s="37">
        <f>'Bieu8-XSKT'!Q21</f>
        <v>0</v>
      </c>
      <c r="R21" s="37">
        <f>'Bieu8-XSKT'!R21</f>
        <v>0</v>
      </c>
      <c r="S21" s="37">
        <f>'Bieu8-XSKT'!S21</f>
        <v>0</v>
      </c>
      <c r="T21" s="37">
        <f>'Bieu8-XSKT'!T21</f>
        <v>0</v>
      </c>
      <c r="U21" s="37">
        <f>'Bieu8-XSKT'!U21</f>
        <v>0</v>
      </c>
      <c r="V21" s="37">
        <f>'Bieu8-XSKT'!V21</f>
        <v>0</v>
      </c>
      <c r="W21" s="37">
        <f>'Bieu8-XSKT'!W21</f>
        <v>0</v>
      </c>
      <c r="X21" s="37">
        <f>'Bieu8-XSKT'!X21</f>
        <v>0</v>
      </c>
      <c r="Y21" s="37">
        <f>'Bieu8-XSKT'!Y21</f>
        <v>0</v>
      </c>
      <c r="Z21" s="37">
        <f>'Bieu8-XSKT'!Z21</f>
        <v>0</v>
      </c>
      <c r="AA21" s="37">
        <f>'Bieu8-XSKT'!AA21</f>
        <v>0</v>
      </c>
      <c r="AB21" s="37">
        <f>'Bieu8-XSKT'!AB21</f>
        <v>0</v>
      </c>
      <c r="AC21" s="37">
        <f>'Bieu8-XSKT'!AC21</f>
        <v>0</v>
      </c>
      <c r="AD21" s="37">
        <f>'Bieu8-XSKT'!AD21</f>
        <v>0</v>
      </c>
      <c r="AE21" s="37">
        <f>'Bieu8-XSKT'!AE21</f>
        <v>0</v>
      </c>
      <c r="AF21" s="37">
        <f>'Bieu8-XSKT'!AF21</f>
        <v>0</v>
      </c>
      <c r="AG21" s="37">
        <f>'Bieu8-XSKT'!AG21</f>
        <v>0</v>
      </c>
      <c r="AH21" s="37">
        <f>'Bieu8-XSKT'!AH21</f>
        <v>0</v>
      </c>
      <c r="AI21" s="37">
        <f>'Bieu8-XSKT'!AI21</f>
        <v>0</v>
      </c>
      <c r="AJ21" s="37">
        <f>'Bieu8-XSKT'!AJ21</f>
        <v>0</v>
      </c>
      <c r="AK21" s="37">
        <f>'Bieu8-XSKT'!AK21</f>
        <v>0</v>
      </c>
      <c r="AL21" s="37">
        <f>'Bieu8-XSKT'!AL21</f>
        <v>0</v>
      </c>
      <c r="AM21" s="37">
        <f>'Bieu8-XSKT'!AM21</f>
        <v>0</v>
      </c>
      <c r="AN21" s="37">
        <f>'Bieu8-XSKT'!AN21</f>
        <v>0</v>
      </c>
      <c r="AO21" s="37">
        <f>'Bieu8-XSKT'!AO21</f>
        <v>0</v>
      </c>
      <c r="AP21" s="37">
        <f>'Bieu8-XSKT'!AP21</f>
        <v>0</v>
      </c>
      <c r="AQ21" s="37">
        <f>'Bieu8-XSKT'!AQ21</f>
        <v>3699</v>
      </c>
      <c r="AR21" s="37">
        <f>'Bieu8-XSKT'!AR21</f>
        <v>3699</v>
      </c>
      <c r="AS21" s="37">
        <f>'Bieu8-XSKT'!AS21</f>
        <v>3969.72</v>
      </c>
      <c r="AT21" s="37">
        <f>'Bieu8-XSKT'!AT21</f>
        <v>3969.72</v>
      </c>
      <c r="AU21" s="37">
        <f>'Bieu8-XSKT'!AU21</f>
        <v>1522</v>
      </c>
      <c r="AV21" s="37">
        <f>'Bieu8-XSKT'!AV21</f>
        <v>1522</v>
      </c>
      <c r="AW21" s="37">
        <f>'Bieu8-XSKT'!AW21</f>
        <v>0</v>
      </c>
      <c r="AX21" s="37">
        <f>'Bieu8-XSKT'!AX21</f>
        <v>1522</v>
      </c>
      <c r="AY21" s="37">
        <f>'Bieu8-XSKT'!AY21</f>
        <v>1522</v>
      </c>
      <c r="AZ21" s="37">
        <f>'Bieu8-XSKT'!AZ21</f>
        <v>1522</v>
      </c>
      <c r="BA21" s="37">
        <f>'Bieu8-XSKT'!BA21</f>
        <v>0</v>
      </c>
      <c r="BB21" s="37">
        <f>'Bieu8-XSKT'!BB21</f>
        <v>0</v>
      </c>
      <c r="BC21" s="37">
        <f>'Bieu8-XSKT'!BC21</f>
        <v>0</v>
      </c>
      <c r="BD21" s="37">
        <f>'Bieu8-XSKT'!BD21</f>
        <v>0</v>
      </c>
      <c r="BE21" s="37">
        <f>'Bieu8-XSKT'!BE21</f>
        <v>0</v>
      </c>
      <c r="BF21" s="37">
        <f>'Bieu8-XSKT'!BF21</f>
        <v>0</v>
      </c>
      <c r="BG21" s="37">
        <f>'Bieu8-XSKT'!BG21</f>
        <v>1522</v>
      </c>
      <c r="BH21" s="37">
        <f>'Bieu8-XSKT'!BH21</f>
        <v>1522</v>
      </c>
      <c r="BI21" s="37">
        <f>'Bieu8-XSKT'!BI21</f>
        <v>1522</v>
      </c>
      <c r="BJ21" s="37">
        <f>'Bieu8-XSKT'!BJ21</f>
        <v>1522</v>
      </c>
      <c r="BK21" s="37">
        <f>'Bieu8-XSKT'!BK21</f>
        <v>1522</v>
      </c>
      <c r="BL21" s="37">
        <f>'Bieu8-XSKT'!BL21</f>
        <v>1522</v>
      </c>
      <c r="BM21" s="37">
        <f>'Bieu8-XSKT'!BM21</f>
        <v>1522</v>
      </c>
      <c r="BN21" s="37">
        <f>'Bieu8-XSKT'!BN21</f>
        <v>0</v>
      </c>
      <c r="BO21" s="37">
        <f>'Bieu8-XSKT'!BO21</f>
        <v>0</v>
      </c>
      <c r="BP21" s="37">
        <f>'Bieu8-XSKT'!BP21</f>
        <v>0</v>
      </c>
      <c r="BQ21" s="37">
        <f>'Bieu8-XSKT'!BQ21</f>
        <v>0</v>
      </c>
      <c r="BR21" s="37">
        <f>'Bieu8-XSKT'!BR21</f>
        <v>0</v>
      </c>
      <c r="BS21" s="37">
        <f>'Bieu8-XSKT'!BS21</f>
        <v>0</v>
      </c>
      <c r="BT21" s="37">
        <f>'Bieu8-XSKT'!BT21</f>
        <v>101</v>
      </c>
      <c r="BU21" s="37">
        <f>'Bieu8-XSKT'!BU21</f>
        <v>1623</v>
      </c>
      <c r="BV21" s="37">
        <f>'Bieu8-XSKT'!BV21</f>
        <v>1522</v>
      </c>
      <c r="BW21" s="37">
        <f>'Bieu8-XSKT'!BW21</f>
        <v>0</v>
      </c>
      <c r="BX21" s="37">
        <f>'Bieu8-XSKT'!BX21</f>
        <v>0</v>
      </c>
      <c r="BY21" s="37">
        <f>'Bieu8-XSKT'!BY21</f>
        <v>101</v>
      </c>
      <c r="BZ21" s="37">
        <f>'Bieu8-XSKT'!BZ21</f>
        <v>101</v>
      </c>
      <c r="CA21" s="37">
        <f>'Bieu8-XSKT'!CA21</f>
        <v>0</v>
      </c>
      <c r="CB21" s="37">
        <f>'Bieu8-XSKT'!CB21</f>
        <v>101</v>
      </c>
      <c r="CC21" s="39"/>
      <c r="CD21" s="124" t="s">
        <v>55</v>
      </c>
      <c r="CE21" s="120"/>
      <c r="CJ21" s="106"/>
      <c r="CK21" s="105"/>
      <c r="CL21" s="106"/>
    </row>
    <row r="22" spans="1:90" s="107" customFormat="1" ht="30" hidden="1" x14ac:dyDescent="0.25">
      <c r="A22" s="41">
        <f t="shared" si="10"/>
        <v>10</v>
      </c>
      <c r="B22" s="43" t="s">
        <v>346</v>
      </c>
      <c r="C22" s="117"/>
      <c r="D22" s="117"/>
      <c r="E22" s="62">
        <v>2017</v>
      </c>
      <c r="F22" s="228" t="s">
        <v>347</v>
      </c>
      <c r="G22" s="37">
        <f>'Bieu8-XSKT'!G22</f>
        <v>7152</v>
      </c>
      <c r="H22" s="37">
        <f>'Bieu8-XSKT'!H22</f>
        <v>4700</v>
      </c>
      <c r="I22" s="37">
        <f>'Bieu8-XSKT'!I22</f>
        <v>0</v>
      </c>
      <c r="J22" s="37">
        <f>'Bieu8-XSKT'!J22</f>
        <v>0</v>
      </c>
      <c r="K22" s="37">
        <f>'Bieu8-XSKT'!K22</f>
        <v>0</v>
      </c>
      <c r="L22" s="37">
        <f>'Bieu8-XSKT'!L22</f>
        <v>0</v>
      </c>
      <c r="M22" s="37">
        <f>'Bieu8-XSKT'!M22</f>
        <v>0</v>
      </c>
      <c r="N22" s="37">
        <f>'Bieu8-XSKT'!N22</f>
        <v>0</v>
      </c>
      <c r="O22" s="37">
        <f>'Bieu8-XSKT'!O22</f>
        <v>0</v>
      </c>
      <c r="P22" s="37">
        <f>'Bieu8-XSKT'!P22</f>
        <v>0</v>
      </c>
      <c r="Q22" s="37">
        <f>'Bieu8-XSKT'!Q22</f>
        <v>0</v>
      </c>
      <c r="R22" s="37">
        <f>'Bieu8-XSKT'!R22</f>
        <v>0</v>
      </c>
      <c r="S22" s="37">
        <f>'Bieu8-XSKT'!S22</f>
        <v>0</v>
      </c>
      <c r="T22" s="37">
        <f>'Bieu8-XSKT'!T22</f>
        <v>0</v>
      </c>
      <c r="U22" s="37">
        <f>'Bieu8-XSKT'!U22</f>
        <v>0</v>
      </c>
      <c r="V22" s="37">
        <f>'Bieu8-XSKT'!V22</f>
        <v>0</v>
      </c>
      <c r="W22" s="37">
        <f>'Bieu8-XSKT'!W22</f>
        <v>0</v>
      </c>
      <c r="X22" s="37">
        <f>'Bieu8-XSKT'!X22</f>
        <v>0</v>
      </c>
      <c r="Y22" s="37">
        <f>'Bieu8-XSKT'!Y22</f>
        <v>0</v>
      </c>
      <c r="Z22" s="37">
        <f>'Bieu8-XSKT'!Z22</f>
        <v>0</v>
      </c>
      <c r="AA22" s="37">
        <f>'Bieu8-XSKT'!AA22</f>
        <v>0</v>
      </c>
      <c r="AB22" s="37">
        <f>'Bieu8-XSKT'!AB22</f>
        <v>0</v>
      </c>
      <c r="AC22" s="37">
        <f>'Bieu8-XSKT'!AC22</f>
        <v>0</v>
      </c>
      <c r="AD22" s="37">
        <f>'Bieu8-XSKT'!AD22</f>
        <v>0</v>
      </c>
      <c r="AE22" s="37">
        <f>'Bieu8-XSKT'!AE22</f>
        <v>0</v>
      </c>
      <c r="AF22" s="37">
        <f>'Bieu8-XSKT'!AF22</f>
        <v>0</v>
      </c>
      <c r="AG22" s="37">
        <f>'Bieu8-XSKT'!AG22</f>
        <v>0</v>
      </c>
      <c r="AH22" s="37">
        <f>'Bieu8-XSKT'!AH22</f>
        <v>0</v>
      </c>
      <c r="AI22" s="37">
        <f>'Bieu8-XSKT'!AI22</f>
        <v>0</v>
      </c>
      <c r="AJ22" s="37">
        <f>'Bieu8-XSKT'!AJ22</f>
        <v>0</v>
      </c>
      <c r="AK22" s="37">
        <f>'Bieu8-XSKT'!AK22</f>
        <v>0</v>
      </c>
      <c r="AL22" s="37">
        <f>'Bieu8-XSKT'!AL22</f>
        <v>0</v>
      </c>
      <c r="AM22" s="37">
        <f>'Bieu8-XSKT'!AM22</f>
        <v>0</v>
      </c>
      <c r="AN22" s="37">
        <f>'Bieu8-XSKT'!AN22</f>
        <v>0</v>
      </c>
      <c r="AO22" s="37">
        <f>'Bieu8-XSKT'!AO22</f>
        <v>0</v>
      </c>
      <c r="AP22" s="37">
        <f>'Bieu8-XSKT'!AP22</f>
        <v>0</v>
      </c>
      <c r="AQ22" s="37">
        <f>'Bieu8-XSKT'!AQ22</f>
        <v>3000</v>
      </c>
      <c r="AR22" s="37">
        <f>'Bieu8-XSKT'!AR22</f>
        <v>0</v>
      </c>
      <c r="AS22" s="37">
        <f>'Bieu8-XSKT'!AS22</f>
        <v>1500</v>
      </c>
      <c r="AT22" s="37">
        <f>'Bieu8-XSKT'!AT22</f>
        <v>0</v>
      </c>
      <c r="AU22" s="37">
        <f>'Bieu8-XSKT'!AU22</f>
        <v>7159</v>
      </c>
      <c r="AV22" s="37">
        <f>'Bieu8-XSKT'!AV22</f>
        <v>4700</v>
      </c>
      <c r="AW22" s="37">
        <f>'Bieu8-XSKT'!AW22</f>
        <v>0</v>
      </c>
      <c r="AX22" s="37">
        <f>'Bieu8-XSKT'!AX22</f>
        <v>4700</v>
      </c>
      <c r="AY22" s="37">
        <f>'Bieu8-XSKT'!AY22</f>
        <v>4000</v>
      </c>
      <c r="AZ22" s="37">
        <f>'Bieu8-XSKT'!AZ22</f>
        <v>4000</v>
      </c>
      <c r="BA22" s="37">
        <f>'Bieu8-XSKT'!BA22</f>
        <v>2730</v>
      </c>
      <c r="BB22" s="37">
        <f>'Bieu8-XSKT'!BB22</f>
        <v>700</v>
      </c>
      <c r="BC22" s="37">
        <f>'Bieu8-XSKT'!BC22</f>
        <v>0</v>
      </c>
      <c r="BD22" s="37">
        <f>'Bieu8-XSKT'!BD22</f>
        <v>700</v>
      </c>
      <c r="BE22" s="37">
        <f>'Bieu8-XSKT'!BE22</f>
        <v>3557</v>
      </c>
      <c r="BF22" s="37">
        <f>'Bieu8-XSKT'!BF22</f>
        <v>3557</v>
      </c>
      <c r="BG22" s="37">
        <f>'Bieu8-XSKT'!BG22</f>
        <v>4000</v>
      </c>
      <c r="BH22" s="37">
        <f>'Bieu8-XSKT'!BH22</f>
        <v>4000</v>
      </c>
      <c r="BI22" s="37">
        <f>'Bieu8-XSKT'!BI22</f>
        <v>7159</v>
      </c>
      <c r="BJ22" s="37">
        <f>'Bieu8-XSKT'!BJ22</f>
        <v>4700</v>
      </c>
      <c r="BK22" s="37">
        <f>'Bieu8-XSKT'!BK22</f>
        <v>4700</v>
      </c>
      <c r="BL22" s="37">
        <f>'Bieu8-XSKT'!BL22</f>
        <v>4000</v>
      </c>
      <c r="BM22" s="37">
        <f>'Bieu8-XSKT'!BM22</f>
        <v>4000</v>
      </c>
      <c r="BN22" s="37">
        <f>'Bieu8-XSKT'!BN22</f>
        <v>700</v>
      </c>
      <c r="BO22" s="37">
        <f>'Bieu8-XSKT'!BO22</f>
        <v>0</v>
      </c>
      <c r="BP22" s="37">
        <f>'Bieu8-XSKT'!BP22</f>
        <v>700</v>
      </c>
      <c r="BQ22" s="37">
        <f>'Bieu8-XSKT'!BQ22</f>
        <v>0</v>
      </c>
      <c r="BR22" s="37">
        <f>'Bieu8-XSKT'!BR22</f>
        <v>700</v>
      </c>
      <c r="BS22" s="37">
        <f>'Bieu8-XSKT'!BS22</f>
        <v>0</v>
      </c>
      <c r="BT22" s="37">
        <f>'Bieu8-XSKT'!BT22</f>
        <v>280</v>
      </c>
      <c r="BU22" s="37">
        <f>'Bieu8-XSKT'!BU22</f>
        <v>4980</v>
      </c>
      <c r="BV22" s="37">
        <f>'Bieu8-XSKT'!BV22</f>
        <v>4700</v>
      </c>
      <c r="BW22" s="37">
        <f>'Bieu8-XSKT'!BW22</f>
        <v>700</v>
      </c>
      <c r="BX22" s="37">
        <f>'Bieu8-XSKT'!BX22</f>
        <v>700</v>
      </c>
      <c r="BY22" s="37">
        <f>'Bieu8-XSKT'!BY22</f>
        <v>280</v>
      </c>
      <c r="BZ22" s="37">
        <f>'Bieu8-XSKT'!BZ22</f>
        <v>280</v>
      </c>
      <c r="CA22" s="37">
        <f>'Bieu8-XSKT'!CA22</f>
        <v>0</v>
      </c>
      <c r="CB22" s="37">
        <f>'Bieu8-XSKT'!CB22</f>
        <v>280</v>
      </c>
      <c r="CC22" s="39"/>
      <c r="CD22" s="41" t="s">
        <v>56</v>
      </c>
      <c r="CE22" s="120"/>
      <c r="CG22" s="125"/>
      <c r="CI22" s="125"/>
      <c r="CJ22" s="106"/>
      <c r="CK22" s="105"/>
      <c r="CL22" s="106"/>
    </row>
    <row r="23" spans="1:90" s="125" customFormat="1" ht="30" hidden="1" x14ac:dyDescent="0.25">
      <c r="A23" s="41">
        <f t="shared" si="10"/>
        <v>11</v>
      </c>
      <c r="B23" s="43" t="s">
        <v>59</v>
      </c>
      <c r="C23" s="44"/>
      <c r="D23" s="44"/>
      <c r="E23" s="62">
        <v>2015</v>
      </c>
      <c r="F23" s="226" t="s">
        <v>60</v>
      </c>
      <c r="G23" s="37">
        <f>'Bieu8-XSKT'!G23</f>
        <v>7014</v>
      </c>
      <c r="H23" s="37">
        <f>'Bieu8-XSKT'!H23</f>
        <v>6663</v>
      </c>
      <c r="I23" s="37">
        <f>'Bieu8-XSKT'!I23</f>
        <v>0</v>
      </c>
      <c r="J23" s="37">
        <f>'Bieu8-XSKT'!J23</f>
        <v>0</v>
      </c>
      <c r="K23" s="37">
        <f>'Bieu8-XSKT'!K23</f>
        <v>0</v>
      </c>
      <c r="L23" s="37">
        <f>'Bieu8-XSKT'!L23</f>
        <v>0</v>
      </c>
      <c r="M23" s="37">
        <f>'Bieu8-XSKT'!M23</f>
        <v>0</v>
      </c>
      <c r="N23" s="37">
        <f>'Bieu8-XSKT'!N23</f>
        <v>1400</v>
      </c>
      <c r="O23" s="37">
        <f>'Bieu8-XSKT'!O23</f>
        <v>1400</v>
      </c>
      <c r="P23" s="37">
        <f>'Bieu8-XSKT'!P23</f>
        <v>1540.0000000000002</v>
      </c>
      <c r="Q23" s="37">
        <f>'Bieu8-XSKT'!Q23</f>
        <v>1540.0000000000002</v>
      </c>
      <c r="R23" s="37">
        <f>'Bieu8-XSKT'!R23</f>
        <v>1000</v>
      </c>
      <c r="S23" s="37">
        <f>'Bieu8-XSKT'!S23</f>
        <v>1000</v>
      </c>
      <c r="T23" s="37">
        <f>'Bieu8-XSKT'!T23</f>
        <v>0</v>
      </c>
      <c r="U23" s="37">
        <f>'Bieu8-XSKT'!U23</f>
        <v>0</v>
      </c>
      <c r="V23" s="37">
        <f>'Bieu8-XSKT'!V23</f>
        <v>1400</v>
      </c>
      <c r="W23" s="37">
        <f>'Bieu8-XSKT'!W23</f>
        <v>1400</v>
      </c>
      <c r="X23" s="37">
        <f>'Bieu8-XSKT'!X23</f>
        <v>5263</v>
      </c>
      <c r="Y23" s="37">
        <f>'Bieu8-XSKT'!Y23</f>
        <v>5000</v>
      </c>
      <c r="Z23" s="37">
        <f>'Bieu8-XSKT'!Z23</f>
        <v>0</v>
      </c>
      <c r="AA23" s="37">
        <f>'Bieu8-XSKT'!AA23</f>
        <v>0</v>
      </c>
      <c r="AB23" s="37">
        <f>'Bieu8-XSKT'!AB23</f>
        <v>800</v>
      </c>
      <c r="AC23" s="37">
        <f>'Bieu8-XSKT'!AC23</f>
        <v>800</v>
      </c>
      <c r="AD23" s="37">
        <f>'Bieu8-XSKT'!AD23</f>
        <v>0</v>
      </c>
      <c r="AE23" s="37">
        <f>'Bieu8-XSKT'!AE23</f>
        <v>0</v>
      </c>
      <c r="AF23" s="37">
        <f>'Bieu8-XSKT'!AF23</f>
        <v>2200</v>
      </c>
      <c r="AG23" s="37">
        <f>'Bieu8-XSKT'!AG23</f>
        <v>2000</v>
      </c>
      <c r="AH23" s="37">
        <f>'Bieu8-XSKT'!AH23</f>
        <v>2800</v>
      </c>
      <c r="AI23" s="37">
        <f>'Bieu8-XSKT'!AI23</f>
        <v>2800</v>
      </c>
      <c r="AJ23" s="37">
        <f>'Bieu8-XSKT'!AJ23</f>
        <v>0</v>
      </c>
      <c r="AK23" s="37">
        <f>'Bieu8-XSKT'!AK23</f>
        <v>0</v>
      </c>
      <c r="AL23" s="37">
        <f>'Bieu8-XSKT'!AL23</f>
        <v>800</v>
      </c>
      <c r="AM23" s="37">
        <f>'Bieu8-XSKT'!AM23</f>
        <v>800</v>
      </c>
      <c r="AN23" s="37">
        <f>'Bieu8-XSKT'!AN23</f>
        <v>4200</v>
      </c>
      <c r="AO23" s="37">
        <f>'Bieu8-XSKT'!AO23</f>
        <v>4200</v>
      </c>
      <c r="AP23" s="37">
        <f>'Bieu8-XSKT'!AP23</f>
        <v>1250</v>
      </c>
      <c r="AQ23" s="37">
        <f>'Bieu8-XSKT'!AQ23</f>
        <v>1200</v>
      </c>
      <c r="AR23" s="37">
        <f>'Bieu8-XSKT'!AR23</f>
        <v>1200</v>
      </c>
      <c r="AS23" s="37">
        <f>'Bieu8-XSKT'!AS23</f>
        <v>5450</v>
      </c>
      <c r="AT23" s="37">
        <f>'Bieu8-XSKT'!AT23</f>
        <v>5450</v>
      </c>
      <c r="AU23" s="37">
        <f>'Bieu8-XSKT'!AU23</f>
        <v>5050</v>
      </c>
      <c r="AV23" s="37">
        <f>'Bieu8-XSKT'!AV23</f>
        <v>5050</v>
      </c>
      <c r="AW23" s="37">
        <f>'Bieu8-XSKT'!AW23</f>
        <v>4050</v>
      </c>
      <c r="AX23" s="37">
        <f>'Bieu8-XSKT'!AX23</f>
        <v>1000</v>
      </c>
      <c r="AY23" s="37">
        <f>'Bieu8-XSKT'!AY23</f>
        <v>913</v>
      </c>
      <c r="AZ23" s="37">
        <f>'Bieu8-XSKT'!AZ23</f>
        <v>913</v>
      </c>
      <c r="BA23" s="37">
        <f>'Bieu8-XSKT'!BA23</f>
        <v>0</v>
      </c>
      <c r="BB23" s="37">
        <f>'Bieu8-XSKT'!BB23</f>
        <v>87</v>
      </c>
      <c r="BC23" s="37">
        <f>'Bieu8-XSKT'!BC23</f>
        <v>0</v>
      </c>
      <c r="BD23" s="37">
        <f>'Bieu8-XSKT'!BD23</f>
        <v>87</v>
      </c>
      <c r="BE23" s="37">
        <f>'Bieu8-XSKT'!BE23</f>
        <v>913</v>
      </c>
      <c r="BF23" s="37">
        <f>'Bieu8-XSKT'!BF23</f>
        <v>913</v>
      </c>
      <c r="BG23" s="37">
        <f>'Bieu8-XSKT'!BG23</f>
        <v>4963</v>
      </c>
      <c r="BH23" s="37">
        <f>'Bieu8-XSKT'!BH23</f>
        <v>4963</v>
      </c>
      <c r="BI23" s="37">
        <f>'Bieu8-XSKT'!BI23</f>
        <v>5050</v>
      </c>
      <c r="BJ23" s="37">
        <f>'Bieu8-XSKT'!BJ23</f>
        <v>5050</v>
      </c>
      <c r="BK23" s="37">
        <f>'Bieu8-XSKT'!BK23</f>
        <v>5050</v>
      </c>
      <c r="BL23" s="37">
        <f>'Bieu8-XSKT'!BL23</f>
        <v>4963</v>
      </c>
      <c r="BM23" s="37">
        <f>'Bieu8-XSKT'!BM23</f>
        <v>913</v>
      </c>
      <c r="BN23" s="37">
        <f>'Bieu8-XSKT'!BN23</f>
        <v>87</v>
      </c>
      <c r="BO23" s="37">
        <f>'Bieu8-XSKT'!BO23</f>
        <v>0</v>
      </c>
      <c r="BP23" s="37">
        <f>'Bieu8-XSKT'!BP23</f>
        <v>87</v>
      </c>
      <c r="BQ23" s="37">
        <f>'Bieu8-XSKT'!BQ23</f>
        <v>37</v>
      </c>
      <c r="BR23" s="37">
        <f>'Bieu8-XSKT'!BR23</f>
        <v>37</v>
      </c>
      <c r="BS23" s="37">
        <f>'Bieu8-XSKT'!BS23</f>
        <v>0</v>
      </c>
      <c r="BT23" s="37">
        <f>'Bieu8-XSKT'!BT23</f>
        <v>100</v>
      </c>
      <c r="BU23" s="37">
        <f>'Bieu8-XSKT'!BU23</f>
        <v>5150</v>
      </c>
      <c r="BV23" s="37">
        <f>'Bieu8-XSKT'!BV23</f>
        <v>4963</v>
      </c>
      <c r="BW23" s="37">
        <f>'Bieu8-XSKT'!BW23</f>
        <v>37</v>
      </c>
      <c r="BX23" s="37">
        <f>'Bieu8-XSKT'!BX23</f>
        <v>37</v>
      </c>
      <c r="BY23" s="37">
        <f>'Bieu8-XSKT'!BY23</f>
        <v>187</v>
      </c>
      <c r="BZ23" s="37">
        <f>'Bieu8-XSKT'!BZ23</f>
        <v>187</v>
      </c>
      <c r="CA23" s="37">
        <f>'Bieu8-XSKT'!CA23</f>
        <v>0</v>
      </c>
      <c r="CB23" s="37">
        <f>'Bieu8-XSKT'!CB23</f>
        <v>187</v>
      </c>
      <c r="CC23" s="39"/>
      <c r="CD23" s="124" t="s">
        <v>58</v>
      </c>
      <c r="CE23" s="120"/>
      <c r="CJ23" s="106"/>
      <c r="CK23" s="105"/>
      <c r="CL23" s="106"/>
    </row>
    <row r="24" spans="1:90" s="17" customFormat="1" ht="45" hidden="1" x14ac:dyDescent="0.25">
      <c r="A24" s="41">
        <f t="shared" si="10"/>
        <v>12</v>
      </c>
      <c r="B24" s="43" t="s">
        <v>355</v>
      </c>
      <c r="C24" s="44"/>
      <c r="D24" s="44"/>
      <c r="E24" s="41">
        <v>2015</v>
      </c>
      <c r="F24" s="226" t="s">
        <v>356</v>
      </c>
      <c r="G24" s="37">
        <f>'Bieu8-XSKT'!G24</f>
        <v>2380</v>
      </c>
      <c r="H24" s="37">
        <f>'Bieu8-XSKT'!H24</f>
        <v>2380</v>
      </c>
      <c r="I24" s="37">
        <f>'Bieu8-XSKT'!I24</f>
        <v>0</v>
      </c>
      <c r="J24" s="37">
        <f>'Bieu8-XSKT'!J24</f>
        <v>0</v>
      </c>
      <c r="K24" s="37">
        <f>'Bieu8-XSKT'!K24</f>
        <v>0</v>
      </c>
      <c r="L24" s="37">
        <f>'Bieu8-XSKT'!L24</f>
        <v>0</v>
      </c>
      <c r="M24" s="37">
        <f>'Bieu8-XSKT'!M24</f>
        <v>0</v>
      </c>
      <c r="N24" s="37">
        <f>'Bieu8-XSKT'!N24</f>
        <v>0</v>
      </c>
      <c r="O24" s="37">
        <f>'Bieu8-XSKT'!O24</f>
        <v>0</v>
      </c>
      <c r="P24" s="37">
        <f>'Bieu8-XSKT'!P24</f>
        <v>0</v>
      </c>
      <c r="Q24" s="37">
        <f>'Bieu8-XSKT'!Q24</f>
        <v>0</v>
      </c>
      <c r="R24" s="37">
        <f>'Bieu8-XSKT'!R24</f>
        <v>0</v>
      </c>
      <c r="S24" s="37">
        <f>'Bieu8-XSKT'!S24</f>
        <v>0</v>
      </c>
      <c r="T24" s="37">
        <f>'Bieu8-XSKT'!T24</f>
        <v>0</v>
      </c>
      <c r="U24" s="37">
        <f>'Bieu8-XSKT'!U24</f>
        <v>0</v>
      </c>
      <c r="V24" s="37">
        <f>'Bieu8-XSKT'!V24</f>
        <v>0</v>
      </c>
      <c r="W24" s="37">
        <f>'Bieu8-XSKT'!W24</f>
        <v>0</v>
      </c>
      <c r="X24" s="37">
        <f>'Bieu8-XSKT'!X24</f>
        <v>1880</v>
      </c>
      <c r="Y24" s="37">
        <f>'Bieu8-XSKT'!Y24</f>
        <v>1880</v>
      </c>
      <c r="Z24" s="37">
        <f>'Bieu8-XSKT'!Z24</f>
        <v>0</v>
      </c>
      <c r="AA24" s="37">
        <f>'Bieu8-XSKT'!AA24</f>
        <v>0</v>
      </c>
      <c r="AB24" s="37">
        <f>'Bieu8-XSKT'!AB24</f>
        <v>600</v>
      </c>
      <c r="AC24" s="37">
        <f>'Bieu8-XSKT'!AC24</f>
        <v>600</v>
      </c>
      <c r="AD24" s="37">
        <f>'Bieu8-XSKT'!AD24</f>
        <v>600</v>
      </c>
      <c r="AE24" s="37">
        <f>'Bieu8-XSKT'!AE24</f>
        <v>0</v>
      </c>
      <c r="AF24" s="37">
        <f>'Bieu8-XSKT'!AF24</f>
        <v>600</v>
      </c>
      <c r="AG24" s="37">
        <f>'Bieu8-XSKT'!AG24</f>
        <v>500</v>
      </c>
      <c r="AH24" s="37">
        <f>'Bieu8-XSKT'!AH24</f>
        <v>1100</v>
      </c>
      <c r="AI24" s="37">
        <f>'Bieu8-XSKT'!AI24</f>
        <v>1100</v>
      </c>
      <c r="AJ24" s="37">
        <f>'Bieu8-XSKT'!AJ24</f>
        <v>0</v>
      </c>
      <c r="AK24" s="37">
        <f>'Bieu8-XSKT'!AK24</f>
        <v>0</v>
      </c>
      <c r="AL24" s="37">
        <f>'Bieu8-XSKT'!AL24</f>
        <v>600</v>
      </c>
      <c r="AM24" s="37">
        <f>'Bieu8-XSKT'!AM24</f>
        <v>600</v>
      </c>
      <c r="AN24" s="37">
        <f>'Bieu8-XSKT'!AN24</f>
        <v>1100</v>
      </c>
      <c r="AO24" s="37">
        <f>'Bieu8-XSKT'!AO24</f>
        <v>1100</v>
      </c>
      <c r="AP24" s="37">
        <f>'Bieu8-XSKT'!AP24</f>
        <v>600</v>
      </c>
      <c r="AQ24" s="37">
        <f>'Bieu8-XSKT'!AQ24</f>
        <v>0</v>
      </c>
      <c r="AR24" s="37">
        <f>'Bieu8-XSKT'!AR24</f>
        <v>0</v>
      </c>
      <c r="AS24" s="37">
        <f>'Bieu8-XSKT'!AS24</f>
        <v>1700</v>
      </c>
      <c r="AT24" s="37">
        <f>'Bieu8-XSKT'!AT24</f>
        <v>1700</v>
      </c>
      <c r="AU24" s="37">
        <f>'Bieu8-XSKT'!AU24</f>
        <v>2350</v>
      </c>
      <c r="AV24" s="37">
        <f>'Bieu8-XSKT'!AV24</f>
        <v>2350</v>
      </c>
      <c r="AW24" s="37">
        <f>'Bieu8-XSKT'!AW24</f>
        <v>1700</v>
      </c>
      <c r="AX24" s="37">
        <f>'Bieu8-XSKT'!AX24</f>
        <v>650</v>
      </c>
      <c r="AY24" s="37">
        <f>'Bieu8-XSKT'!AY24</f>
        <v>580</v>
      </c>
      <c r="AZ24" s="37">
        <f>'Bieu8-XSKT'!AZ24</f>
        <v>580</v>
      </c>
      <c r="BA24" s="37">
        <f>'Bieu8-XSKT'!BA24</f>
        <v>0</v>
      </c>
      <c r="BB24" s="37">
        <f>'Bieu8-XSKT'!BB24</f>
        <v>70</v>
      </c>
      <c r="BC24" s="37">
        <f>'Bieu8-XSKT'!BC24</f>
        <v>0</v>
      </c>
      <c r="BD24" s="37">
        <f>'Bieu8-XSKT'!BD24</f>
        <v>70</v>
      </c>
      <c r="BE24" s="37">
        <f>'Bieu8-XSKT'!BE24</f>
        <v>0</v>
      </c>
      <c r="BF24" s="37">
        <f>'Bieu8-XSKT'!BF24</f>
        <v>0</v>
      </c>
      <c r="BG24" s="37">
        <f>'Bieu8-XSKT'!BG24</f>
        <v>2280</v>
      </c>
      <c r="BH24" s="37">
        <f>'Bieu8-XSKT'!BH24</f>
        <v>2280</v>
      </c>
      <c r="BI24" s="37">
        <f>'Bieu8-XSKT'!BI24</f>
        <v>2350</v>
      </c>
      <c r="BJ24" s="37">
        <f>'Bieu8-XSKT'!BJ24</f>
        <v>2350</v>
      </c>
      <c r="BK24" s="37">
        <f>'Bieu8-XSKT'!BK24</f>
        <v>2350</v>
      </c>
      <c r="BL24" s="37">
        <f>'Bieu8-XSKT'!BL24</f>
        <v>2280</v>
      </c>
      <c r="BM24" s="37">
        <f>'Bieu8-XSKT'!BM24</f>
        <v>580</v>
      </c>
      <c r="BN24" s="37">
        <f>'Bieu8-XSKT'!BN24</f>
        <v>70</v>
      </c>
      <c r="BO24" s="37">
        <f>'Bieu8-XSKT'!BO24</f>
        <v>0</v>
      </c>
      <c r="BP24" s="37">
        <f>'Bieu8-XSKT'!BP24</f>
        <v>70</v>
      </c>
      <c r="BQ24" s="37">
        <f>'Bieu8-XSKT'!BQ24</f>
        <v>0</v>
      </c>
      <c r="BR24" s="37">
        <f>'Bieu8-XSKT'!BR24</f>
        <v>0</v>
      </c>
      <c r="BS24" s="37">
        <f>'Bieu8-XSKT'!BS24</f>
        <v>0</v>
      </c>
      <c r="BT24" s="37">
        <f>'Bieu8-XSKT'!BT24</f>
        <v>0</v>
      </c>
      <c r="BU24" s="37">
        <f>'Bieu8-XSKT'!BU24</f>
        <v>2350</v>
      </c>
      <c r="BV24" s="37">
        <f>'Bieu8-XSKT'!BV24</f>
        <v>2280</v>
      </c>
      <c r="BW24" s="37">
        <f>'Bieu8-XSKT'!BW24</f>
        <v>0</v>
      </c>
      <c r="BX24" s="37">
        <f>'Bieu8-XSKT'!BX24</f>
        <v>0</v>
      </c>
      <c r="BY24" s="37">
        <f>'Bieu8-XSKT'!BY24</f>
        <v>70</v>
      </c>
      <c r="BZ24" s="37">
        <f>'Bieu8-XSKT'!BZ24</f>
        <v>70</v>
      </c>
      <c r="CA24" s="37">
        <f>'Bieu8-XSKT'!CA24</f>
        <v>0</v>
      </c>
      <c r="CB24" s="37">
        <f>'Bieu8-XSKT'!CB24</f>
        <v>70</v>
      </c>
      <c r="CC24" s="39"/>
      <c r="CD24" s="62" t="s">
        <v>57</v>
      </c>
      <c r="CE24" s="120"/>
      <c r="CG24" s="125"/>
      <c r="CI24" s="125"/>
      <c r="CJ24" s="106"/>
      <c r="CK24" s="105"/>
      <c r="CL24" s="106"/>
    </row>
    <row r="25" spans="1:90" s="17" customFormat="1" ht="45" hidden="1" x14ac:dyDescent="0.25">
      <c r="A25" s="41">
        <f t="shared" si="10"/>
        <v>13</v>
      </c>
      <c r="B25" s="43" t="s">
        <v>357</v>
      </c>
      <c r="C25" s="44"/>
      <c r="D25" s="44"/>
      <c r="E25" s="41">
        <v>2015</v>
      </c>
      <c r="F25" s="226" t="s">
        <v>358</v>
      </c>
      <c r="G25" s="37">
        <f>'Bieu8-XSKT'!G25</f>
        <v>2880</v>
      </c>
      <c r="H25" s="37">
        <f>'Bieu8-XSKT'!H25</f>
        <v>2880</v>
      </c>
      <c r="I25" s="37">
        <f>'Bieu8-XSKT'!I25</f>
        <v>0</v>
      </c>
      <c r="J25" s="37">
        <f>'Bieu8-XSKT'!J25</f>
        <v>0</v>
      </c>
      <c r="K25" s="37">
        <f>'Bieu8-XSKT'!K25</f>
        <v>0</v>
      </c>
      <c r="L25" s="37">
        <f>'Bieu8-XSKT'!L25</f>
        <v>0</v>
      </c>
      <c r="M25" s="37">
        <f>'Bieu8-XSKT'!M25</f>
        <v>0</v>
      </c>
      <c r="N25" s="37">
        <f>'Bieu8-XSKT'!N25</f>
        <v>0</v>
      </c>
      <c r="O25" s="37">
        <f>'Bieu8-XSKT'!O25</f>
        <v>0</v>
      </c>
      <c r="P25" s="37">
        <f>'Bieu8-XSKT'!P25</f>
        <v>0</v>
      </c>
      <c r="Q25" s="37">
        <f>'Bieu8-XSKT'!Q25</f>
        <v>0</v>
      </c>
      <c r="R25" s="37">
        <f>'Bieu8-XSKT'!R25</f>
        <v>0</v>
      </c>
      <c r="S25" s="37">
        <f>'Bieu8-XSKT'!S25</f>
        <v>0</v>
      </c>
      <c r="T25" s="37">
        <f>'Bieu8-XSKT'!T25</f>
        <v>0</v>
      </c>
      <c r="U25" s="37">
        <f>'Bieu8-XSKT'!U25</f>
        <v>0</v>
      </c>
      <c r="V25" s="37">
        <f>'Bieu8-XSKT'!V25</f>
        <v>0</v>
      </c>
      <c r="W25" s="37">
        <f>'Bieu8-XSKT'!W25</f>
        <v>0</v>
      </c>
      <c r="X25" s="37">
        <f>'Bieu8-XSKT'!X25</f>
        <v>2880</v>
      </c>
      <c r="Y25" s="37">
        <f>'Bieu8-XSKT'!Y25</f>
        <v>2880</v>
      </c>
      <c r="Z25" s="37">
        <f>'Bieu8-XSKT'!Z25</f>
        <v>0</v>
      </c>
      <c r="AA25" s="37">
        <f>'Bieu8-XSKT'!AA25</f>
        <v>0</v>
      </c>
      <c r="AB25" s="37">
        <f>'Bieu8-XSKT'!AB25</f>
        <v>800</v>
      </c>
      <c r="AC25" s="37">
        <f>'Bieu8-XSKT'!AC25</f>
        <v>800</v>
      </c>
      <c r="AD25" s="37">
        <f>'Bieu8-XSKT'!AD25</f>
        <v>900</v>
      </c>
      <c r="AE25" s="37">
        <f>'Bieu8-XSKT'!AE25</f>
        <v>0</v>
      </c>
      <c r="AF25" s="37">
        <f>'Bieu8-XSKT'!AF25</f>
        <v>800</v>
      </c>
      <c r="AG25" s="37">
        <f>'Bieu8-XSKT'!AG25</f>
        <v>700</v>
      </c>
      <c r="AH25" s="37">
        <f>'Bieu8-XSKT'!AH25</f>
        <v>1500</v>
      </c>
      <c r="AI25" s="37">
        <f>'Bieu8-XSKT'!AI25</f>
        <v>1500</v>
      </c>
      <c r="AJ25" s="37">
        <f>'Bieu8-XSKT'!AJ25</f>
        <v>0</v>
      </c>
      <c r="AK25" s="37">
        <f>'Bieu8-XSKT'!AK25</f>
        <v>0</v>
      </c>
      <c r="AL25" s="37">
        <f>'Bieu8-XSKT'!AL25</f>
        <v>0</v>
      </c>
      <c r="AM25" s="37">
        <f>'Bieu8-XSKT'!AM25</f>
        <v>0</v>
      </c>
      <c r="AN25" s="37">
        <f>'Bieu8-XSKT'!AN25</f>
        <v>1500</v>
      </c>
      <c r="AO25" s="37">
        <f>'Bieu8-XSKT'!AO25</f>
        <v>1500</v>
      </c>
      <c r="AP25" s="37">
        <f>'Bieu8-XSKT'!AP25</f>
        <v>500</v>
      </c>
      <c r="AQ25" s="37">
        <f>'Bieu8-XSKT'!AQ25</f>
        <v>0</v>
      </c>
      <c r="AR25" s="37">
        <f>'Bieu8-XSKT'!AR25</f>
        <v>0</v>
      </c>
      <c r="AS25" s="37">
        <f>'Bieu8-XSKT'!AS25</f>
        <v>2000</v>
      </c>
      <c r="AT25" s="37">
        <f>'Bieu8-XSKT'!AT25</f>
        <v>2000</v>
      </c>
      <c r="AU25" s="37">
        <f>'Bieu8-XSKT'!AU25</f>
        <v>2700</v>
      </c>
      <c r="AV25" s="37">
        <f>'Bieu8-XSKT'!AV25</f>
        <v>2700</v>
      </c>
      <c r="AW25" s="37">
        <f>'Bieu8-XSKT'!AW25</f>
        <v>2000</v>
      </c>
      <c r="AX25" s="37">
        <f>'Bieu8-XSKT'!AX25</f>
        <v>700</v>
      </c>
      <c r="AY25" s="37">
        <f>'Bieu8-XSKT'!AY25</f>
        <v>300</v>
      </c>
      <c r="AZ25" s="37">
        <f>'Bieu8-XSKT'!AZ25</f>
        <v>300</v>
      </c>
      <c r="BA25" s="37">
        <f>'Bieu8-XSKT'!BA25</f>
        <v>0</v>
      </c>
      <c r="BB25" s="37">
        <f>'Bieu8-XSKT'!BB25</f>
        <v>400</v>
      </c>
      <c r="BC25" s="37">
        <f>'Bieu8-XSKT'!BC25</f>
        <v>0</v>
      </c>
      <c r="BD25" s="37">
        <f>'Bieu8-XSKT'!BD25</f>
        <v>400</v>
      </c>
      <c r="BE25" s="37">
        <f>'Bieu8-XSKT'!BE25</f>
        <v>0</v>
      </c>
      <c r="BF25" s="37">
        <f>'Bieu8-XSKT'!BF25</f>
        <v>0</v>
      </c>
      <c r="BG25" s="37">
        <f>'Bieu8-XSKT'!BG25</f>
        <v>2300</v>
      </c>
      <c r="BH25" s="37">
        <f>'Bieu8-XSKT'!BH25</f>
        <v>2300</v>
      </c>
      <c r="BI25" s="37">
        <f>'Bieu8-XSKT'!BI25</f>
        <v>2700</v>
      </c>
      <c r="BJ25" s="37">
        <f>'Bieu8-XSKT'!BJ25</f>
        <v>2700</v>
      </c>
      <c r="BK25" s="37">
        <f>'Bieu8-XSKT'!BK25</f>
        <v>2700</v>
      </c>
      <c r="BL25" s="37">
        <f>'Bieu8-XSKT'!BL25</f>
        <v>2300</v>
      </c>
      <c r="BM25" s="37">
        <f>'Bieu8-XSKT'!BM25</f>
        <v>300</v>
      </c>
      <c r="BN25" s="37">
        <f>'Bieu8-XSKT'!BN25</f>
        <v>400</v>
      </c>
      <c r="BO25" s="37">
        <f>'Bieu8-XSKT'!BO25</f>
        <v>0</v>
      </c>
      <c r="BP25" s="37">
        <f>'Bieu8-XSKT'!BP25</f>
        <v>400</v>
      </c>
      <c r="BQ25" s="37">
        <f>'Bieu8-XSKT'!BQ25</f>
        <v>0</v>
      </c>
      <c r="BR25" s="37">
        <f>'Bieu8-XSKT'!BR25</f>
        <v>0</v>
      </c>
      <c r="BS25" s="37">
        <f>'Bieu8-XSKT'!BS25</f>
        <v>0</v>
      </c>
      <c r="BT25" s="37">
        <f>'Bieu8-XSKT'!BT25</f>
        <v>0</v>
      </c>
      <c r="BU25" s="37">
        <f>'Bieu8-XSKT'!BU25</f>
        <v>2700</v>
      </c>
      <c r="BV25" s="37">
        <f>'Bieu8-XSKT'!BV25</f>
        <v>2300</v>
      </c>
      <c r="BW25" s="37">
        <f>'Bieu8-XSKT'!BW25</f>
        <v>0</v>
      </c>
      <c r="BX25" s="37">
        <f>'Bieu8-XSKT'!BX25</f>
        <v>0</v>
      </c>
      <c r="BY25" s="37">
        <f>'Bieu8-XSKT'!BY25</f>
        <v>400</v>
      </c>
      <c r="BZ25" s="37">
        <f>'Bieu8-XSKT'!BZ25</f>
        <v>400</v>
      </c>
      <c r="CA25" s="37">
        <f>'Bieu8-XSKT'!CA25</f>
        <v>0</v>
      </c>
      <c r="CB25" s="37">
        <f>'Bieu8-XSKT'!CB25</f>
        <v>400</v>
      </c>
      <c r="CC25" s="39"/>
      <c r="CD25" s="62" t="s">
        <v>57</v>
      </c>
      <c r="CE25" s="120"/>
      <c r="CG25" s="125"/>
      <c r="CI25" s="125"/>
      <c r="CJ25" s="106"/>
      <c r="CK25" s="105"/>
      <c r="CL25" s="106"/>
    </row>
    <row r="26" spans="1:90" s="17" customFormat="1" ht="30" hidden="1" x14ac:dyDescent="0.25">
      <c r="A26" s="41">
        <f t="shared" si="10"/>
        <v>14</v>
      </c>
      <c r="B26" s="43" t="s">
        <v>348</v>
      </c>
      <c r="C26" s="44"/>
      <c r="D26" s="44"/>
      <c r="E26" s="41">
        <v>2016</v>
      </c>
      <c r="F26" s="226" t="s">
        <v>349</v>
      </c>
      <c r="G26" s="37">
        <f>'Bieu8-XSKT'!G26</f>
        <v>4926</v>
      </c>
      <c r="H26" s="37">
        <f>'Bieu8-XSKT'!H26</f>
        <v>4435</v>
      </c>
      <c r="I26" s="37">
        <f>'Bieu8-XSKT'!I26</f>
        <v>0</v>
      </c>
      <c r="J26" s="37">
        <f>'Bieu8-XSKT'!J26</f>
        <v>0</v>
      </c>
      <c r="K26" s="37">
        <f>'Bieu8-XSKT'!K26</f>
        <v>0</v>
      </c>
      <c r="L26" s="37">
        <f>'Bieu8-XSKT'!L26</f>
        <v>0</v>
      </c>
      <c r="M26" s="37">
        <f>'Bieu8-XSKT'!M26</f>
        <v>0</v>
      </c>
      <c r="N26" s="37">
        <f>'Bieu8-XSKT'!N26</f>
        <v>0</v>
      </c>
      <c r="O26" s="37">
        <f>'Bieu8-XSKT'!O26</f>
        <v>0</v>
      </c>
      <c r="P26" s="37">
        <f>'Bieu8-XSKT'!P26</f>
        <v>0</v>
      </c>
      <c r="Q26" s="37">
        <f>'Bieu8-XSKT'!Q26</f>
        <v>0</v>
      </c>
      <c r="R26" s="37">
        <f>'Bieu8-XSKT'!R26</f>
        <v>0</v>
      </c>
      <c r="S26" s="37">
        <f>'Bieu8-XSKT'!S26</f>
        <v>0</v>
      </c>
      <c r="T26" s="37">
        <f>'Bieu8-XSKT'!T26</f>
        <v>0</v>
      </c>
      <c r="U26" s="37">
        <f>'Bieu8-XSKT'!U26</f>
        <v>0</v>
      </c>
      <c r="V26" s="37">
        <f>'Bieu8-XSKT'!V26</f>
        <v>0</v>
      </c>
      <c r="W26" s="37">
        <f>'Bieu8-XSKT'!W26</f>
        <v>0</v>
      </c>
      <c r="X26" s="37">
        <f>'Bieu8-XSKT'!X26</f>
        <v>4926</v>
      </c>
      <c r="Y26" s="37">
        <f>'Bieu8-XSKT'!Y26</f>
        <v>4435</v>
      </c>
      <c r="Z26" s="37">
        <f>'Bieu8-XSKT'!Z26</f>
        <v>0</v>
      </c>
      <c r="AA26" s="37">
        <f>'Bieu8-XSKT'!AA26</f>
        <v>0</v>
      </c>
      <c r="AB26" s="37">
        <f>'Bieu8-XSKT'!AB26</f>
        <v>700</v>
      </c>
      <c r="AC26" s="37">
        <f>'Bieu8-XSKT'!AC26</f>
        <v>700</v>
      </c>
      <c r="AD26" s="37">
        <f>'Bieu8-XSKT'!AD26</f>
        <v>0</v>
      </c>
      <c r="AE26" s="37">
        <f>'Bieu8-XSKT'!AE26</f>
        <v>0</v>
      </c>
      <c r="AF26" s="37">
        <f>'Bieu8-XSKT'!AF26</f>
        <v>700</v>
      </c>
      <c r="AG26" s="37">
        <f>'Bieu8-XSKT'!AG26</f>
        <v>0</v>
      </c>
      <c r="AH26" s="37">
        <f>'Bieu8-XSKT'!AH26</f>
        <v>700</v>
      </c>
      <c r="AI26" s="37">
        <f>'Bieu8-XSKT'!AI26</f>
        <v>700</v>
      </c>
      <c r="AJ26" s="37">
        <f>'Bieu8-XSKT'!AJ26</f>
        <v>0</v>
      </c>
      <c r="AK26" s="37">
        <f>'Bieu8-XSKT'!AK26</f>
        <v>0</v>
      </c>
      <c r="AL26" s="37">
        <f>'Bieu8-XSKT'!AL26</f>
        <v>500</v>
      </c>
      <c r="AM26" s="37">
        <f>'Bieu8-XSKT'!AM26</f>
        <v>500</v>
      </c>
      <c r="AN26" s="37">
        <f>'Bieu8-XSKT'!AN26</f>
        <v>700</v>
      </c>
      <c r="AO26" s="37">
        <f>'Bieu8-XSKT'!AO26</f>
        <v>700</v>
      </c>
      <c r="AP26" s="37">
        <f>'Bieu8-XSKT'!AP26</f>
        <v>2400</v>
      </c>
      <c r="AQ26" s="37">
        <f>'Bieu8-XSKT'!AQ26</f>
        <v>2400</v>
      </c>
      <c r="AR26" s="37">
        <f>'Bieu8-XSKT'!AR26</f>
        <v>2400</v>
      </c>
      <c r="AS26" s="37">
        <f>'Bieu8-XSKT'!AS26</f>
        <v>3100</v>
      </c>
      <c r="AT26" s="37">
        <f>'Bieu8-XSKT'!AT26</f>
        <v>3100</v>
      </c>
      <c r="AU26" s="37">
        <f>'Bieu8-XSKT'!AU26</f>
        <v>4435</v>
      </c>
      <c r="AV26" s="37">
        <f>'Bieu8-XSKT'!AV26</f>
        <v>4435</v>
      </c>
      <c r="AW26" s="37">
        <f>'Bieu8-XSKT'!AW26</f>
        <v>3100</v>
      </c>
      <c r="AX26" s="37">
        <f>'Bieu8-XSKT'!AX26</f>
        <v>1335</v>
      </c>
      <c r="AY26" s="37">
        <f>'Bieu8-XSKT'!AY26</f>
        <v>1100</v>
      </c>
      <c r="AZ26" s="37">
        <f>'Bieu8-XSKT'!AZ26</f>
        <v>1100</v>
      </c>
      <c r="BA26" s="37">
        <f>'Bieu8-XSKT'!BA26</f>
        <v>891.5</v>
      </c>
      <c r="BB26" s="37">
        <f>'Bieu8-XSKT'!BB26</f>
        <v>235</v>
      </c>
      <c r="BC26" s="37">
        <f>'Bieu8-XSKT'!BC26</f>
        <v>0</v>
      </c>
      <c r="BD26" s="37">
        <f>'Bieu8-XSKT'!BD26</f>
        <v>235</v>
      </c>
      <c r="BE26" s="37">
        <f>'Bieu8-XSKT'!BE26</f>
        <v>1100</v>
      </c>
      <c r="BF26" s="37">
        <f>'Bieu8-XSKT'!BF26</f>
        <v>1100</v>
      </c>
      <c r="BG26" s="37">
        <f>'Bieu8-XSKT'!BG26</f>
        <v>4200</v>
      </c>
      <c r="BH26" s="37">
        <f>'Bieu8-XSKT'!BH26</f>
        <v>4200</v>
      </c>
      <c r="BI26" s="37">
        <f>'Bieu8-XSKT'!BI26</f>
        <v>4435</v>
      </c>
      <c r="BJ26" s="37">
        <f>'Bieu8-XSKT'!BJ26</f>
        <v>4435</v>
      </c>
      <c r="BK26" s="37">
        <f>'Bieu8-XSKT'!BK26</f>
        <v>4435</v>
      </c>
      <c r="BL26" s="37">
        <f>'Bieu8-XSKT'!BL26</f>
        <v>4200</v>
      </c>
      <c r="BM26" s="37">
        <f>'Bieu8-XSKT'!BM26</f>
        <v>1100</v>
      </c>
      <c r="BN26" s="37">
        <f>'Bieu8-XSKT'!BN26</f>
        <v>235</v>
      </c>
      <c r="BO26" s="37">
        <f>'Bieu8-XSKT'!BO26</f>
        <v>0</v>
      </c>
      <c r="BP26" s="37">
        <f>'Bieu8-XSKT'!BP26</f>
        <v>235</v>
      </c>
      <c r="BQ26" s="37">
        <f>'Bieu8-XSKT'!BQ26</f>
        <v>235</v>
      </c>
      <c r="BR26" s="37">
        <f>'Bieu8-XSKT'!BR26</f>
        <v>235</v>
      </c>
      <c r="BS26" s="37">
        <f>'Bieu8-XSKT'!BS26</f>
        <v>0</v>
      </c>
      <c r="BT26" s="37">
        <f>'Bieu8-XSKT'!BT26</f>
        <v>-101</v>
      </c>
      <c r="BU26" s="37">
        <f>'Bieu8-XSKT'!BU26</f>
        <v>4334</v>
      </c>
      <c r="BV26" s="37">
        <f>'Bieu8-XSKT'!BV26</f>
        <v>4200</v>
      </c>
      <c r="BW26" s="37">
        <f>'Bieu8-XSKT'!BW26</f>
        <v>235</v>
      </c>
      <c r="BX26" s="37">
        <f>'Bieu8-XSKT'!BX26</f>
        <v>235</v>
      </c>
      <c r="BY26" s="37">
        <f>'Bieu8-XSKT'!BY26</f>
        <v>134</v>
      </c>
      <c r="BZ26" s="37">
        <f>'Bieu8-XSKT'!BZ26</f>
        <v>134</v>
      </c>
      <c r="CA26" s="37">
        <f>'Bieu8-XSKT'!CA26</f>
        <v>0</v>
      </c>
      <c r="CB26" s="37">
        <f>'Bieu8-XSKT'!CB26</f>
        <v>134</v>
      </c>
      <c r="CC26" s="39"/>
      <c r="CD26" s="124" t="s">
        <v>350</v>
      </c>
      <c r="CE26" s="120"/>
      <c r="CG26" s="125"/>
      <c r="CI26" s="125"/>
      <c r="CJ26" s="106"/>
      <c r="CK26" s="105"/>
      <c r="CL26" s="106"/>
    </row>
    <row r="27" spans="1:90" s="107" customFormat="1" ht="30" hidden="1" x14ac:dyDescent="0.25">
      <c r="A27" s="41">
        <f t="shared" si="10"/>
        <v>15</v>
      </c>
      <c r="B27" s="43" t="s">
        <v>87</v>
      </c>
      <c r="C27" s="117"/>
      <c r="D27" s="117"/>
      <c r="E27" s="62">
        <v>2018</v>
      </c>
      <c r="F27" s="226" t="s">
        <v>88</v>
      </c>
      <c r="G27" s="37">
        <f>'Bieu8-XSKT'!G27</f>
        <v>6592</v>
      </c>
      <c r="H27" s="37">
        <f>'Bieu8-XSKT'!H27</f>
        <v>5935</v>
      </c>
      <c r="I27" s="37">
        <f>'Bieu8-XSKT'!I27</f>
        <v>0</v>
      </c>
      <c r="J27" s="37">
        <f>'Bieu8-XSKT'!J27</f>
        <v>0</v>
      </c>
      <c r="K27" s="37">
        <f>'Bieu8-XSKT'!K27</f>
        <v>0</v>
      </c>
      <c r="L27" s="37">
        <f>'Bieu8-XSKT'!L27</f>
        <v>0</v>
      </c>
      <c r="M27" s="37">
        <f>'Bieu8-XSKT'!M27</f>
        <v>0</v>
      </c>
      <c r="N27" s="37">
        <f>'Bieu8-XSKT'!N27</f>
        <v>0</v>
      </c>
      <c r="O27" s="37">
        <f>'Bieu8-XSKT'!O27</f>
        <v>0</v>
      </c>
      <c r="P27" s="37">
        <f>'Bieu8-XSKT'!P27</f>
        <v>0</v>
      </c>
      <c r="Q27" s="37">
        <f>'Bieu8-XSKT'!Q27</f>
        <v>0</v>
      </c>
      <c r="R27" s="37">
        <f>'Bieu8-XSKT'!R27</f>
        <v>0</v>
      </c>
      <c r="S27" s="37">
        <f>'Bieu8-XSKT'!S27</f>
        <v>0</v>
      </c>
      <c r="T27" s="37">
        <f>'Bieu8-XSKT'!T27</f>
        <v>0</v>
      </c>
      <c r="U27" s="37">
        <f>'Bieu8-XSKT'!U27</f>
        <v>0</v>
      </c>
      <c r="V27" s="37">
        <f>'Bieu8-XSKT'!V27</f>
        <v>0</v>
      </c>
      <c r="W27" s="37">
        <f>'Bieu8-XSKT'!W27</f>
        <v>0</v>
      </c>
      <c r="X27" s="37">
        <f>'Bieu8-XSKT'!X27</f>
        <v>0</v>
      </c>
      <c r="Y27" s="37">
        <f>'Bieu8-XSKT'!Y27</f>
        <v>0</v>
      </c>
      <c r="Z27" s="37">
        <f>'Bieu8-XSKT'!Z27</f>
        <v>0</v>
      </c>
      <c r="AA27" s="37">
        <f>'Bieu8-XSKT'!AA27</f>
        <v>0</v>
      </c>
      <c r="AB27" s="37">
        <f>'Bieu8-XSKT'!AB27</f>
        <v>0</v>
      </c>
      <c r="AC27" s="37">
        <f>'Bieu8-XSKT'!AC27</f>
        <v>0</v>
      </c>
      <c r="AD27" s="37">
        <f>'Bieu8-XSKT'!AD27</f>
        <v>0</v>
      </c>
      <c r="AE27" s="37">
        <f>'Bieu8-XSKT'!AE27</f>
        <v>0</v>
      </c>
      <c r="AF27" s="37">
        <f>'Bieu8-XSKT'!AF27</f>
        <v>0</v>
      </c>
      <c r="AG27" s="37">
        <f>'Bieu8-XSKT'!AG27</f>
        <v>0</v>
      </c>
      <c r="AH27" s="37">
        <f>'Bieu8-XSKT'!AH27</f>
        <v>0</v>
      </c>
      <c r="AI27" s="37">
        <f>'Bieu8-XSKT'!AI27</f>
        <v>0</v>
      </c>
      <c r="AJ27" s="37">
        <f>'Bieu8-XSKT'!AJ27</f>
        <v>0</v>
      </c>
      <c r="AK27" s="37">
        <f>'Bieu8-XSKT'!AK27</f>
        <v>0</v>
      </c>
      <c r="AL27" s="37">
        <f>'Bieu8-XSKT'!AL27</f>
        <v>0</v>
      </c>
      <c r="AM27" s="37">
        <f>'Bieu8-XSKT'!AM27</f>
        <v>0</v>
      </c>
      <c r="AN27" s="37">
        <f>'Bieu8-XSKT'!AN27</f>
        <v>0</v>
      </c>
      <c r="AO27" s="37">
        <f>'Bieu8-XSKT'!AO27</f>
        <v>0</v>
      </c>
      <c r="AP27" s="37">
        <f>'Bieu8-XSKT'!AP27</f>
        <v>0</v>
      </c>
      <c r="AQ27" s="37">
        <f>'Bieu8-XSKT'!AQ27</f>
        <v>0</v>
      </c>
      <c r="AR27" s="37">
        <f>'Bieu8-XSKT'!AR27</f>
        <v>0</v>
      </c>
      <c r="AS27" s="37">
        <f>'Bieu8-XSKT'!AS27</f>
        <v>0</v>
      </c>
      <c r="AT27" s="37">
        <f>'Bieu8-XSKT'!AT27</f>
        <v>0</v>
      </c>
      <c r="AU27" s="37">
        <f>'Bieu8-XSKT'!AU27</f>
        <v>6592</v>
      </c>
      <c r="AV27" s="37">
        <f>'Bieu8-XSKT'!AV27</f>
        <v>5935</v>
      </c>
      <c r="AW27" s="37">
        <f>'Bieu8-XSKT'!AW27</f>
        <v>0</v>
      </c>
      <c r="AX27" s="37">
        <f>'Bieu8-XSKT'!AX27</f>
        <v>5935</v>
      </c>
      <c r="AY27" s="37">
        <f>'Bieu8-XSKT'!AY27</f>
        <v>1500</v>
      </c>
      <c r="AZ27" s="37">
        <f>'Bieu8-XSKT'!AZ27</f>
        <v>1600</v>
      </c>
      <c r="BA27" s="37">
        <f>'Bieu8-XSKT'!BA27</f>
        <v>1543.1000000000001</v>
      </c>
      <c r="BB27" s="37">
        <f>'Bieu8-XSKT'!BB27</f>
        <v>4435</v>
      </c>
      <c r="BC27" s="37">
        <f>'Bieu8-XSKT'!BC27</f>
        <v>0</v>
      </c>
      <c r="BD27" s="37">
        <f>'Bieu8-XSKT'!BD27</f>
        <v>4435</v>
      </c>
      <c r="BE27" s="37">
        <f>'Bieu8-XSKT'!BE27</f>
        <v>1500</v>
      </c>
      <c r="BF27" s="37">
        <f>'Bieu8-XSKT'!BF27</f>
        <v>1500</v>
      </c>
      <c r="BG27" s="37">
        <f>'Bieu8-XSKT'!BG27</f>
        <v>1530</v>
      </c>
      <c r="BH27" s="37">
        <f>'Bieu8-XSKT'!BH27</f>
        <v>1530</v>
      </c>
      <c r="BI27" s="37">
        <f>'Bieu8-XSKT'!BI27</f>
        <v>6592</v>
      </c>
      <c r="BJ27" s="37">
        <f>'Bieu8-XSKT'!BJ27</f>
        <v>5935</v>
      </c>
      <c r="BK27" s="37">
        <f>'Bieu8-XSKT'!BK27</f>
        <v>5035</v>
      </c>
      <c r="BL27" s="37">
        <f>'Bieu8-XSKT'!BL27</f>
        <v>1530</v>
      </c>
      <c r="BM27" s="37">
        <f>'Bieu8-XSKT'!BM27</f>
        <v>1500</v>
      </c>
      <c r="BN27" s="37">
        <f>'Bieu8-XSKT'!BN27</f>
        <v>4405</v>
      </c>
      <c r="BO27" s="37">
        <f>'Bieu8-XSKT'!BO27</f>
        <v>0</v>
      </c>
      <c r="BP27" s="37">
        <f>'Bieu8-XSKT'!BP27</f>
        <v>4405</v>
      </c>
      <c r="BQ27" s="37">
        <f>'Bieu8-XSKT'!BQ27</f>
        <v>1500</v>
      </c>
      <c r="BR27" s="37">
        <f>'Bieu8-XSKT'!BR27</f>
        <v>3800</v>
      </c>
      <c r="BS27" s="37">
        <f>'Bieu8-XSKT'!BS27</f>
        <v>605</v>
      </c>
      <c r="BT27" s="37">
        <f>'Bieu8-XSKT'!BT27</f>
        <v>0</v>
      </c>
      <c r="BU27" s="37">
        <f>'Bieu8-XSKT'!BU27</f>
        <v>5035</v>
      </c>
      <c r="BV27" s="37">
        <f>'Bieu8-XSKT'!BV27</f>
        <v>4400</v>
      </c>
      <c r="BW27" s="37">
        <f>'Bieu8-XSKT'!BW27</f>
        <v>3800</v>
      </c>
      <c r="BX27" s="37">
        <f>'Bieu8-XSKT'!BX27</f>
        <v>3800</v>
      </c>
      <c r="BY27" s="37">
        <f>'Bieu8-XSKT'!BY27</f>
        <v>635</v>
      </c>
      <c r="BZ27" s="37">
        <f>'Bieu8-XSKT'!BZ27</f>
        <v>635</v>
      </c>
      <c r="CA27" s="37">
        <f>'Bieu8-XSKT'!CA27</f>
        <v>0</v>
      </c>
      <c r="CB27" s="37">
        <f>'Bieu8-XSKT'!CB27</f>
        <v>635</v>
      </c>
      <c r="CC27" s="39"/>
      <c r="CD27" s="41" t="s">
        <v>58</v>
      </c>
      <c r="CE27" s="120"/>
      <c r="CG27" s="125"/>
      <c r="CI27" s="125"/>
      <c r="CJ27" s="106"/>
      <c r="CK27" s="105"/>
      <c r="CL27" s="106"/>
    </row>
    <row r="28" spans="1:90" s="107" customFormat="1" ht="30" hidden="1" x14ac:dyDescent="0.25">
      <c r="A28" s="41">
        <f t="shared" si="10"/>
        <v>16</v>
      </c>
      <c r="B28" s="51" t="s">
        <v>91</v>
      </c>
      <c r="C28" s="117"/>
      <c r="D28" s="117"/>
      <c r="E28" s="62">
        <v>2018</v>
      </c>
      <c r="F28" s="226" t="s">
        <v>92</v>
      </c>
      <c r="G28" s="37">
        <f>'Bieu8-XSKT'!G28</f>
        <v>4730</v>
      </c>
      <c r="H28" s="37">
        <f>'Bieu8-XSKT'!H28</f>
        <v>4424</v>
      </c>
      <c r="I28" s="37">
        <f>'Bieu8-XSKT'!I28</f>
        <v>0</v>
      </c>
      <c r="J28" s="37">
        <f>'Bieu8-XSKT'!J28</f>
        <v>0</v>
      </c>
      <c r="K28" s="37">
        <f>'Bieu8-XSKT'!K28</f>
        <v>0</v>
      </c>
      <c r="L28" s="37">
        <f>'Bieu8-XSKT'!L28</f>
        <v>0</v>
      </c>
      <c r="M28" s="37">
        <f>'Bieu8-XSKT'!M28</f>
        <v>0</v>
      </c>
      <c r="N28" s="37">
        <f>'Bieu8-XSKT'!N28</f>
        <v>0</v>
      </c>
      <c r="O28" s="37">
        <f>'Bieu8-XSKT'!O28</f>
        <v>0</v>
      </c>
      <c r="P28" s="37">
        <f>'Bieu8-XSKT'!P28</f>
        <v>0</v>
      </c>
      <c r="Q28" s="37">
        <f>'Bieu8-XSKT'!Q28</f>
        <v>0</v>
      </c>
      <c r="R28" s="37">
        <f>'Bieu8-XSKT'!R28</f>
        <v>0</v>
      </c>
      <c r="S28" s="37">
        <f>'Bieu8-XSKT'!S28</f>
        <v>0</v>
      </c>
      <c r="T28" s="37">
        <f>'Bieu8-XSKT'!T28</f>
        <v>0</v>
      </c>
      <c r="U28" s="37">
        <f>'Bieu8-XSKT'!U28</f>
        <v>0</v>
      </c>
      <c r="V28" s="37">
        <f>'Bieu8-XSKT'!V28</f>
        <v>0</v>
      </c>
      <c r="W28" s="37">
        <f>'Bieu8-XSKT'!W28</f>
        <v>0</v>
      </c>
      <c r="X28" s="37">
        <f>'Bieu8-XSKT'!X28</f>
        <v>0</v>
      </c>
      <c r="Y28" s="37">
        <f>'Bieu8-XSKT'!Y28</f>
        <v>0</v>
      </c>
      <c r="Z28" s="37">
        <f>'Bieu8-XSKT'!Z28</f>
        <v>0</v>
      </c>
      <c r="AA28" s="37">
        <f>'Bieu8-XSKT'!AA28</f>
        <v>0</v>
      </c>
      <c r="AB28" s="37">
        <f>'Bieu8-XSKT'!AB28</f>
        <v>0</v>
      </c>
      <c r="AC28" s="37">
        <f>'Bieu8-XSKT'!AC28</f>
        <v>0</v>
      </c>
      <c r="AD28" s="37">
        <f>'Bieu8-XSKT'!AD28</f>
        <v>0</v>
      </c>
      <c r="AE28" s="37">
        <f>'Bieu8-XSKT'!AE28</f>
        <v>0</v>
      </c>
      <c r="AF28" s="37">
        <f>'Bieu8-XSKT'!AF28</f>
        <v>0</v>
      </c>
      <c r="AG28" s="37">
        <f>'Bieu8-XSKT'!AG28</f>
        <v>0</v>
      </c>
      <c r="AH28" s="37">
        <f>'Bieu8-XSKT'!AH28</f>
        <v>0</v>
      </c>
      <c r="AI28" s="37">
        <f>'Bieu8-XSKT'!AI28</f>
        <v>0</v>
      </c>
      <c r="AJ28" s="37">
        <f>'Bieu8-XSKT'!AJ28</f>
        <v>0</v>
      </c>
      <c r="AK28" s="37">
        <f>'Bieu8-XSKT'!AK28</f>
        <v>0</v>
      </c>
      <c r="AL28" s="37">
        <f>'Bieu8-XSKT'!AL28</f>
        <v>0</v>
      </c>
      <c r="AM28" s="37">
        <f>'Bieu8-XSKT'!AM28</f>
        <v>0</v>
      </c>
      <c r="AN28" s="37">
        <f>'Bieu8-XSKT'!AN28</f>
        <v>0</v>
      </c>
      <c r="AO28" s="37">
        <f>'Bieu8-XSKT'!AO28</f>
        <v>0</v>
      </c>
      <c r="AP28" s="37">
        <f>'Bieu8-XSKT'!AP28</f>
        <v>30</v>
      </c>
      <c r="AQ28" s="37">
        <f>'Bieu8-XSKT'!AQ28</f>
        <v>0</v>
      </c>
      <c r="AR28" s="37">
        <f>'Bieu8-XSKT'!AR28</f>
        <v>0</v>
      </c>
      <c r="AS28" s="37">
        <f>'Bieu8-XSKT'!AS28</f>
        <v>0</v>
      </c>
      <c r="AT28" s="37">
        <f>'Bieu8-XSKT'!AT28</f>
        <v>0</v>
      </c>
      <c r="AU28" s="37">
        <f>'Bieu8-XSKT'!AU28</f>
        <v>4730</v>
      </c>
      <c r="AV28" s="37">
        <f>'Bieu8-XSKT'!AV28</f>
        <v>4424</v>
      </c>
      <c r="AW28" s="37">
        <f>'Bieu8-XSKT'!AW28</f>
        <v>0</v>
      </c>
      <c r="AX28" s="37">
        <f>'Bieu8-XSKT'!AX28</f>
        <v>4394</v>
      </c>
      <c r="AY28" s="37">
        <f>'Bieu8-XSKT'!AY28</f>
        <v>900</v>
      </c>
      <c r="AZ28" s="37">
        <f>'Bieu8-XSKT'!AZ28</f>
        <v>900</v>
      </c>
      <c r="BA28" s="37">
        <f>'Bieu8-XSKT'!BA28</f>
        <v>1142.44</v>
      </c>
      <c r="BB28" s="37">
        <f>'Bieu8-XSKT'!BB28</f>
        <v>3494</v>
      </c>
      <c r="BC28" s="37">
        <f>'Bieu8-XSKT'!BC28</f>
        <v>0</v>
      </c>
      <c r="BD28" s="37">
        <f>'Bieu8-XSKT'!BD28</f>
        <v>3494</v>
      </c>
      <c r="BE28" s="37">
        <f>'Bieu8-XSKT'!BE28</f>
        <v>900</v>
      </c>
      <c r="BF28" s="37">
        <f>'Bieu8-XSKT'!BF28</f>
        <v>900</v>
      </c>
      <c r="BG28" s="37">
        <f>'Bieu8-XSKT'!BG28</f>
        <v>930</v>
      </c>
      <c r="BH28" s="37">
        <f>'Bieu8-XSKT'!BH28</f>
        <v>930</v>
      </c>
      <c r="BI28" s="37">
        <f>'Bieu8-XSKT'!BI28</f>
        <v>4730</v>
      </c>
      <c r="BJ28" s="37">
        <f>'Bieu8-XSKT'!BJ28</f>
        <v>4424</v>
      </c>
      <c r="BK28" s="37">
        <f>'Bieu8-XSKT'!BK28</f>
        <v>4424</v>
      </c>
      <c r="BL28" s="37">
        <f>'Bieu8-XSKT'!BL28</f>
        <v>930</v>
      </c>
      <c r="BM28" s="37">
        <f>'Bieu8-XSKT'!BM28</f>
        <v>900</v>
      </c>
      <c r="BN28" s="37">
        <f>'Bieu8-XSKT'!BN28</f>
        <v>3494</v>
      </c>
      <c r="BO28" s="37">
        <f>'Bieu8-XSKT'!BO28</f>
        <v>0</v>
      </c>
      <c r="BP28" s="37">
        <f>'Bieu8-XSKT'!BP28</f>
        <v>3494</v>
      </c>
      <c r="BQ28" s="37">
        <f>'Bieu8-XSKT'!BQ28</f>
        <v>2494</v>
      </c>
      <c r="BR28" s="37">
        <f>'Bieu8-XSKT'!BR28</f>
        <v>2450</v>
      </c>
      <c r="BS28" s="37">
        <f>'Bieu8-XSKT'!BS28</f>
        <v>1044</v>
      </c>
      <c r="BT28" s="37">
        <f>'Bieu8-XSKT'!BT28</f>
        <v>996</v>
      </c>
      <c r="BU28" s="37">
        <f>'Bieu8-XSKT'!BU28</f>
        <v>4420</v>
      </c>
      <c r="BV28" s="37">
        <f>'Bieu8-XSKT'!BV28</f>
        <v>3380</v>
      </c>
      <c r="BW28" s="37">
        <f>'Bieu8-XSKT'!BW28</f>
        <v>2450</v>
      </c>
      <c r="BX28" s="37">
        <f>'Bieu8-XSKT'!BX28</f>
        <v>2450</v>
      </c>
      <c r="BY28" s="37">
        <f>'Bieu8-XSKT'!BY28</f>
        <v>1040</v>
      </c>
      <c r="BZ28" s="37">
        <f>'Bieu8-XSKT'!BZ28</f>
        <v>1040</v>
      </c>
      <c r="CA28" s="37">
        <f>'Bieu8-XSKT'!CA28</f>
        <v>0</v>
      </c>
      <c r="CB28" s="37">
        <f>'Bieu8-XSKT'!CB28</f>
        <v>1040</v>
      </c>
      <c r="CC28" s="39"/>
      <c r="CD28" s="41" t="s">
        <v>58</v>
      </c>
      <c r="CE28" s="120"/>
      <c r="CG28" s="125"/>
      <c r="CI28" s="125"/>
      <c r="CJ28" s="106"/>
      <c r="CK28" s="105"/>
      <c r="CL28" s="106"/>
    </row>
    <row r="29" spans="1:90" s="107" customFormat="1" ht="30" hidden="1" x14ac:dyDescent="0.25">
      <c r="A29" s="41">
        <f t="shared" si="10"/>
        <v>17</v>
      </c>
      <c r="B29" s="51" t="s">
        <v>89</v>
      </c>
      <c r="C29" s="117"/>
      <c r="D29" s="117"/>
      <c r="E29" s="62">
        <v>2018</v>
      </c>
      <c r="F29" s="226" t="s">
        <v>90</v>
      </c>
      <c r="G29" s="37">
        <f>'Bieu8-XSKT'!G29</f>
        <v>4967</v>
      </c>
      <c r="H29" s="37">
        <f>'Bieu8-XSKT'!H29</f>
        <v>3500</v>
      </c>
      <c r="I29" s="37">
        <f>'Bieu8-XSKT'!I29</f>
        <v>0</v>
      </c>
      <c r="J29" s="37">
        <f>'Bieu8-XSKT'!J29</f>
        <v>0</v>
      </c>
      <c r="K29" s="37">
        <f>'Bieu8-XSKT'!K29</f>
        <v>0</v>
      </c>
      <c r="L29" s="37">
        <f>'Bieu8-XSKT'!L29</f>
        <v>0</v>
      </c>
      <c r="M29" s="37">
        <f>'Bieu8-XSKT'!M29</f>
        <v>0</v>
      </c>
      <c r="N29" s="37">
        <f>'Bieu8-XSKT'!N29</f>
        <v>0</v>
      </c>
      <c r="O29" s="37">
        <f>'Bieu8-XSKT'!O29</f>
        <v>0</v>
      </c>
      <c r="P29" s="37">
        <f>'Bieu8-XSKT'!P29</f>
        <v>0</v>
      </c>
      <c r="Q29" s="37">
        <f>'Bieu8-XSKT'!Q29</f>
        <v>0</v>
      </c>
      <c r="R29" s="37">
        <f>'Bieu8-XSKT'!R29</f>
        <v>0</v>
      </c>
      <c r="S29" s="37">
        <f>'Bieu8-XSKT'!S29</f>
        <v>0</v>
      </c>
      <c r="T29" s="37">
        <f>'Bieu8-XSKT'!T29</f>
        <v>0</v>
      </c>
      <c r="U29" s="37">
        <f>'Bieu8-XSKT'!U29</f>
        <v>0</v>
      </c>
      <c r="V29" s="37">
        <f>'Bieu8-XSKT'!V29</f>
        <v>0</v>
      </c>
      <c r="W29" s="37">
        <f>'Bieu8-XSKT'!W29</f>
        <v>0</v>
      </c>
      <c r="X29" s="37">
        <f>'Bieu8-XSKT'!X29</f>
        <v>0</v>
      </c>
      <c r="Y29" s="37">
        <f>'Bieu8-XSKT'!Y29</f>
        <v>0</v>
      </c>
      <c r="Z29" s="37">
        <f>'Bieu8-XSKT'!Z29</f>
        <v>0</v>
      </c>
      <c r="AA29" s="37">
        <f>'Bieu8-XSKT'!AA29</f>
        <v>0</v>
      </c>
      <c r="AB29" s="37">
        <f>'Bieu8-XSKT'!AB29</f>
        <v>0</v>
      </c>
      <c r="AC29" s="37">
        <f>'Bieu8-XSKT'!AC29</f>
        <v>0</v>
      </c>
      <c r="AD29" s="37">
        <f>'Bieu8-XSKT'!AD29</f>
        <v>0</v>
      </c>
      <c r="AE29" s="37">
        <f>'Bieu8-XSKT'!AE29</f>
        <v>0</v>
      </c>
      <c r="AF29" s="37">
        <f>'Bieu8-XSKT'!AF29</f>
        <v>0</v>
      </c>
      <c r="AG29" s="37">
        <f>'Bieu8-XSKT'!AG29</f>
        <v>0</v>
      </c>
      <c r="AH29" s="37">
        <f>'Bieu8-XSKT'!AH29</f>
        <v>0</v>
      </c>
      <c r="AI29" s="37">
        <f>'Bieu8-XSKT'!AI29</f>
        <v>0</v>
      </c>
      <c r="AJ29" s="37">
        <f>'Bieu8-XSKT'!AJ29</f>
        <v>0</v>
      </c>
      <c r="AK29" s="37">
        <f>'Bieu8-XSKT'!AK29</f>
        <v>0</v>
      </c>
      <c r="AL29" s="37">
        <f>'Bieu8-XSKT'!AL29</f>
        <v>0</v>
      </c>
      <c r="AM29" s="37">
        <f>'Bieu8-XSKT'!AM29</f>
        <v>0</v>
      </c>
      <c r="AN29" s="37">
        <f>'Bieu8-XSKT'!AN29</f>
        <v>0</v>
      </c>
      <c r="AO29" s="37">
        <f>'Bieu8-XSKT'!AO29</f>
        <v>0</v>
      </c>
      <c r="AP29" s="37">
        <f>'Bieu8-XSKT'!AP29</f>
        <v>30</v>
      </c>
      <c r="AQ29" s="37">
        <f>'Bieu8-XSKT'!AQ29</f>
        <v>0</v>
      </c>
      <c r="AR29" s="37">
        <f>'Bieu8-XSKT'!AR29</f>
        <v>0</v>
      </c>
      <c r="AS29" s="37">
        <f>'Bieu8-XSKT'!AS29</f>
        <v>0</v>
      </c>
      <c r="AT29" s="37">
        <f>'Bieu8-XSKT'!AT29</f>
        <v>0</v>
      </c>
      <c r="AU29" s="37">
        <f>'Bieu8-XSKT'!AU29</f>
        <v>4967</v>
      </c>
      <c r="AV29" s="37">
        <f>'Bieu8-XSKT'!AV29</f>
        <v>3500</v>
      </c>
      <c r="AW29" s="37">
        <f>'Bieu8-XSKT'!AW29</f>
        <v>0</v>
      </c>
      <c r="AX29" s="37">
        <f>'Bieu8-XSKT'!AX29</f>
        <v>3470</v>
      </c>
      <c r="AY29" s="37">
        <f>'Bieu8-XSKT'!AY29</f>
        <v>900</v>
      </c>
      <c r="AZ29" s="37">
        <f>'Bieu8-XSKT'!AZ29</f>
        <v>900</v>
      </c>
      <c r="BA29" s="37">
        <f>'Bieu8-XSKT'!BA29</f>
        <v>902.2</v>
      </c>
      <c r="BB29" s="37">
        <f>'Bieu8-XSKT'!BB29</f>
        <v>2570</v>
      </c>
      <c r="BC29" s="37">
        <f>'Bieu8-XSKT'!BC29</f>
        <v>0</v>
      </c>
      <c r="BD29" s="37">
        <f>'Bieu8-XSKT'!BD29</f>
        <v>2570</v>
      </c>
      <c r="BE29" s="37">
        <f>'Bieu8-XSKT'!BE29</f>
        <v>900</v>
      </c>
      <c r="BF29" s="37">
        <f>'Bieu8-XSKT'!BF29</f>
        <v>900</v>
      </c>
      <c r="BG29" s="37">
        <f>'Bieu8-XSKT'!BG29</f>
        <v>930</v>
      </c>
      <c r="BH29" s="37">
        <f>'Bieu8-XSKT'!BH29</f>
        <v>930</v>
      </c>
      <c r="BI29" s="37">
        <f>'Bieu8-XSKT'!BI29</f>
        <v>4967</v>
      </c>
      <c r="BJ29" s="37">
        <f>'Bieu8-XSKT'!BJ29</f>
        <v>3500</v>
      </c>
      <c r="BK29" s="37">
        <f>'Bieu8-XSKT'!BK29</f>
        <v>3500</v>
      </c>
      <c r="BL29" s="37">
        <f>'Bieu8-XSKT'!BL29</f>
        <v>930</v>
      </c>
      <c r="BM29" s="37">
        <f>'Bieu8-XSKT'!BM29</f>
        <v>900</v>
      </c>
      <c r="BN29" s="37">
        <f>'Bieu8-XSKT'!BN29</f>
        <v>2570</v>
      </c>
      <c r="BO29" s="37">
        <f>'Bieu8-XSKT'!BO29</f>
        <v>0</v>
      </c>
      <c r="BP29" s="37">
        <f>'Bieu8-XSKT'!BP29</f>
        <v>2570</v>
      </c>
      <c r="BQ29" s="37">
        <f>'Bieu8-XSKT'!BQ29</f>
        <v>2570</v>
      </c>
      <c r="BR29" s="37">
        <f>'Bieu8-XSKT'!BR29</f>
        <v>2500</v>
      </c>
      <c r="BS29" s="37">
        <f>'Bieu8-XSKT'!BS29</f>
        <v>70</v>
      </c>
      <c r="BT29" s="37">
        <f>'Bieu8-XSKT'!BT29</f>
        <v>-20</v>
      </c>
      <c r="BU29" s="37">
        <f>'Bieu8-XSKT'!BU29</f>
        <v>3480</v>
      </c>
      <c r="BV29" s="37">
        <f>'Bieu8-XSKT'!BV29</f>
        <v>3430</v>
      </c>
      <c r="BW29" s="37">
        <f>'Bieu8-XSKT'!BW29</f>
        <v>2500</v>
      </c>
      <c r="BX29" s="37">
        <f>'Bieu8-XSKT'!BX29</f>
        <v>2500</v>
      </c>
      <c r="BY29" s="37">
        <f>'Bieu8-XSKT'!BY29</f>
        <v>50</v>
      </c>
      <c r="BZ29" s="37">
        <f>'Bieu8-XSKT'!BZ29</f>
        <v>50</v>
      </c>
      <c r="CA29" s="37">
        <f>'Bieu8-XSKT'!CA29</f>
        <v>0</v>
      </c>
      <c r="CB29" s="37">
        <f>'Bieu8-XSKT'!CB29</f>
        <v>50</v>
      </c>
      <c r="CC29" s="39"/>
      <c r="CD29" s="41" t="s">
        <v>58</v>
      </c>
      <c r="CE29" s="120"/>
      <c r="CG29" s="125"/>
      <c r="CI29" s="125"/>
      <c r="CJ29" s="106"/>
      <c r="CK29" s="105"/>
      <c r="CL29" s="106"/>
    </row>
    <row r="30" spans="1:90" s="134" customFormat="1" ht="30" hidden="1" x14ac:dyDescent="0.25">
      <c r="A30" s="41">
        <f t="shared" si="10"/>
        <v>18</v>
      </c>
      <c r="B30" s="43" t="s">
        <v>128</v>
      </c>
      <c r="C30" s="117"/>
      <c r="D30" s="117"/>
      <c r="E30" s="62">
        <v>2019</v>
      </c>
      <c r="F30" s="229" t="s">
        <v>226</v>
      </c>
      <c r="G30" s="37">
        <f>'Bieu8-XSKT'!G30</f>
        <v>3301</v>
      </c>
      <c r="H30" s="37">
        <f>'Bieu8-XSKT'!H30</f>
        <v>3301</v>
      </c>
      <c r="I30" s="37">
        <f>'Bieu8-XSKT'!I30</f>
        <v>0</v>
      </c>
      <c r="J30" s="37">
        <f>'Bieu8-XSKT'!J30</f>
        <v>0</v>
      </c>
      <c r="K30" s="37">
        <f>'Bieu8-XSKT'!K30</f>
        <v>0</v>
      </c>
      <c r="L30" s="37">
        <f>'Bieu8-XSKT'!L30</f>
        <v>0</v>
      </c>
      <c r="M30" s="37">
        <f>'Bieu8-XSKT'!M30</f>
        <v>0</v>
      </c>
      <c r="N30" s="37">
        <f>'Bieu8-XSKT'!N30</f>
        <v>0</v>
      </c>
      <c r="O30" s="37">
        <f>'Bieu8-XSKT'!O30</f>
        <v>0</v>
      </c>
      <c r="P30" s="37">
        <f>'Bieu8-XSKT'!P30</f>
        <v>0</v>
      </c>
      <c r="Q30" s="37">
        <f>'Bieu8-XSKT'!Q30</f>
        <v>0</v>
      </c>
      <c r="R30" s="37">
        <f>'Bieu8-XSKT'!R30</f>
        <v>0</v>
      </c>
      <c r="S30" s="37">
        <f>'Bieu8-XSKT'!S30</f>
        <v>0</v>
      </c>
      <c r="T30" s="37">
        <f>'Bieu8-XSKT'!T30</f>
        <v>0</v>
      </c>
      <c r="U30" s="37">
        <f>'Bieu8-XSKT'!U30</f>
        <v>0</v>
      </c>
      <c r="V30" s="37">
        <f>'Bieu8-XSKT'!V30</f>
        <v>0</v>
      </c>
      <c r="W30" s="37">
        <f>'Bieu8-XSKT'!W30</f>
        <v>0</v>
      </c>
      <c r="X30" s="37">
        <f>'Bieu8-XSKT'!X30</f>
        <v>0</v>
      </c>
      <c r="Y30" s="37">
        <f>'Bieu8-XSKT'!Y30</f>
        <v>0</v>
      </c>
      <c r="Z30" s="37">
        <f>'Bieu8-XSKT'!Z30</f>
        <v>0</v>
      </c>
      <c r="AA30" s="37">
        <f>'Bieu8-XSKT'!AA30</f>
        <v>0</v>
      </c>
      <c r="AB30" s="37">
        <f>'Bieu8-XSKT'!AB30</f>
        <v>0</v>
      </c>
      <c r="AC30" s="37">
        <f>'Bieu8-XSKT'!AC30</f>
        <v>0</v>
      </c>
      <c r="AD30" s="37">
        <f>'Bieu8-XSKT'!AD30</f>
        <v>0</v>
      </c>
      <c r="AE30" s="37">
        <f>'Bieu8-XSKT'!AE30</f>
        <v>0</v>
      </c>
      <c r="AF30" s="37">
        <f>'Bieu8-XSKT'!AF30</f>
        <v>0</v>
      </c>
      <c r="AG30" s="37">
        <f>'Bieu8-XSKT'!AG30</f>
        <v>0</v>
      </c>
      <c r="AH30" s="37">
        <f>'Bieu8-XSKT'!AH30</f>
        <v>0</v>
      </c>
      <c r="AI30" s="37">
        <f>'Bieu8-XSKT'!AI30</f>
        <v>0</v>
      </c>
      <c r="AJ30" s="37">
        <f>'Bieu8-XSKT'!AJ30</f>
        <v>0</v>
      </c>
      <c r="AK30" s="37">
        <f>'Bieu8-XSKT'!AK30</f>
        <v>0</v>
      </c>
      <c r="AL30" s="37">
        <f>'Bieu8-XSKT'!AL30</f>
        <v>0</v>
      </c>
      <c r="AM30" s="37">
        <f>'Bieu8-XSKT'!AM30</f>
        <v>0</v>
      </c>
      <c r="AN30" s="37">
        <f>'Bieu8-XSKT'!AN30</f>
        <v>0</v>
      </c>
      <c r="AO30" s="37">
        <f>'Bieu8-XSKT'!AO30</f>
        <v>0</v>
      </c>
      <c r="AP30" s="37">
        <f>'Bieu8-XSKT'!AP30</f>
        <v>0</v>
      </c>
      <c r="AQ30" s="37">
        <f>'Bieu8-XSKT'!AQ30</f>
        <v>0</v>
      </c>
      <c r="AR30" s="37">
        <f>'Bieu8-XSKT'!AR30</f>
        <v>0</v>
      </c>
      <c r="AS30" s="37">
        <f>'Bieu8-XSKT'!AS30</f>
        <v>0</v>
      </c>
      <c r="AT30" s="37">
        <f>'Bieu8-XSKT'!AT30</f>
        <v>0</v>
      </c>
      <c r="AU30" s="37">
        <f>'Bieu8-XSKT'!AU30</f>
        <v>0</v>
      </c>
      <c r="AV30" s="37">
        <f>'Bieu8-XSKT'!AV30</f>
        <v>0</v>
      </c>
      <c r="AW30" s="37">
        <f>'Bieu8-XSKT'!AW30</f>
        <v>0</v>
      </c>
      <c r="AX30" s="37">
        <f>'Bieu8-XSKT'!AX30</f>
        <v>0</v>
      </c>
      <c r="AY30" s="37">
        <f>'Bieu8-XSKT'!AY30</f>
        <v>70</v>
      </c>
      <c r="AZ30" s="37">
        <f>'Bieu8-XSKT'!AZ30</f>
        <v>0</v>
      </c>
      <c r="BA30" s="37">
        <f>'Bieu8-XSKT'!BA30</f>
        <v>0</v>
      </c>
      <c r="BB30" s="37">
        <f>'Bieu8-XSKT'!BB30</f>
        <v>0</v>
      </c>
      <c r="BC30" s="37">
        <f>'Bieu8-XSKT'!BC30</f>
        <v>0</v>
      </c>
      <c r="BD30" s="37">
        <f>'Bieu8-XSKT'!BD30</f>
        <v>0</v>
      </c>
      <c r="BE30" s="37">
        <f>'Bieu8-XSKT'!BE30</f>
        <v>0</v>
      </c>
      <c r="BF30" s="37">
        <f>'Bieu8-XSKT'!BF30</f>
        <v>0</v>
      </c>
      <c r="BG30" s="37">
        <f>'Bieu8-XSKT'!BG30</f>
        <v>70</v>
      </c>
      <c r="BH30" s="37">
        <f>'Bieu8-XSKT'!BH30</f>
        <v>70</v>
      </c>
      <c r="BI30" s="37">
        <f>'Bieu8-XSKT'!BI30</f>
        <v>3301</v>
      </c>
      <c r="BJ30" s="37">
        <f>'Bieu8-XSKT'!BJ30</f>
        <v>4280</v>
      </c>
      <c r="BK30" s="37">
        <f>'Bieu8-XSKT'!BK30</f>
        <v>3280</v>
      </c>
      <c r="BL30" s="37">
        <f>'Bieu8-XSKT'!BL30</f>
        <v>70</v>
      </c>
      <c r="BM30" s="37">
        <f>'Bieu8-XSKT'!BM30</f>
        <v>70</v>
      </c>
      <c r="BN30" s="37">
        <f>'Bieu8-XSKT'!BN30</f>
        <v>4210</v>
      </c>
      <c r="BO30" s="37">
        <f>'Bieu8-XSKT'!BO30</f>
        <v>0</v>
      </c>
      <c r="BP30" s="37">
        <f>'Bieu8-XSKT'!BP30</f>
        <v>4210</v>
      </c>
      <c r="BQ30" s="37">
        <f>'Bieu8-XSKT'!BQ30</f>
        <v>0</v>
      </c>
      <c r="BR30" s="37">
        <f>'Bieu8-XSKT'!BR30</f>
        <v>2100</v>
      </c>
      <c r="BS30" s="37">
        <f>'Bieu8-XSKT'!BS30</f>
        <v>0</v>
      </c>
      <c r="BT30" s="37">
        <f>'Bieu8-XSKT'!BT30</f>
        <v>0</v>
      </c>
      <c r="BU30" s="37">
        <f>'Bieu8-XSKT'!BU30</f>
        <v>3280</v>
      </c>
      <c r="BV30" s="37">
        <f>'Bieu8-XSKT'!BV30</f>
        <v>1170</v>
      </c>
      <c r="BW30" s="37">
        <f>'Bieu8-XSKT'!BW30</f>
        <v>2100</v>
      </c>
      <c r="BX30" s="37">
        <f>'Bieu8-XSKT'!BX30</f>
        <v>2100</v>
      </c>
      <c r="BY30" s="37">
        <f>'Bieu8-XSKT'!BY30</f>
        <v>2110</v>
      </c>
      <c r="BZ30" s="37">
        <f>'Bieu8-XSKT'!BZ30</f>
        <v>2110</v>
      </c>
      <c r="CA30" s="37">
        <f>'Bieu8-XSKT'!CA30</f>
        <v>0</v>
      </c>
      <c r="CB30" s="37">
        <f>'Bieu8-XSKT'!CB30</f>
        <v>1110</v>
      </c>
      <c r="CC30" s="39"/>
      <c r="CD30" s="41" t="s">
        <v>58</v>
      </c>
      <c r="CE30" s="120"/>
      <c r="CG30" s="125"/>
      <c r="CH30" s="107"/>
      <c r="CI30" s="125"/>
      <c r="CJ30" s="106"/>
      <c r="CK30" s="105"/>
      <c r="CL30" s="106"/>
    </row>
    <row r="31" spans="1:90" s="139" customFormat="1" ht="30" x14ac:dyDescent="0.25">
      <c r="A31" s="135">
        <v>1</v>
      </c>
      <c r="B31" s="136" t="s">
        <v>495</v>
      </c>
      <c r="C31" s="137"/>
      <c r="D31" s="137"/>
      <c r="E31" s="138">
        <v>2018</v>
      </c>
      <c r="F31" s="230" t="s">
        <v>496</v>
      </c>
      <c r="G31" s="37">
        <f>'Bieu8-XSKT'!G31</f>
        <v>10947</v>
      </c>
      <c r="H31" s="37">
        <f>'Bieu8-XSKT'!H31</f>
        <v>10270</v>
      </c>
      <c r="I31" s="37">
        <f>'Bieu8-XSKT'!I31</f>
        <v>0</v>
      </c>
      <c r="J31" s="37">
        <f>'Bieu8-XSKT'!J31</f>
        <v>0</v>
      </c>
      <c r="K31" s="37">
        <f>'Bieu8-XSKT'!K31</f>
        <v>0</v>
      </c>
      <c r="L31" s="37">
        <f>'Bieu8-XSKT'!L31</f>
        <v>0</v>
      </c>
      <c r="M31" s="37">
        <f>'Bieu8-XSKT'!M31</f>
        <v>0</v>
      </c>
      <c r="N31" s="37">
        <f>'Bieu8-XSKT'!N31</f>
        <v>0</v>
      </c>
      <c r="O31" s="37">
        <f>'Bieu8-XSKT'!O31</f>
        <v>0</v>
      </c>
      <c r="P31" s="37">
        <f>'Bieu8-XSKT'!P31</f>
        <v>0</v>
      </c>
      <c r="Q31" s="37">
        <f>'Bieu8-XSKT'!Q31</f>
        <v>0</v>
      </c>
      <c r="R31" s="37">
        <f>'Bieu8-XSKT'!R31</f>
        <v>0</v>
      </c>
      <c r="S31" s="37">
        <f>'Bieu8-XSKT'!S31</f>
        <v>0</v>
      </c>
      <c r="T31" s="37">
        <f>'Bieu8-XSKT'!T31</f>
        <v>0</v>
      </c>
      <c r="U31" s="37">
        <f>'Bieu8-XSKT'!U31</f>
        <v>0</v>
      </c>
      <c r="V31" s="37">
        <f>'Bieu8-XSKT'!V31</f>
        <v>0</v>
      </c>
      <c r="W31" s="37">
        <f>'Bieu8-XSKT'!W31</f>
        <v>0</v>
      </c>
      <c r="X31" s="37">
        <f>'Bieu8-XSKT'!X31</f>
        <v>0</v>
      </c>
      <c r="Y31" s="37">
        <f>'Bieu8-XSKT'!Y31</f>
        <v>0</v>
      </c>
      <c r="Z31" s="37">
        <f>'Bieu8-XSKT'!Z31</f>
        <v>0</v>
      </c>
      <c r="AA31" s="37">
        <f>'Bieu8-XSKT'!AA31</f>
        <v>0</v>
      </c>
      <c r="AB31" s="37">
        <f>'Bieu8-XSKT'!AB31</f>
        <v>0</v>
      </c>
      <c r="AC31" s="37">
        <f>'Bieu8-XSKT'!AC31</f>
        <v>0</v>
      </c>
      <c r="AD31" s="37">
        <f>'Bieu8-XSKT'!AD31</f>
        <v>0</v>
      </c>
      <c r="AE31" s="37">
        <f>'Bieu8-XSKT'!AE31</f>
        <v>0</v>
      </c>
      <c r="AF31" s="37">
        <f>'Bieu8-XSKT'!AF31</f>
        <v>0</v>
      </c>
      <c r="AG31" s="37">
        <f>'Bieu8-XSKT'!AG31</f>
        <v>0</v>
      </c>
      <c r="AH31" s="37">
        <f>'Bieu8-XSKT'!AH31</f>
        <v>0</v>
      </c>
      <c r="AI31" s="37">
        <f>'Bieu8-XSKT'!AI31</f>
        <v>0</v>
      </c>
      <c r="AJ31" s="37">
        <f>'Bieu8-XSKT'!AJ31</f>
        <v>0</v>
      </c>
      <c r="AK31" s="37">
        <f>'Bieu8-XSKT'!AK31</f>
        <v>0</v>
      </c>
      <c r="AL31" s="37">
        <f>'Bieu8-XSKT'!AL31</f>
        <v>0</v>
      </c>
      <c r="AM31" s="37">
        <f>'Bieu8-XSKT'!AM31</f>
        <v>0</v>
      </c>
      <c r="AN31" s="37">
        <f>'Bieu8-XSKT'!AN31</f>
        <v>0</v>
      </c>
      <c r="AO31" s="37">
        <f>'Bieu8-XSKT'!AO31</f>
        <v>0</v>
      </c>
      <c r="AP31" s="37">
        <f>'Bieu8-XSKT'!AP31</f>
        <v>0</v>
      </c>
      <c r="AQ31" s="37">
        <f>'Bieu8-XSKT'!AQ31</f>
        <v>0</v>
      </c>
      <c r="AR31" s="37">
        <f>'Bieu8-XSKT'!AR31</f>
        <v>0</v>
      </c>
      <c r="AS31" s="37">
        <f>'Bieu8-XSKT'!AS31</f>
        <v>0</v>
      </c>
      <c r="AT31" s="37">
        <f>'Bieu8-XSKT'!AT31</f>
        <v>0</v>
      </c>
      <c r="AU31" s="37">
        <f>'Bieu8-XSKT'!AU31</f>
        <v>10947</v>
      </c>
      <c r="AV31" s="37">
        <f>'Bieu8-XSKT'!AV31</f>
        <v>10270</v>
      </c>
      <c r="AW31" s="37">
        <f>'Bieu8-XSKT'!AW31</f>
        <v>0</v>
      </c>
      <c r="AX31" s="37">
        <f>'Bieu8-XSKT'!AX31</f>
        <v>10270</v>
      </c>
      <c r="AY31" s="37">
        <f>'Bieu8-XSKT'!AY31</f>
        <v>2150</v>
      </c>
      <c r="AZ31" s="37">
        <f>'Bieu8-XSKT'!AZ31</f>
        <v>2200</v>
      </c>
      <c r="BA31" s="37">
        <f>'Bieu8-XSKT'!BA31</f>
        <v>2670.2000000000003</v>
      </c>
      <c r="BB31" s="37">
        <f>'Bieu8-XSKT'!BB31</f>
        <v>8120</v>
      </c>
      <c r="BC31" s="37">
        <f>'Bieu8-XSKT'!BC31</f>
        <v>0</v>
      </c>
      <c r="BD31" s="37">
        <f>'Bieu8-XSKT'!BD31</f>
        <v>8120</v>
      </c>
      <c r="BE31" s="37">
        <f>'Bieu8-XSKT'!BE31</f>
        <v>1200</v>
      </c>
      <c r="BF31" s="37">
        <f>'Bieu8-XSKT'!BF31</f>
        <v>1200</v>
      </c>
      <c r="BG31" s="37">
        <f>'Bieu8-XSKT'!BG31</f>
        <v>2150</v>
      </c>
      <c r="BH31" s="37">
        <f>'Bieu8-XSKT'!BH31</f>
        <v>2150</v>
      </c>
      <c r="BI31" s="37">
        <f>'Bieu8-XSKT'!BI31</f>
        <v>10947</v>
      </c>
      <c r="BJ31" s="37">
        <f>'Bieu8-XSKT'!BJ31</f>
        <v>10270</v>
      </c>
      <c r="BK31" s="37">
        <f>'Bieu8-XSKT'!BK31</f>
        <v>10270</v>
      </c>
      <c r="BL31" s="37">
        <f>'Bieu8-XSKT'!BL31</f>
        <v>2150</v>
      </c>
      <c r="BM31" s="37">
        <f>'Bieu8-XSKT'!BM31</f>
        <v>2150</v>
      </c>
      <c r="BN31" s="37">
        <f>'Bieu8-XSKT'!BN31</f>
        <v>8120</v>
      </c>
      <c r="BO31" s="37">
        <f>'Bieu8-XSKT'!BO31</f>
        <v>0</v>
      </c>
      <c r="BP31" s="37">
        <f>'Bieu8-XSKT'!BP31</f>
        <v>8120</v>
      </c>
      <c r="BQ31" s="37">
        <f>'Bieu8-XSKT'!BQ31</f>
        <v>3500</v>
      </c>
      <c r="BR31" s="37">
        <f>'Bieu8-XSKT'!BR31</f>
        <v>6000</v>
      </c>
      <c r="BS31" s="37">
        <f>'Bieu8-XSKT'!BS31</f>
        <v>0</v>
      </c>
      <c r="BT31" s="37">
        <f>'Bieu8-XSKT'!BT31</f>
        <v>0</v>
      </c>
      <c r="BU31" s="37">
        <f>'Bieu8-XSKT'!BU31</f>
        <v>8570</v>
      </c>
      <c r="BV31" s="37">
        <f>'Bieu8-XSKT'!BV31</f>
        <v>8570</v>
      </c>
      <c r="BW31" s="37">
        <f>'Bieu8-XSKT'!BW31</f>
        <v>6000</v>
      </c>
      <c r="BX31" s="37">
        <f>'Bieu8-XSKT'!BX31</f>
        <v>6000</v>
      </c>
      <c r="BY31" s="37">
        <f>'Bieu8-XSKT'!BY31</f>
        <v>0</v>
      </c>
      <c r="BZ31" s="37">
        <f>'Bieu8-XSKT'!BZ31</f>
        <v>0</v>
      </c>
      <c r="CA31" s="37">
        <f>'Bieu8-XSKT'!CA31</f>
        <v>1700</v>
      </c>
      <c r="CB31" s="37">
        <f>'Bieu8-XSKT'!CB31</f>
        <v>1700</v>
      </c>
      <c r="CC31" s="64">
        <v>1700</v>
      </c>
      <c r="CD31" s="135" t="s">
        <v>58</v>
      </c>
      <c r="CE31" s="120"/>
      <c r="CG31" s="140"/>
      <c r="CI31" s="125"/>
      <c r="CJ31" s="106"/>
      <c r="CK31" s="105"/>
      <c r="CL31" s="106"/>
    </row>
    <row r="32" spans="1:90" s="134" customFormat="1" ht="45" hidden="1" x14ac:dyDescent="0.25">
      <c r="A32" s="41">
        <f t="shared" si="10"/>
        <v>2</v>
      </c>
      <c r="B32" s="43" t="s">
        <v>381</v>
      </c>
      <c r="C32" s="117"/>
      <c r="D32" s="117"/>
      <c r="E32" s="62"/>
      <c r="F32" s="226" t="s">
        <v>382</v>
      </c>
      <c r="G32" s="37">
        <f>'Bieu8-XSKT'!G32</f>
        <v>4629</v>
      </c>
      <c r="H32" s="37">
        <f>'Bieu8-XSKT'!H32</f>
        <v>750</v>
      </c>
      <c r="I32" s="37">
        <f>'Bieu8-XSKT'!I32</f>
        <v>0</v>
      </c>
      <c r="J32" s="37">
        <f>'Bieu8-XSKT'!J32</f>
        <v>0</v>
      </c>
      <c r="K32" s="37">
        <f>'Bieu8-XSKT'!K32</f>
        <v>0</v>
      </c>
      <c r="L32" s="37">
        <f>'Bieu8-XSKT'!L32</f>
        <v>0</v>
      </c>
      <c r="M32" s="37">
        <f>'Bieu8-XSKT'!M32</f>
        <v>0</v>
      </c>
      <c r="N32" s="37">
        <f>'Bieu8-XSKT'!N32</f>
        <v>0</v>
      </c>
      <c r="O32" s="37">
        <f>'Bieu8-XSKT'!O32</f>
        <v>0</v>
      </c>
      <c r="P32" s="37">
        <f>'Bieu8-XSKT'!P32</f>
        <v>0</v>
      </c>
      <c r="Q32" s="37">
        <f>'Bieu8-XSKT'!Q32</f>
        <v>0</v>
      </c>
      <c r="R32" s="37">
        <f>'Bieu8-XSKT'!R32</f>
        <v>0</v>
      </c>
      <c r="S32" s="37">
        <f>'Bieu8-XSKT'!S32</f>
        <v>0</v>
      </c>
      <c r="T32" s="37">
        <f>'Bieu8-XSKT'!T32</f>
        <v>0</v>
      </c>
      <c r="U32" s="37">
        <f>'Bieu8-XSKT'!U32</f>
        <v>0</v>
      </c>
      <c r="V32" s="37">
        <f>'Bieu8-XSKT'!V32</f>
        <v>0</v>
      </c>
      <c r="W32" s="37">
        <f>'Bieu8-XSKT'!W32</f>
        <v>0</v>
      </c>
      <c r="X32" s="37">
        <f>'Bieu8-XSKT'!X32</f>
        <v>0</v>
      </c>
      <c r="Y32" s="37">
        <f>'Bieu8-XSKT'!Y32</f>
        <v>0</v>
      </c>
      <c r="Z32" s="37">
        <f>'Bieu8-XSKT'!Z32</f>
        <v>0</v>
      </c>
      <c r="AA32" s="37">
        <f>'Bieu8-XSKT'!AA32</f>
        <v>0</v>
      </c>
      <c r="AB32" s="37">
        <f>'Bieu8-XSKT'!AB32</f>
        <v>0</v>
      </c>
      <c r="AC32" s="37">
        <f>'Bieu8-XSKT'!AC32</f>
        <v>0</v>
      </c>
      <c r="AD32" s="37">
        <f>'Bieu8-XSKT'!AD32</f>
        <v>0</v>
      </c>
      <c r="AE32" s="37">
        <f>'Bieu8-XSKT'!AE32</f>
        <v>0</v>
      </c>
      <c r="AF32" s="37">
        <f>'Bieu8-XSKT'!AF32</f>
        <v>0</v>
      </c>
      <c r="AG32" s="37">
        <f>'Bieu8-XSKT'!AG32</f>
        <v>0</v>
      </c>
      <c r="AH32" s="37">
        <f>'Bieu8-XSKT'!AH32</f>
        <v>0</v>
      </c>
      <c r="AI32" s="37">
        <f>'Bieu8-XSKT'!AI32</f>
        <v>0</v>
      </c>
      <c r="AJ32" s="37">
        <f>'Bieu8-XSKT'!AJ32</f>
        <v>0</v>
      </c>
      <c r="AK32" s="37">
        <f>'Bieu8-XSKT'!AK32</f>
        <v>0</v>
      </c>
      <c r="AL32" s="37">
        <f>'Bieu8-XSKT'!AL32</f>
        <v>0</v>
      </c>
      <c r="AM32" s="37">
        <f>'Bieu8-XSKT'!AM32</f>
        <v>0</v>
      </c>
      <c r="AN32" s="37">
        <f>'Bieu8-XSKT'!AN32</f>
        <v>0</v>
      </c>
      <c r="AO32" s="37">
        <f>'Bieu8-XSKT'!AO32</f>
        <v>0</v>
      </c>
      <c r="AP32" s="37">
        <f>'Bieu8-XSKT'!AP32</f>
        <v>0</v>
      </c>
      <c r="AQ32" s="37">
        <f>'Bieu8-XSKT'!AQ32</f>
        <v>0</v>
      </c>
      <c r="AR32" s="37">
        <f>'Bieu8-XSKT'!AR32</f>
        <v>0</v>
      </c>
      <c r="AS32" s="37">
        <f>'Bieu8-XSKT'!AS32</f>
        <v>0</v>
      </c>
      <c r="AT32" s="37">
        <f>'Bieu8-XSKT'!AT32</f>
        <v>0</v>
      </c>
      <c r="AU32" s="37">
        <f>'Bieu8-XSKT'!AU32</f>
        <v>0</v>
      </c>
      <c r="AV32" s="37">
        <f>'Bieu8-XSKT'!AV32</f>
        <v>0</v>
      </c>
      <c r="AW32" s="37">
        <f>'Bieu8-XSKT'!AW32</f>
        <v>0</v>
      </c>
      <c r="AX32" s="37">
        <f>'Bieu8-XSKT'!AX32</f>
        <v>0</v>
      </c>
      <c r="AY32" s="37">
        <f>'Bieu8-XSKT'!AY32</f>
        <v>0</v>
      </c>
      <c r="AZ32" s="37">
        <f>'Bieu8-XSKT'!AZ32</f>
        <v>0</v>
      </c>
      <c r="BA32" s="37">
        <f>'Bieu8-XSKT'!BA32</f>
        <v>0</v>
      </c>
      <c r="BB32" s="37">
        <f>'Bieu8-XSKT'!BB32</f>
        <v>0</v>
      </c>
      <c r="BC32" s="37">
        <f>'Bieu8-XSKT'!BC32</f>
        <v>0</v>
      </c>
      <c r="BD32" s="37">
        <f>'Bieu8-XSKT'!BD32</f>
        <v>0</v>
      </c>
      <c r="BE32" s="37">
        <f>'Bieu8-XSKT'!BE32</f>
        <v>0</v>
      </c>
      <c r="BF32" s="37">
        <f>'Bieu8-XSKT'!BF32</f>
        <v>0</v>
      </c>
      <c r="BG32" s="37">
        <f>'Bieu8-XSKT'!BG32</f>
        <v>0</v>
      </c>
      <c r="BH32" s="37">
        <f>'Bieu8-XSKT'!BH32</f>
        <v>0</v>
      </c>
      <c r="BI32" s="37">
        <f>'Bieu8-XSKT'!BI32</f>
        <v>4629</v>
      </c>
      <c r="BJ32" s="37">
        <f>'Bieu8-XSKT'!BJ32</f>
        <v>0</v>
      </c>
      <c r="BK32" s="37">
        <f>'Bieu8-XSKT'!BK32</f>
        <v>0</v>
      </c>
      <c r="BL32" s="37">
        <f>'Bieu8-XSKT'!BL32</f>
        <v>0</v>
      </c>
      <c r="BM32" s="37">
        <f>'Bieu8-XSKT'!BM32</f>
        <v>0</v>
      </c>
      <c r="BN32" s="37">
        <f>'Bieu8-XSKT'!BN32</f>
        <v>0</v>
      </c>
      <c r="BO32" s="37">
        <f>'Bieu8-XSKT'!BO32</f>
        <v>0</v>
      </c>
      <c r="BP32" s="37">
        <f>'Bieu8-XSKT'!BP32</f>
        <v>0</v>
      </c>
      <c r="BQ32" s="37">
        <f>'Bieu8-XSKT'!BQ32</f>
        <v>0</v>
      </c>
      <c r="BR32" s="37">
        <f>'Bieu8-XSKT'!BR32</f>
        <v>0</v>
      </c>
      <c r="BS32" s="37">
        <f>'Bieu8-XSKT'!BS32</f>
        <v>0</v>
      </c>
      <c r="BT32" s="37">
        <f>'Bieu8-XSKT'!BT32</f>
        <v>-27</v>
      </c>
      <c r="BU32" s="37">
        <f>'Bieu8-XSKT'!BU32</f>
        <v>723</v>
      </c>
      <c r="BV32" s="37">
        <f>'Bieu8-XSKT'!BV32</f>
        <v>650</v>
      </c>
      <c r="BW32" s="37">
        <f>'Bieu8-XSKT'!BW32</f>
        <v>0</v>
      </c>
      <c r="BX32" s="37">
        <f>'Bieu8-XSKT'!BX32</f>
        <v>0</v>
      </c>
      <c r="BY32" s="37">
        <f>'Bieu8-XSKT'!BY32</f>
        <v>73</v>
      </c>
      <c r="BZ32" s="37">
        <f>'Bieu8-XSKT'!BZ32</f>
        <v>73</v>
      </c>
      <c r="CA32" s="37">
        <f>'Bieu8-XSKT'!CA32</f>
        <v>0</v>
      </c>
      <c r="CB32" s="37">
        <f>'Bieu8-XSKT'!CB32</f>
        <v>73</v>
      </c>
      <c r="CC32" s="39"/>
      <c r="CD32" s="62" t="s">
        <v>61</v>
      </c>
      <c r="CE32" s="120"/>
      <c r="CG32" s="125"/>
      <c r="CH32" s="107"/>
      <c r="CI32" s="125"/>
      <c r="CJ32" s="106"/>
      <c r="CK32" s="105"/>
      <c r="CL32" s="106"/>
    </row>
    <row r="33" spans="1:90" s="17" customFormat="1" ht="45" hidden="1" x14ac:dyDescent="0.25">
      <c r="A33" s="41">
        <f t="shared" si="10"/>
        <v>3</v>
      </c>
      <c r="B33" s="43" t="s">
        <v>359</v>
      </c>
      <c r="C33" s="44"/>
      <c r="D33" s="44"/>
      <c r="E33" s="41">
        <v>2015</v>
      </c>
      <c r="F33" s="226" t="s">
        <v>360</v>
      </c>
      <c r="G33" s="37">
        <f>'Bieu8-XSKT'!G33</f>
        <v>1241</v>
      </c>
      <c r="H33" s="37">
        <f>'Bieu8-XSKT'!H33</f>
        <v>1178.95</v>
      </c>
      <c r="I33" s="37">
        <f>'Bieu8-XSKT'!I33</f>
        <v>0</v>
      </c>
      <c r="J33" s="37">
        <f>'Bieu8-XSKT'!J33</f>
        <v>0</v>
      </c>
      <c r="K33" s="37">
        <f>'Bieu8-XSKT'!K33</f>
        <v>0</v>
      </c>
      <c r="L33" s="37">
        <f>'Bieu8-XSKT'!L33</f>
        <v>0</v>
      </c>
      <c r="M33" s="37">
        <f>'Bieu8-XSKT'!M33</f>
        <v>0</v>
      </c>
      <c r="N33" s="37">
        <f>'Bieu8-XSKT'!N33</f>
        <v>0</v>
      </c>
      <c r="O33" s="37">
        <f>'Bieu8-XSKT'!O33</f>
        <v>0</v>
      </c>
      <c r="P33" s="37">
        <f>'Bieu8-XSKT'!P33</f>
        <v>0</v>
      </c>
      <c r="Q33" s="37">
        <f>'Bieu8-XSKT'!Q33</f>
        <v>0</v>
      </c>
      <c r="R33" s="37">
        <f>'Bieu8-XSKT'!R33</f>
        <v>0</v>
      </c>
      <c r="S33" s="37">
        <f>'Bieu8-XSKT'!S33</f>
        <v>0</v>
      </c>
      <c r="T33" s="37">
        <f>'Bieu8-XSKT'!T33</f>
        <v>0</v>
      </c>
      <c r="U33" s="37">
        <f>'Bieu8-XSKT'!U33</f>
        <v>0</v>
      </c>
      <c r="V33" s="37">
        <f>'Bieu8-XSKT'!V33</f>
        <v>0</v>
      </c>
      <c r="W33" s="37">
        <f>'Bieu8-XSKT'!W33</f>
        <v>0</v>
      </c>
      <c r="X33" s="37">
        <f>'Bieu8-XSKT'!X33</f>
        <v>850</v>
      </c>
      <c r="Y33" s="37">
        <f>'Bieu8-XSKT'!Y33</f>
        <v>850</v>
      </c>
      <c r="Z33" s="37">
        <f>'Bieu8-XSKT'!Z33</f>
        <v>0</v>
      </c>
      <c r="AA33" s="37">
        <f>'Bieu8-XSKT'!AA33</f>
        <v>0</v>
      </c>
      <c r="AB33" s="37">
        <f>'Bieu8-XSKT'!AB33</f>
        <v>300</v>
      </c>
      <c r="AC33" s="37">
        <f>'Bieu8-XSKT'!AC33</f>
        <v>300</v>
      </c>
      <c r="AD33" s="37">
        <f>'Bieu8-XSKT'!AD33</f>
        <v>300</v>
      </c>
      <c r="AE33" s="37">
        <f>'Bieu8-XSKT'!AE33</f>
        <v>0</v>
      </c>
      <c r="AF33" s="37">
        <f>'Bieu8-XSKT'!AF33</f>
        <v>300</v>
      </c>
      <c r="AG33" s="37">
        <f>'Bieu8-XSKT'!AG33</f>
        <v>400</v>
      </c>
      <c r="AH33" s="37">
        <f>'Bieu8-XSKT'!AH33</f>
        <v>700</v>
      </c>
      <c r="AI33" s="37">
        <f>'Bieu8-XSKT'!AI33</f>
        <v>700</v>
      </c>
      <c r="AJ33" s="37">
        <f>'Bieu8-XSKT'!AJ33</f>
        <v>0</v>
      </c>
      <c r="AK33" s="37">
        <f>'Bieu8-XSKT'!AK33</f>
        <v>0</v>
      </c>
      <c r="AL33" s="37">
        <f>'Bieu8-XSKT'!AL33</f>
        <v>289</v>
      </c>
      <c r="AM33" s="37">
        <f>'Bieu8-XSKT'!AM33</f>
        <v>289</v>
      </c>
      <c r="AN33" s="37">
        <f>'Bieu8-XSKT'!AN33</f>
        <v>700</v>
      </c>
      <c r="AO33" s="37">
        <f>'Bieu8-XSKT'!AO33</f>
        <v>700</v>
      </c>
      <c r="AP33" s="37">
        <f>'Bieu8-XSKT'!AP33</f>
        <v>360</v>
      </c>
      <c r="AQ33" s="37">
        <f>'Bieu8-XSKT'!AQ33</f>
        <v>300</v>
      </c>
      <c r="AR33" s="37">
        <f>'Bieu8-XSKT'!AR33</f>
        <v>300</v>
      </c>
      <c r="AS33" s="37">
        <f>'Bieu8-XSKT'!AS33</f>
        <v>1060</v>
      </c>
      <c r="AT33" s="37">
        <f>'Bieu8-XSKT'!AT33</f>
        <v>1060</v>
      </c>
      <c r="AU33" s="37">
        <f>'Bieu8-XSKT'!AU33</f>
        <v>1179</v>
      </c>
      <c r="AV33" s="37">
        <f>'Bieu8-XSKT'!AV33</f>
        <v>1179</v>
      </c>
      <c r="AW33" s="37">
        <f>'Bieu8-XSKT'!AW33</f>
        <v>1060</v>
      </c>
      <c r="AX33" s="37">
        <f>'Bieu8-XSKT'!AX33</f>
        <v>119</v>
      </c>
      <c r="AY33" s="37">
        <f>'Bieu8-XSKT'!AY33</f>
        <v>44</v>
      </c>
      <c r="AZ33" s="37">
        <f>'Bieu8-XSKT'!AZ33</f>
        <v>44</v>
      </c>
      <c r="BA33" s="37">
        <f>'Bieu8-XSKT'!BA33</f>
        <v>0</v>
      </c>
      <c r="BB33" s="37">
        <f>'Bieu8-XSKT'!BB33</f>
        <v>75</v>
      </c>
      <c r="BC33" s="37">
        <f>'Bieu8-XSKT'!BC33</f>
        <v>0</v>
      </c>
      <c r="BD33" s="37">
        <f>'Bieu8-XSKT'!BD33</f>
        <v>75</v>
      </c>
      <c r="BE33" s="37">
        <f>'Bieu8-XSKT'!BE33</f>
        <v>0</v>
      </c>
      <c r="BF33" s="37">
        <f>'Bieu8-XSKT'!BF33</f>
        <v>0</v>
      </c>
      <c r="BG33" s="37">
        <f>'Bieu8-XSKT'!BG33</f>
        <v>1104</v>
      </c>
      <c r="BH33" s="37">
        <f>'Bieu8-XSKT'!BH33</f>
        <v>1104</v>
      </c>
      <c r="BI33" s="37">
        <f>'Bieu8-XSKT'!BI33</f>
        <v>1179</v>
      </c>
      <c r="BJ33" s="37">
        <f>'Bieu8-XSKT'!BJ33</f>
        <v>1179</v>
      </c>
      <c r="BK33" s="37">
        <f>'Bieu8-XSKT'!BK33</f>
        <v>1117</v>
      </c>
      <c r="BL33" s="37">
        <f>'Bieu8-XSKT'!BL33</f>
        <v>1104</v>
      </c>
      <c r="BM33" s="37">
        <f>'Bieu8-XSKT'!BM33</f>
        <v>44</v>
      </c>
      <c r="BN33" s="37">
        <f>'Bieu8-XSKT'!BN33</f>
        <v>75</v>
      </c>
      <c r="BO33" s="37">
        <f>'Bieu8-XSKT'!BO33</f>
        <v>-62</v>
      </c>
      <c r="BP33" s="37">
        <f>'Bieu8-XSKT'!BP33</f>
        <v>13</v>
      </c>
      <c r="BQ33" s="37">
        <f>'Bieu8-XSKT'!BQ33</f>
        <v>0</v>
      </c>
      <c r="BR33" s="37">
        <f>'Bieu8-XSKT'!BR33</f>
        <v>0</v>
      </c>
      <c r="BS33" s="37">
        <f>'Bieu8-XSKT'!BS33</f>
        <v>0</v>
      </c>
      <c r="BT33" s="37">
        <f>'Bieu8-XSKT'!BT33</f>
        <v>0</v>
      </c>
      <c r="BU33" s="37">
        <f>'Bieu8-XSKT'!BU33</f>
        <v>1117</v>
      </c>
      <c r="BV33" s="37">
        <f>'Bieu8-XSKT'!BV33</f>
        <v>1104</v>
      </c>
      <c r="BW33" s="37">
        <f>'Bieu8-XSKT'!BW33</f>
        <v>0</v>
      </c>
      <c r="BX33" s="37">
        <f>'Bieu8-XSKT'!BX33</f>
        <v>0</v>
      </c>
      <c r="BY33" s="37">
        <f>'Bieu8-XSKT'!BY33</f>
        <v>13</v>
      </c>
      <c r="BZ33" s="37">
        <f>'Bieu8-XSKT'!BZ33</f>
        <v>13</v>
      </c>
      <c r="CA33" s="37">
        <f>'Bieu8-XSKT'!CA33</f>
        <v>0</v>
      </c>
      <c r="CB33" s="37">
        <f>'Bieu8-XSKT'!CB33</f>
        <v>13</v>
      </c>
      <c r="CC33" s="39"/>
      <c r="CD33" s="62" t="s">
        <v>61</v>
      </c>
      <c r="CE33" s="120"/>
      <c r="CG33" s="125"/>
      <c r="CH33" s="107"/>
      <c r="CI33" s="125"/>
      <c r="CJ33" s="106"/>
      <c r="CK33" s="105"/>
      <c r="CL33" s="106"/>
    </row>
    <row r="34" spans="1:90" s="17" customFormat="1" ht="45" hidden="1" x14ac:dyDescent="0.25">
      <c r="A34" s="41">
        <f t="shared" si="10"/>
        <v>4</v>
      </c>
      <c r="B34" s="43" t="s">
        <v>361</v>
      </c>
      <c r="C34" s="44"/>
      <c r="D34" s="44"/>
      <c r="E34" s="41">
        <v>2015</v>
      </c>
      <c r="F34" s="226" t="s">
        <v>362</v>
      </c>
      <c r="G34" s="37">
        <f>'Bieu8-XSKT'!G34</f>
        <v>4990</v>
      </c>
      <c r="H34" s="37">
        <f>'Bieu8-XSKT'!H34</f>
        <v>4740.5</v>
      </c>
      <c r="I34" s="37">
        <f>'Bieu8-XSKT'!I34</f>
        <v>0</v>
      </c>
      <c r="J34" s="37">
        <f>'Bieu8-XSKT'!J34</f>
        <v>0</v>
      </c>
      <c r="K34" s="37">
        <f>'Bieu8-XSKT'!K34</f>
        <v>0</v>
      </c>
      <c r="L34" s="37">
        <f>'Bieu8-XSKT'!L34</f>
        <v>0</v>
      </c>
      <c r="M34" s="37">
        <f>'Bieu8-XSKT'!M34</f>
        <v>0</v>
      </c>
      <c r="N34" s="37">
        <f>'Bieu8-XSKT'!N34</f>
        <v>0</v>
      </c>
      <c r="O34" s="37">
        <f>'Bieu8-XSKT'!O34</f>
        <v>0</v>
      </c>
      <c r="P34" s="37">
        <f>'Bieu8-XSKT'!P34</f>
        <v>0</v>
      </c>
      <c r="Q34" s="37">
        <f>'Bieu8-XSKT'!Q34</f>
        <v>0</v>
      </c>
      <c r="R34" s="37">
        <f>'Bieu8-XSKT'!R34</f>
        <v>0</v>
      </c>
      <c r="S34" s="37">
        <f>'Bieu8-XSKT'!S34</f>
        <v>0</v>
      </c>
      <c r="T34" s="37">
        <f>'Bieu8-XSKT'!T34</f>
        <v>0</v>
      </c>
      <c r="U34" s="37">
        <f>'Bieu8-XSKT'!U34</f>
        <v>0</v>
      </c>
      <c r="V34" s="37">
        <f>'Bieu8-XSKT'!V34</f>
        <v>0</v>
      </c>
      <c r="W34" s="37">
        <f>'Bieu8-XSKT'!W34</f>
        <v>0</v>
      </c>
      <c r="X34" s="37">
        <f>'Bieu8-XSKT'!X34</f>
        <v>4500</v>
      </c>
      <c r="Y34" s="37">
        <f>'Bieu8-XSKT'!Y34</f>
        <v>4500</v>
      </c>
      <c r="Z34" s="37">
        <f>'Bieu8-XSKT'!Z34</f>
        <v>0</v>
      </c>
      <c r="AA34" s="37">
        <f>'Bieu8-XSKT'!AA34</f>
        <v>0</v>
      </c>
      <c r="AB34" s="37">
        <f>'Bieu8-XSKT'!AB34</f>
        <v>1300</v>
      </c>
      <c r="AC34" s="37">
        <f>'Bieu8-XSKT'!AC34</f>
        <v>1300</v>
      </c>
      <c r="AD34" s="37">
        <f>'Bieu8-XSKT'!AD34</f>
        <v>1400</v>
      </c>
      <c r="AE34" s="37">
        <f>'Bieu8-XSKT'!AE34</f>
        <v>0</v>
      </c>
      <c r="AF34" s="37">
        <f>'Bieu8-XSKT'!AF34</f>
        <v>1300</v>
      </c>
      <c r="AG34" s="37">
        <f>'Bieu8-XSKT'!AG34</f>
        <v>1400</v>
      </c>
      <c r="AH34" s="37">
        <f>'Bieu8-XSKT'!AH34</f>
        <v>2700</v>
      </c>
      <c r="AI34" s="37">
        <f>'Bieu8-XSKT'!AI34</f>
        <v>2700</v>
      </c>
      <c r="AJ34" s="37">
        <f>'Bieu8-XSKT'!AJ34</f>
        <v>0</v>
      </c>
      <c r="AK34" s="37">
        <f>'Bieu8-XSKT'!AK34</f>
        <v>0</v>
      </c>
      <c r="AL34" s="37">
        <f>'Bieu8-XSKT'!AL34</f>
        <v>1246</v>
      </c>
      <c r="AM34" s="37">
        <f>'Bieu8-XSKT'!AM34</f>
        <v>1246</v>
      </c>
      <c r="AN34" s="37">
        <f>'Bieu8-XSKT'!AN34</f>
        <v>2700</v>
      </c>
      <c r="AO34" s="37">
        <f>'Bieu8-XSKT'!AO34</f>
        <v>2700</v>
      </c>
      <c r="AP34" s="37">
        <f>'Bieu8-XSKT'!AP34</f>
        <v>1550</v>
      </c>
      <c r="AQ34" s="37">
        <f>'Bieu8-XSKT'!AQ34</f>
        <v>1400</v>
      </c>
      <c r="AR34" s="37">
        <f>'Bieu8-XSKT'!AR34</f>
        <v>1400</v>
      </c>
      <c r="AS34" s="37">
        <f>'Bieu8-XSKT'!AS34</f>
        <v>4250</v>
      </c>
      <c r="AT34" s="37">
        <f>'Bieu8-XSKT'!AT34</f>
        <v>4250</v>
      </c>
      <c r="AU34" s="37">
        <f>'Bieu8-XSKT'!AU34</f>
        <v>4741</v>
      </c>
      <c r="AV34" s="37">
        <f>'Bieu8-XSKT'!AV34</f>
        <v>4741</v>
      </c>
      <c r="AW34" s="37">
        <f>'Bieu8-XSKT'!AW34</f>
        <v>4250</v>
      </c>
      <c r="AX34" s="37">
        <f>'Bieu8-XSKT'!AX34</f>
        <v>491</v>
      </c>
      <c r="AY34" s="37">
        <f>'Bieu8-XSKT'!AY34</f>
        <v>353</v>
      </c>
      <c r="AZ34" s="37">
        <f>'Bieu8-XSKT'!AZ34</f>
        <v>353</v>
      </c>
      <c r="BA34" s="37">
        <f>'Bieu8-XSKT'!BA34</f>
        <v>0</v>
      </c>
      <c r="BB34" s="37">
        <f>'Bieu8-XSKT'!BB34</f>
        <v>138</v>
      </c>
      <c r="BC34" s="37">
        <f>'Bieu8-XSKT'!BC34</f>
        <v>0</v>
      </c>
      <c r="BD34" s="37">
        <f>'Bieu8-XSKT'!BD34</f>
        <v>138</v>
      </c>
      <c r="BE34" s="37">
        <f>'Bieu8-XSKT'!BE34</f>
        <v>0</v>
      </c>
      <c r="BF34" s="37">
        <f>'Bieu8-XSKT'!BF34</f>
        <v>0</v>
      </c>
      <c r="BG34" s="37">
        <f>'Bieu8-XSKT'!BG34</f>
        <v>4603</v>
      </c>
      <c r="BH34" s="37">
        <f>'Bieu8-XSKT'!BH34</f>
        <v>4603</v>
      </c>
      <c r="BI34" s="37">
        <f>'Bieu8-XSKT'!BI34</f>
        <v>4741</v>
      </c>
      <c r="BJ34" s="37">
        <f>'Bieu8-XSKT'!BJ34</f>
        <v>4741</v>
      </c>
      <c r="BK34" s="37">
        <f>'Bieu8-XSKT'!BK34</f>
        <v>4670</v>
      </c>
      <c r="BL34" s="37">
        <f>'Bieu8-XSKT'!BL34</f>
        <v>4603</v>
      </c>
      <c r="BM34" s="37">
        <f>'Bieu8-XSKT'!BM34</f>
        <v>353</v>
      </c>
      <c r="BN34" s="37">
        <f>'Bieu8-XSKT'!BN34</f>
        <v>138</v>
      </c>
      <c r="BO34" s="37">
        <f>'Bieu8-XSKT'!BO34</f>
        <v>-71</v>
      </c>
      <c r="BP34" s="37">
        <f>'Bieu8-XSKT'!BP34</f>
        <v>67</v>
      </c>
      <c r="BQ34" s="37">
        <f>'Bieu8-XSKT'!BQ34</f>
        <v>0</v>
      </c>
      <c r="BR34" s="37">
        <f>'Bieu8-XSKT'!BR34</f>
        <v>0</v>
      </c>
      <c r="BS34" s="37">
        <f>'Bieu8-XSKT'!BS34</f>
        <v>0</v>
      </c>
      <c r="BT34" s="37">
        <f>'Bieu8-XSKT'!BT34</f>
        <v>0</v>
      </c>
      <c r="BU34" s="37">
        <f>'Bieu8-XSKT'!BU34</f>
        <v>4670</v>
      </c>
      <c r="BV34" s="37">
        <f>'Bieu8-XSKT'!BV34</f>
        <v>4603</v>
      </c>
      <c r="BW34" s="37">
        <f>'Bieu8-XSKT'!BW34</f>
        <v>0</v>
      </c>
      <c r="BX34" s="37">
        <f>'Bieu8-XSKT'!BX34</f>
        <v>0</v>
      </c>
      <c r="BY34" s="37">
        <f>'Bieu8-XSKT'!BY34</f>
        <v>67</v>
      </c>
      <c r="BZ34" s="37">
        <f>'Bieu8-XSKT'!BZ34</f>
        <v>67</v>
      </c>
      <c r="CA34" s="37">
        <f>'Bieu8-XSKT'!CA34</f>
        <v>0</v>
      </c>
      <c r="CB34" s="37">
        <f>'Bieu8-XSKT'!CB34</f>
        <v>67</v>
      </c>
      <c r="CC34" s="39"/>
      <c r="CD34" s="62" t="s">
        <v>61</v>
      </c>
      <c r="CE34" s="120"/>
      <c r="CG34" s="125"/>
      <c r="CH34" s="107"/>
      <c r="CI34" s="125"/>
      <c r="CJ34" s="106"/>
      <c r="CK34" s="105"/>
      <c r="CL34" s="106"/>
    </row>
    <row r="35" spans="1:90" s="17" customFormat="1" ht="45" hidden="1" x14ac:dyDescent="0.25">
      <c r="A35" s="41">
        <f t="shared" si="10"/>
        <v>5</v>
      </c>
      <c r="B35" s="43" t="s">
        <v>363</v>
      </c>
      <c r="C35" s="44"/>
      <c r="D35" s="44"/>
      <c r="E35" s="41">
        <v>2015</v>
      </c>
      <c r="F35" s="226" t="s">
        <v>364</v>
      </c>
      <c r="G35" s="37">
        <f>'Bieu8-XSKT'!G35</f>
        <v>3438</v>
      </c>
      <c r="H35" s="37">
        <f>'Bieu8-XSKT'!H35</f>
        <v>3266.1</v>
      </c>
      <c r="I35" s="37">
        <f>'Bieu8-XSKT'!I35</f>
        <v>0</v>
      </c>
      <c r="J35" s="37">
        <f>'Bieu8-XSKT'!J35</f>
        <v>0</v>
      </c>
      <c r="K35" s="37">
        <f>'Bieu8-XSKT'!K35</f>
        <v>0</v>
      </c>
      <c r="L35" s="37">
        <f>'Bieu8-XSKT'!L35</f>
        <v>0</v>
      </c>
      <c r="M35" s="37">
        <f>'Bieu8-XSKT'!M35</f>
        <v>0</v>
      </c>
      <c r="N35" s="37">
        <f>'Bieu8-XSKT'!N35</f>
        <v>0</v>
      </c>
      <c r="O35" s="37">
        <f>'Bieu8-XSKT'!O35</f>
        <v>0</v>
      </c>
      <c r="P35" s="37">
        <f>'Bieu8-XSKT'!P35</f>
        <v>0</v>
      </c>
      <c r="Q35" s="37">
        <f>'Bieu8-XSKT'!Q35</f>
        <v>0</v>
      </c>
      <c r="R35" s="37">
        <f>'Bieu8-XSKT'!R35</f>
        <v>0</v>
      </c>
      <c r="S35" s="37">
        <f>'Bieu8-XSKT'!S35</f>
        <v>0</v>
      </c>
      <c r="T35" s="37">
        <f>'Bieu8-XSKT'!T35</f>
        <v>0</v>
      </c>
      <c r="U35" s="37">
        <f>'Bieu8-XSKT'!U35</f>
        <v>0</v>
      </c>
      <c r="V35" s="37">
        <f>'Bieu8-XSKT'!V35</f>
        <v>0</v>
      </c>
      <c r="W35" s="37">
        <f>'Bieu8-XSKT'!W35</f>
        <v>0</v>
      </c>
      <c r="X35" s="37">
        <f>'Bieu8-XSKT'!X35</f>
        <v>2500</v>
      </c>
      <c r="Y35" s="37">
        <f>'Bieu8-XSKT'!Y35</f>
        <v>2500</v>
      </c>
      <c r="Z35" s="37">
        <f>'Bieu8-XSKT'!Z35</f>
        <v>0</v>
      </c>
      <c r="AA35" s="37">
        <f>'Bieu8-XSKT'!AA35</f>
        <v>0</v>
      </c>
      <c r="AB35" s="37">
        <f>'Bieu8-XSKT'!AB35</f>
        <v>800</v>
      </c>
      <c r="AC35" s="37">
        <f>'Bieu8-XSKT'!AC35</f>
        <v>800</v>
      </c>
      <c r="AD35" s="37">
        <f>'Bieu8-XSKT'!AD35</f>
        <v>700</v>
      </c>
      <c r="AE35" s="37">
        <f>'Bieu8-XSKT'!AE35</f>
        <v>0</v>
      </c>
      <c r="AF35" s="37">
        <f>'Bieu8-XSKT'!AF35</f>
        <v>800</v>
      </c>
      <c r="AG35" s="37">
        <f>'Bieu8-XSKT'!AG35</f>
        <v>1000</v>
      </c>
      <c r="AH35" s="37">
        <f>'Bieu8-XSKT'!AH35</f>
        <v>1800</v>
      </c>
      <c r="AI35" s="37">
        <f>'Bieu8-XSKT'!AI35</f>
        <v>1800</v>
      </c>
      <c r="AJ35" s="37">
        <f>'Bieu8-XSKT'!AJ35</f>
        <v>0</v>
      </c>
      <c r="AK35" s="37">
        <f>'Bieu8-XSKT'!AK35</f>
        <v>0</v>
      </c>
      <c r="AL35" s="37">
        <f>'Bieu8-XSKT'!AL35</f>
        <v>785</v>
      </c>
      <c r="AM35" s="37">
        <f>'Bieu8-XSKT'!AM35</f>
        <v>785</v>
      </c>
      <c r="AN35" s="37">
        <f>'Bieu8-XSKT'!AN35</f>
        <v>1800</v>
      </c>
      <c r="AO35" s="37">
        <f>'Bieu8-XSKT'!AO35</f>
        <v>1800</v>
      </c>
      <c r="AP35" s="37">
        <f>'Bieu8-XSKT'!AP35</f>
        <v>1100</v>
      </c>
      <c r="AQ35" s="37">
        <f>'Bieu8-XSKT'!AQ35</f>
        <v>700</v>
      </c>
      <c r="AR35" s="37">
        <f>'Bieu8-XSKT'!AR35</f>
        <v>700</v>
      </c>
      <c r="AS35" s="37">
        <f>'Bieu8-XSKT'!AS35</f>
        <v>2900</v>
      </c>
      <c r="AT35" s="37">
        <f>'Bieu8-XSKT'!AT35</f>
        <v>2900</v>
      </c>
      <c r="AU35" s="37">
        <f>'Bieu8-XSKT'!AU35</f>
        <v>3266</v>
      </c>
      <c r="AV35" s="37">
        <f>'Bieu8-XSKT'!AV35</f>
        <v>3266</v>
      </c>
      <c r="AW35" s="37">
        <f>'Bieu8-XSKT'!AW35</f>
        <v>2900</v>
      </c>
      <c r="AX35" s="37">
        <f>'Bieu8-XSKT'!AX35</f>
        <v>366</v>
      </c>
      <c r="AY35" s="37">
        <f>'Bieu8-XSKT'!AY35</f>
        <v>34</v>
      </c>
      <c r="AZ35" s="37">
        <f>'Bieu8-XSKT'!AZ35</f>
        <v>34</v>
      </c>
      <c r="BA35" s="37">
        <f>'Bieu8-XSKT'!BA35</f>
        <v>0</v>
      </c>
      <c r="BB35" s="37">
        <f>'Bieu8-XSKT'!BB35</f>
        <v>332</v>
      </c>
      <c r="BC35" s="37">
        <f>'Bieu8-XSKT'!BC35</f>
        <v>0</v>
      </c>
      <c r="BD35" s="37">
        <f>'Bieu8-XSKT'!BD35</f>
        <v>332</v>
      </c>
      <c r="BE35" s="37">
        <f>'Bieu8-XSKT'!BE35</f>
        <v>0</v>
      </c>
      <c r="BF35" s="37">
        <f>'Bieu8-XSKT'!BF35</f>
        <v>0</v>
      </c>
      <c r="BG35" s="37">
        <f>'Bieu8-XSKT'!BG35</f>
        <v>2934</v>
      </c>
      <c r="BH35" s="37">
        <f>'Bieu8-XSKT'!BH35</f>
        <v>2934</v>
      </c>
      <c r="BI35" s="37">
        <f>'Bieu8-XSKT'!BI35</f>
        <v>3266</v>
      </c>
      <c r="BJ35" s="37">
        <f>'Bieu8-XSKT'!BJ35</f>
        <v>3266</v>
      </c>
      <c r="BK35" s="37">
        <f>'Bieu8-XSKT'!BK35</f>
        <v>2953</v>
      </c>
      <c r="BL35" s="37">
        <f>'Bieu8-XSKT'!BL35</f>
        <v>2934</v>
      </c>
      <c r="BM35" s="37">
        <f>'Bieu8-XSKT'!BM35</f>
        <v>34</v>
      </c>
      <c r="BN35" s="37">
        <f>'Bieu8-XSKT'!BN35</f>
        <v>332</v>
      </c>
      <c r="BO35" s="37">
        <f>'Bieu8-XSKT'!BO35</f>
        <v>-313</v>
      </c>
      <c r="BP35" s="37">
        <f>'Bieu8-XSKT'!BP35</f>
        <v>19</v>
      </c>
      <c r="BQ35" s="37">
        <f>'Bieu8-XSKT'!BQ35</f>
        <v>0</v>
      </c>
      <c r="BR35" s="37">
        <f>'Bieu8-XSKT'!BR35</f>
        <v>0</v>
      </c>
      <c r="BS35" s="37">
        <f>'Bieu8-XSKT'!BS35</f>
        <v>0</v>
      </c>
      <c r="BT35" s="37">
        <f>'Bieu8-XSKT'!BT35</f>
        <v>0</v>
      </c>
      <c r="BU35" s="37">
        <f>'Bieu8-XSKT'!BU35</f>
        <v>2953</v>
      </c>
      <c r="BV35" s="37">
        <f>'Bieu8-XSKT'!BV35</f>
        <v>2934</v>
      </c>
      <c r="BW35" s="37">
        <f>'Bieu8-XSKT'!BW35</f>
        <v>0</v>
      </c>
      <c r="BX35" s="37">
        <f>'Bieu8-XSKT'!BX35</f>
        <v>0</v>
      </c>
      <c r="BY35" s="37">
        <f>'Bieu8-XSKT'!BY35</f>
        <v>19</v>
      </c>
      <c r="BZ35" s="37">
        <f>'Bieu8-XSKT'!BZ35</f>
        <v>19</v>
      </c>
      <c r="CA35" s="37">
        <f>'Bieu8-XSKT'!CA35</f>
        <v>0</v>
      </c>
      <c r="CB35" s="37">
        <f>'Bieu8-XSKT'!CB35</f>
        <v>19</v>
      </c>
      <c r="CC35" s="39"/>
      <c r="CD35" s="62" t="s">
        <v>353</v>
      </c>
      <c r="CE35" s="120"/>
      <c r="CG35" s="125"/>
      <c r="CH35" s="107"/>
      <c r="CI35" s="125"/>
      <c r="CJ35" s="106"/>
      <c r="CK35" s="105"/>
      <c r="CL35" s="106"/>
    </row>
    <row r="36" spans="1:90" s="17" customFormat="1" ht="60" hidden="1" x14ac:dyDescent="0.25">
      <c r="A36" s="41">
        <f t="shared" si="10"/>
        <v>6</v>
      </c>
      <c r="B36" s="43" t="s">
        <v>366</v>
      </c>
      <c r="C36" s="44"/>
      <c r="D36" s="44"/>
      <c r="E36" s="41">
        <v>2015</v>
      </c>
      <c r="F36" s="226" t="s">
        <v>367</v>
      </c>
      <c r="G36" s="37">
        <f>'Bieu8-XSKT'!G36</f>
        <v>2914</v>
      </c>
      <c r="H36" s="37">
        <f>'Bieu8-XSKT'!H36</f>
        <v>2768.3</v>
      </c>
      <c r="I36" s="37">
        <f>'Bieu8-XSKT'!I36</f>
        <v>0</v>
      </c>
      <c r="J36" s="37">
        <f>'Bieu8-XSKT'!J36</f>
        <v>0</v>
      </c>
      <c r="K36" s="37">
        <f>'Bieu8-XSKT'!K36</f>
        <v>0</v>
      </c>
      <c r="L36" s="37">
        <f>'Bieu8-XSKT'!L36</f>
        <v>0</v>
      </c>
      <c r="M36" s="37">
        <f>'Bieu8-XSKT'!M36</f>
        <v>0</v>
      </c>
      <c r="N36" s="37">
        <f>'Bieu8-XSKT'!N36</f>
        <v>0</v>
      </c>
      <c r="O36" s="37">
        <f>'Bieu8-XSKT'!O36</f>
        <v>0</v>
      </c>
      <c r="P36" s="37">
        <f>'Bieu8-XSKT'!P36</f>
        <v>0</v>
      </c>
      <c r="Q36" s="37">
        <f>'Bieu8-XSKT'!Q36</f>
        <v>0</v>
      </c>
      <c r="R36" s="37">
        <f>'Bieu8-XSKT'!R36</f>
        <v>0</v>
      </c>
      <c r="S36" s="37">
        <f>'Bieu8-XSKT'!S36</f>
        <v>0</v>
      </c>
      <c r="T36" s="37">
        <f>'Bieu8-XSKT'!T36</f>
        <v>0</v>
      </c>
      <c r="U36" s="37">
        <f>'Bieu8-XSKT'!U36</f>
        <v>0</v>
      </c>
      <c r="V36" s="37">
        <f>'Bieu8-XSKT'!V36</f>
        <v>0</v>
      </c>
      <c r="W36" s="37">
        <f>'Bieu8-XSKT'!W36</f>
        <v>0</v>
      </c>
      <c r="X36" s="37">
        <f>'Bieu8-XSKT'!X36</f>
        <v>3000</v>
      </c>
      <c r="Y36" s="37">
        <f>'Bieu8-XSKT'!Y36</f>
        <v>3000</v>
      </c>
      <c r="Z36" s="37">
        <f>'Bieu8-XSKT'!Z36</f>
        <v>0</v>
      </c>
      <c r="AA36" s="37">
        <f>'Bieu8-XSKT'!AA36</f>
        <v>0</v>
      </c>
      <c r="AB36" s="37">
        <f>'Bieu8-XSKT'!AB36</f>
        <v>1000</v>
      </c>
      <c r="AC36" s="37">
        <f>'Bieu8-XSKT'!AC36</f>
        <v>1000</v>
      </c>
      <c r="AD36" s="37">
        <f>'Bieu8-XSKT'!AD36</f>
        <v>900</v>
      </c>
      <c r="AE36" s="37">
        <f>'Bieu8-XSKT'!AE36</f>
        <v>0</v>
      </c>
      <c r="AF36" s="37">
        <f>'Bieu8-XSKT'!AF36</f>
        <v>1000</v>
      </c>
      <c r="AG36" s="37">
        <f>'Bieu8-XSKT'!AG36</f>
        <v>600</v>
      </c>
      <c r="AH36" s="37">
        <f>'Bieu8-XSKT'!AH36</f>
        <v>1600</v>
      </c>
      <c r="AI36" s="37">
        <f>'Bieu8-XSKT'!AI36</f>
        <v>1600</v>
      </c>
      <c r="AJ36" s="37">
        <f>'Bieu8-XSKT'!AJ36</f>
        <v>0</v>
      </c>
      <c r="AK36" s="37">
        <f>'Bieu8-XSKT'!AK36</f>
        <v>0</v>
      </c>
      <c r="AL36" s="37">
        <f>'Bieu8-XSKT'!AL36</f>
        <v>960</v>
      </c>
      <c r="AM36" s="37">
        <f>'Bieu8-XSKT'!AM36</f>
        <v>960</v>
      </c>
      <c r="AN36" s="37">
        <f>'Bieu8-XSKT'!AN36</f>
        <v>1600</v>
      </c>
      <c r="AO36" s="37">
        <f>'Bieu8-XSKT'!AO36</f>
        <v>1600</v>
      </c>
      <c r="AP36" s="37">
        <f>'Bieu8-XSKT'!AP36</f>
        <v>900</v>
      </c>
      <c r="AQ36" s="37">
        <f>'Bieu8-XSKT'!AQ36</f>
        <v>0</v>
      </c>
      <c r="AR36" s="37">
        <f>'Bieu8-XSKT'!AR36</f>
        <v>0</v>
      </c>
      <c r="AS36" s="37">
        <f>'Bieu8-XSKT'!AS36</f>
        <v>2500</v>
      </c>
      <c r="AT36" s="37">
        <f>'Bieu8-XSKT'!AT36</f>
        <v>2500</v>
      </c>
      <c r="AU36" s="37">
        <f>'Bieu8-XSKT'!AU36</f>
        <v>2768</v>
      </c>
      <c r="AV36" s="37">
        <f>'Bieu8-XSKT'!AV36</f>
        <v>2768</v>
      </c>
      <c r="AW36" s="37">
        <f>'Bieu8-XSKT'!AW36</f>
        <v>2500</v>
      </c>
      <c r="AX36" s="37">
        <f>'Bieu8-XSKT'!AX36</f>
        <v>268</v>
      </c>
      <c r="AY36" s="37">
        <f>'Bieu8-XSKT'!AY36</f>
        <v>0</v>
      </c>
      <c r="AZ36" s="37">
        <f>'Bieu8-XSKT'!AZ36</f>
        <v>0</v>
      </c>
      <c r="BA36" s="37">
        <f>'Bieu8-XSKT'!BA36</f>
        <v>0</v>
      </c>
      <c r="BB36" s="37">
        <f>'Bieu8-XSKT'!BB36</f>
        <v>268</v>
      </c>
      <c r="BC36" s="37">
        <f>'Bieu8-XSKT'!BC36</f>
        <v>0</v>
      </c>
      <c r="BD36" s="37">
        <f>'Bieu8-XSKT'!BD36</f>
        <v>268</v>
      </c>
      <c r="BE36" s="37">
        <f>'Bieu8-XSKT'!BE36</f>
        <v>0</v>
      </c>
      <c r="BF36" s="37">
        <f>'Bieu8-XSKT'!BF36</f>
        <v>0</v>
      </c>
      <c r="BG36" s="37">
        <f>'Bieu8-XSKT'!BG36</f>
        <v>2500</v>
      </c>
      <c r="BH36" s="37">
        <f>'Bieu8-XSKT'!BH36</f>
        <v>2500</v>
      </c>
      <c r="BI36" s="37">
        <f>'Bieu8-XSKT'!BI36</f>
        <v>2768</v>
      </c>
      <c r="BJ36" s="37">
        <f>'Bieu8-XSKT'!BJ36</f>
        <v>2768</v>
      </c>
      <c r="BK36" s="37">
        <f>'Bieu8-XSKT'!BK36</f>
        <v>2472</v>
      </c>
      <c r="BL36" s="37">
        <f>'Bieu8-XSKT'!BL36</f>
        <v>2500</v>
      </c>
      <c r="BM36" s="37">
        <f>'Bieu8-XSKT'!BM36</f>
        <v>0</v>
      </c>
      <c r="BN36" s="37">
        <f>'Bieu8-XSKT'!BN36</f>
        <v>268</v>
      </c>
      <c r="BO36" s="37">
        <f>'Bieu8-XSKT'!BO36</f>
        <v>-296</v>
      </c>
      <c r="BP36" s="37">
        <f>'Bieu8-XSKT'!BP36</f>
        <v>-28</v>
      </c>
      <c r="BQ36" s="37">
        <f>'Bieu8-XSKT'!BQ36</f>
        <v>0</v>
      </c>
      <c r="BR36" s="37">
        <f>'Bieu8-XSKT'!BR36</f>
        <v>0</v>
      </c>
      <c r="BS36" s="37">
        <f>'Bieu8-XSKT'!BS36</f>
        <v>0</v>
      </c>
      <c r="BT36" s="37">
        <f>'Bieu8-XSKT'!BT36</f>
        <v>0</v>
      </c>
      <c r="BU36" s="37">
        <f>'Bieu8-XSKT'!BU36</f>
        <v>2472</v>
      </c>
      <c r="BV36" s="37">
        <f>'Bieu8-XSKT'!BV36</f>
        <v>2447</v>
      </c>
      <c r="BW36" s="37">
        <f>'Bieu8-XSKT'!BW36</f>
        <v>0</v>
      </c>
      <c r="BX36" s="37">
        <f>'Bieu8-XSKT'!BX36</f>
        <v>0</v>
      </c>
      <c r="BY36" s="37">
        <f>'Bieu8-XSKT'!BY36</f>
        <v>25</v>
      </c>
      <c r="BZ36" s="37">
        <f>'Bieu8-XSKT'!BZ36</f>
        <v>25</v>
      </c>
      <c r="CA36" s="37">
        <f>'Bieu8-XSKT'!CA36</f>
        <v>0</v>
      </c>
      <c r="CB36" s="37">
        <f>'Bieu8-XSKT'!CB36</f>
        <v>25</v>
      </c>
      <c r="CC36" s="39"/>
      <c r="CD36" s="62" t="s">
        <v>66</v>
      </c>
      <c r="CE36" s="120"/>
      <c r="CG36" s="125"/>
      <c r="CH36" s="107"/>
      <c r="CI36" s="125"/>
      <c r="CJ36" s="106"/>
      <c r="CK36" s="105"/>
      <c r="CL36" s="106"/>
    </row>
    <row r="37" spans="1:90" s="17" customFormat="1" ht="30" hidden="1" x14ac:dyDescent="0.25">
      <c r="A37" s="41">
        <f t="shared" si="10"/>
        <v>7</v>
      </c>
      <c r="B37" s="43" t="s">
        <v>351</v>
      </c>
      <c r="C37" s="44"/>
      <c r="D37" s="44"/>
      <c r="E37" s="41">
        <v>2016</v>
      </c>
      <c r="F37" s="226" t="s">
        <v>352</v>
      </c>
      <c r="G37" s="37">
        <f>'Bieu8-XSKT'!G37</f>
        <v>5523</v>
      </c>
      <c r="H37" s="37">
        <f>'Bieu8-XSKT'!H37</f>
        <v>5263</v>
      </c>
      <c r="I37" s="37">
        <f>'Bieu8-XSKT'!I37</f>
        <v>0</v>
      </c>
      <c r="J37" s="37">
        <f>'Bieu8-XSKT'!J37</f>
        <v>0</v>
      </c>
      <c r="K37" s="37">
        <f>'Bieu8-XSKT'!K37</f>
        <v>0</v>
      </c>
      <c r="L37" s="37">
        <f>'Bieu8-XSKT'!L37</f>
        <v>0</v>
      </c>
      <c r="M37" s="37">
        <f>'Bieu8-XSKT'!M37</f>
        <v>0</v>
      </c>
      <c r="N37" s="37">
        <f>'Bieu8-XSKT'!N37</f>
        <v>0</v>
      </c>
      <c r="O37" s="37">
        <f>'Bieu8-XSKT'!O37</f>
        <v>0</v>
      </c>
      <c r="P37" s="37">
        <f>'Bieu8-XSKT'!P37</f>
        <v>0</v>
      </c>
      <c r="Q37" s="37">
        <f>'Bieu8-XSKT'!Q37</f>
        <v>0</v>
      </c>
      <c r="R37" s="37">
        <f>'Bieu8-XSKT'!R37</f>
        <v>0</v>
      </c>
      <c r="S37" s="37">
        <f>'Bieu8-XSKT'!S37</f>
        <v>0</v>
      </c>
      <c r="T37" s="37">
        <f>'Bieu8-XSKT'!T37</f>
        <v>0</v>
      </c>
      <c r="U37" s="37">
        <f>'Bieu8-XSKT'!U37</f>
        <v>0</v>
      </c>
      <c r="V37" s="37">
        <f>'Bieu8-XSKT'!V37</f>
        <v>0</v>
      </c>
      <c r="W37" s="37">
        <f>'Bieu8-XSKT'!W37</f>
        <v>0</v>
      </c>
      <c r="X37" s="37">
        <f>'Bieu8-XSKT'!X37</f>
        <v>5523</v>
      </c>
      <c r="Y37" s="37">
        <f>'Bieu8-XSKT'!Y37</f>
        <v>5263</v>
      </c>
      <c r="Z37" s="37">
        <f>'Bieu8-XSKT'!Z37</f>
        <v>0</v>
      </c>
      <c r="AA37" s="37">
        <f>'Bieu8-XSKT'!AA37</f>
        <v>0</v>
      </c>
      <c r="AB37" s="37">
        <f>'Bieu8-XSKT'!AB37</f>
        <v>600</v>
      </c>
      <c r="AC37" s="37">
        <f>'Bieu8-XSKT'!AC37</f>
        <v>600</v>
      </c>
      <c r="AD37" s="37">
        <f>'Bieu8-XSKT'!AD37</f>
        <v>0</v>
      </c>
      <c r="AE37" s="37">
        <f>'Bieu8-XSKT'!AE37</f>
        <v>0</v>
      </c>
      <c r="AF37" s="37">
        <f>'Bieu8-XSKT'!AF37</f>
        <v>600</v>
      </c>
      <c r="AG37" s="37">
        <f>'Bieu8-XSKT'!AG37</f>
        <v>0</v>
      </c>
      <c r="AH37" s="37">
        <f>'Bieu8-XSKT'!AH37</f>
        <v>600</v>
      </c>
      <c r="AI37" s="37">
        <f>'Bieu8-XSKT'!AI37</f>
        <v>600</v>
      </c>
      <c r="AJ37" s="37">
        <f>'Bieu8-XSKT'!AJ37</f>
        <v>0</v>
      </c>
      <c r="AK37" s="37">
        <f>'Bieu8-XSKT'!AK37</f>
        <v>0</v>
      </c>
      <c r="AL37" s="37">
        <f>'Bieu8-XSKT'!AL37</f>
        <v>599</v>
      </c>
      <c r="AM37" s="37">
        <f>'Bieu8-XSKT'!AM37</f>
        <v>599</v>
      </c>
      <c r="AN37" s="37">
        <f>'Bieu8-XSKT'!AN37</f>
        <v>600</v>
      </c>
      <c r="AO37" s="37">
        <f>'Bieu8-XSKT'!AO37</f>
        <v>600</v>
      </c>
      <c r="AP37" s="37">
        <f>'Bieu8-XSKT'!AP37</f>
        <v>3000</v>
      </c>
      <c r="AQ37" s="37">
        <f>'Bieu8-XSKT'!AQ37</f>
        <v>3000</v>
      </c>
      <c r="AR37" s="37">
        <f>'Bieu8-XSKT'!AR37</f>
        <v>3000</v>
      </c>
      <c r="AS37" s="37">
        <f>'Bieu8-XSKT'!AS37</f>
        <v>3600</v>
      </c>
      <c r="AT37" s="37">
        <f>'Bieu8-XSKT'!AT37</f>
        <v>3600</v>
      </c>
      <c r="AU37" s="37">
        <f>'Bieu8-XSKT'!AU37</f>
        <v>5000</v>
      </c>
      <c r="AV37" s="37">
        <f>'Bieu8-XSKT'!AV37</f>
        <v>5000</v>
      </c>
      <c r="AW37" s="37">
        <f>'Bieu8-XSKT'!AW37</f>
        <v>3600</v>
      </c>
      <c r="AX37" s="37">
        <f>'Bieu8-XSKT'!AX37</f>
        <v>1400</v>
      </c>
      <c r="AY37" s="37">
        <f>'Bieu8-XSKT'!AY37</f>
        <v>700</v>
      </c>
      <c r="AZ37" s="37">
        <f>'Bieu8-XSKT'!AZ37</f>
        <v>700</v>
      </c>
      <c r="BA37" s="37">
        <f>'Bieu8-XSKT'!BA37</f>
        <v>1136.6999999999998</v>
      </c>
      <c r="BB37" s="37">
        <f>'Bieu8-XSKT'!BB37</f>
        <v>700</v>
      </c>
      <c r="BC37" s="37">
        <f>'Bieu8-XSKT'!BC37</f>
        <v>686</v>
      </c>
      <c r="BD37" s="37">
        <f>'Bieu8-XSKT'!BD37</f>
        <v>14</v>
      </c>
      <c r="BE37" s="37">
        <f>'Bieu8-XSKT'!BE37</f>
        <v>596</v>
      </c>
      <c r="BF37" s="37">
        <f>'Bieu8-XSKT'!BF37</f>
        <v>596</v>
      </c>
      <c r="BG37" s="37">
        <f>'Bieu8-XSKT'!BG37</f>
        <v>4986</v>
      </c>
      <c r="BH37" s="37">
        <f>'Bieu8-XSKT'!BH37</f>
        <v>4986</v>
      </c>
      <c r="BI37" s="37">
        <f>'Bieu8-XSKT'!BI37</f>
        <v>5000</v>
      </c>
      <c r="BJ37" s="37">
        <f>'Bieu8-XSKT'!BJ37</f>
        <v>5000</v>
      </c>
      <c r="BK37" s="37">
        <f>'Bieu8-XSKT'!BK37</f>
        <v>5000</v>
      </c>
      <c r="BL37" s="37">
        <f>'Bieu8-XSKT'!BL37</f>
        <v>4986</v>
      </c>
      <c r="BM37" s="37">
        <f>'Bieu8-XSKT'!BM37</f>
        <v>700</v>
      </c>
      <c r="BN37" s="37">
        <f>'Bieu8-XSKT'!BN37</f>
        <v>14</v>
      </c>
      <c r="BO37" s="37">
        <f>'Bieu8-XSKT'!BO37</f>
        <v>0</v>
      </c>
      <c r="BP37" s="37">
        <f>'Bieu8-XSKT'!BP37</f>
        <v>14</v>
      </c>
      <c r="BQ37" s="37">
        <f>'Bieu8-XSKT'!BQ37</f>
        <v>22</v>
      </c>
      <c r="BR37" s="37">
        <f>'Bieu8-XSKT'!BR37</f>
        <v>14</v>
      </c>
      <c r="BS37" s="37">
        <f>'Bieu8-XSKT'!BS37</f>
        <v>0</v>
      </c>
      <c r="BT37" s="37">
        <f>'Bieu8-XSKT'!BT37</f>
        <v>263</v>
      </c>
      <c r="BU37" s="37">
        <f>'Bieu8-XSKT'!BU37</f>
        <v>5263</v>
      </c>
      <c r="BV37" s="37">
        <f>'Bieu8-XSKT'!BV37</f>
        <v>5000</v>
      </c>
      <c r="BW37" s="37">
        <f>'Bieu8-XSKT'!BW37</f>
        <v>14</v>
      </c>
      <c r="BX37" s="37">
        <f>'Bieu8-XSKT'!BX37</f>
        <v>14</v>
      </c>
      <c r="BY37" s="37">
        <f>'Bieu8-XSKT'!BY37</f>
        <v>263</v>
      </c>
      <c r="BZ37" s="37">
        <f>'Bieu8-XSKT'!BZ37</f>
        <v>263</v>
      </c>
      <c r="CA37" s="37">
        <f>'Bieu8-XSKT'!CA37</f>
        <v>0</v>
      </c>
      <c r="CB37" s="37">
        <f>'Bieu8-XSKT'!CB37</f>
        <v>263</v>
      </c>
      <c r="CC37" s="39"/>
      <c r="CD37" s="124" t="s">
        <v>61</v>
      </c>
      <c r="CE37" s="120"/>
      <c r="CG37" s="125"/>
      <c r="CH37" s="107"/>
      <c r="CI37" s="125"/>
      <c r="CJ37" s="106"/>
      <c r="CK37" s="105"/>
      <c r="CL37" s="106"/>
    </row>
    <row r="38" spans="1:90" s="107" customFormat="1" ht="30" hidden="1" x14ac:dyDescent="0.25">
      <c r="A38" s="41">
        <f t="shared" si="10"/>
        <v>8</v>
      </c>
      <c r="B38" s="141" t="s">
        <v>96</v>
      </c>
      <c r="C38" s="117"/>
      <c r="D38" s="117"/>
      <c r="E38" s="62">
        <v>2018</v>
      </c>
      <c r="F38" s="226" t="s">
        <v>97</v>
      </c>
      <c r="G38" s="37">
        <f>'Bieu8-XSKT'!G38</f>
        <v>5134</v>
      </c>
      <c r="H38" s="37">
        <f>'Bieu8-XSKT'!H38</f>
        <v>4620</v>
      </c>
      <c r="I38" s="37">
        <f>'Bieu8-XSKT'!I38</f>
        <v>0</v>
      </c>
      <c r="J38" s="37">
        <f>'Bieu8-XSKT'!J38</f>
        <v>0</v>
      </c>
      <c r="K38" s="37">
        <f>'Bieu8-XSKT'!K38</f>
        <v>0</v>
      </c>
      <c r="L38" s="37">
        <f>'Bieu8-XSKT'!L38</f>
        <v>0</v>
      </c>
      <c r="M38" s="37">
        <f>'Bieu8-XSKT'!M38</f>
        <v>0</v>
      </c>
      <c r="N38" s="37">
        <f>'Bieu8-XSKT'!N38</f>
        <v>0</v>
      </c>
      <c r="O38" s="37">
        <f>'Bieu8-XSKT'!O38</f>
        <v>0</v>
      </c>
      <c r="P38" s="37">
        <f>'Bieu8-XSKT'!P38</f>
        <v>0</v>
      </c>
      <c r="Q38" s="37">
        <f>'Bieu8-XSKT'!Q38</f>
        <v>0</v>
      </c>
      <c r="R38" s="37">
        <f>'Bieu8-XSKT'!R38</f>
        <v>0</v>
      </c>
      <c r="S38" s="37">
        <f>'Bieu8-XSKT'!S38</f>
        <v>0</v>
      </c>
      <c r="T38" s="37">
        <f>'Bieu8-XSKT'!T38</f>
        <v>0</v>
      </c>
      <c r="U38" s="37">
        <f>'Bieu8-XSKT'!U38</f>
        <v>0</v>
      </c>
      <c r="V38" s="37">
        <f>'Bieu8-XSKT'!V38</f>
        <v>0</v>
      </c>
      <c r="W38" s="37">
        <f>'Bieu8-XSKT'!W38</f>
        <v>0</v>
      </c>
      <c r="X38" s="37">
        <f>'Bieu8-XSKT'!X38</f>
        <v>0</v>
      </c>
      <c r="Y38" s="37">
        <f>'Bieu8-XSKT'!Y38</f>
        <v>0</v>
      </c>
      <c r="Z38" s="37">
        <f>'Bieu8-XSKT'!Z38</f>
        <v>0</v>
      </c>
      <c r="AA38" s="37">
        <f>'Bieu8-XSKT'!AA38</f>
        <v>0</v>
      </c>
      <c r="AB38" s="37">
        <f>'Bieu8-XSKT'!AB38</f>
        <v>0</v>
      </c>
      <c r="AC38" s="37">
        <f>'Bieu8-XSKT'!AC38</f>
        <v>0</v>
      </c>
      <c r="AD38" s="37">
        <f>'Bieu8-XSKT'!AD38</f>
        <v>0</v>
      </c>
      <c r="AE38" s="37">
        <f>'Bieu8-XSKT'!AE38</f>
        <v>0</v>
      </c>
      <c r="AF38" s="37">
        <f>'Bieu8-XSKT'!AF38</f>
        <v>0</v>
      </c>
      <c r="AG38" s="37">
        <f>'Bieu8-XSKT'!AG38</f>
        <v>0</v>
      </c>
      <c r="AH38" s="37">
        <f>'Bieu8-XSKT'!AH38</f>
        <v>0</v>
      </c>
      <c r="AI38" s="37">
        <f>'Bieu8-XSKT'!AI38</f>
        <v>0</v>
      </c>
      <c r="AJ38" s="37">
        <f>'Bieu8-XSKT'!AJ38</f>
        <v>0</v>
      </c>
      <c r="AK38" s="37">
        <f>'Bieu8-XSKT'!AK38</f>
        <v>0</v>
      </c>
      <c r="AL38" s="37">
        <f>'Bieu8-XSKT'!AL38</f>
        <v>0</v>
      </c>
      <c r="AM38" s="37">
        <f>'Bieu8-XSKT'!AM38</f>
        <v>0</v>
      </c>
      <c r="AN38" s="37">
        <f>'Bieu8-XSKT'!AN38</f>
        <v>0</v>
      </c>
      <c r="AO38" s="37">
        <f>'Bieu8-XSKT'!AO38</f>
        <v>0</v>
      </c>
      <c r="AP38" s="37">
        <f>'Bieu8-XSKT'!AP38</f>
        <v>40</v>
      </c>
      <c r="AQ38" s="37">
        <f>'Bieu8-XSKT'!AQ38</f>
        <v>0</v>
      </c>
      <c r="AR38" s="37">
        <f>'Bieu8-XSKT'!AR38</f>
        <v>0</v>
      </c>
      <c r="AS38" s="37">
        <f>'Bieu8-XSKT'!AS38</f>
        <v>0</v>
      </c>
      <c r="AT38" s="37">
        <f>'Bieu8-XSKT'!AT38</f>
        <v>0</v>
      </c>
      <c r="AU38" s="37">
        <f>'Bieu8-XSKT'!AU38</f>
        <v>5134</v>
      </c>
      <c r="AV38" s="37">
        <f>'Bieu8-XSKT'!AV38</f>
        <v>4620</v>
      </c>
      <c r="AW38" s="37">
        <f>'Bieu8-XSKT'!AW38</f>
        <v>0</v>
      </c>
      <c r="AX38" s="37">
        <f>'Bieu8-XSKT'!AX38</f>
        <v>4580</v>
      </c>
      <c r="AY38" s="37">
        <f>'Bieu8-XSKT'!AY38</f>
        <v>1200</v>
      </c>
      <c r="AZ38" s="37">
        <f>'Bieu8-XSKT'!AZ38</f>
        <v>1200</v>
      </c>
      <c r="BA38" s="37">
        <f>'Bieu8-XSKT'!BA38</f>
        <v>1190.8</v>
      </c>
      <c r="BB38" s="37">
        <f>'Bieu8-XSKT'!BB38</f>
        <v>3380</v>
      </c>
      <c r="BC38" s="37">
        <f>'Bieu8-XSKT'!BC38</f>
        <v>0</v>
      </c>
      <c r="BD38" s="37">
        <f>'Bieu8-XSKT'!BD38</f>
        <v>3380</v>
      </c>
      <c r="BE38" s="37">
        <f>'Bieu8-XSKT'!BE38</f>
        <v>895</v>
      </c>
      <c r="BF38" s="37">
        <f>'Bieu8-XSKT'!BF38</f>
        <v>895</v>
      </c>
      <c r="BG38" s="37">
        <f>'Bieu8-XSKT'!BG38</f>
        <v>1240</v>
      </c>
      <c r="BH38" s="37">
        <f>'Bieu8-XSKT'!BH38</f>
        <v>1240</v>
      </c>
      <c r="BI38" s="37">
        <f>'Bieu8-XSKT'!BI38</f>
        <v>5134</v>
      </c>
      <c r="BJ38" s="37">
        <f>'Bieu8-XSKT'!BJ38</f>
        <v>4620</v>
      </c>
      <c r="BK38" s="37">
        <f>'Bieu8-XSKT'!BK38</f>
        <v>4320</v>
      </c>
      <c r="BL38" s="37">
        <f>'Bieu8-XSKT'!BL38</f>
        <v>1240</v>
      </c>
      <c r="BM38" s="37">
        <f>'Bieu8-XSKT'!BM38</f>
        <v>1200</v>
      </c>
      <c r="BN38" s="37">
        <f>'Bieu8-XSKT'!BN38</f>
        <v>3380</v>
      </c>
      <c r="BO38" s="37">
        <f>'Bieu8-XSKT'!BO38</f>
        <v>0</v>
      </c>
      <c r="BP38" s="37">
        <f>'Bieu8-XSKT'!BP38</f>
        <v>3380</v>
      </c>
      <c r="BQ38" s="37">
        <f>'Bieu8-XSKT'!BQ38</f>
        <v>1700</v>
      </c>
      <c r="BR38" s="37">
        <f>'Bieu8-XSKT'!BR38</f>
        <v>3000</v>
      </c>
      <c r="BS38" s="37">
        <f>'Bieu8-XSKT'!BS38</f>
        <v>380</v>
      </c>
      <c r="BT38" s="37">
        <f>'Bieu8-XSKT'!BT38</f>
        <v>0</v>
      </c>
      <c r="BU38" s="37">
        <f>'Bieu8-XSKT'!BU38</f>
        <v>4620</v>
      </c>
      <c r="BV38" s="37">
        <f>'Bieu8-XSKT'!BV38</f>
        <v>4240</v>
      </c>
      <c r="BW38" s="37">
        <f>'Bieu8-XSKT'!BW38</f>
        <v>3000</v>
      </c>
      <c r="BX38" s="37">
        <f>'Bieu8-XSKT'!BX38</f>
        <v>3000</v>
      </c>
      <c r="BY38" s="37">
        <f>'Bieu8-XSKT'!BY38</f>
        <v>380</v>
      </c>
      <c r="BZ38" s="37">
        <f>'Bieu8-XSKT'!BZ38</f>
        <v>380</v>
      </c>
      <c r="CA38" s="37">
        <f>'Bieu8-XSKT'!CA38</f>
        <v>0</v>
      </c>
      <c r="CB38" s="37">
        <f>'Bieu8-XSKT'!CB38</f>
        <v>380</v>
      </c>
      <c r="CC38" s="39"/>
      <c r="CD38" s="41" t="s">
        <v>66</v>
      </c>
      <c r="CE38" s="120"/>
      <c r="CG38" s="125"/>
      <c r="CI38" s="125"/>
      <c r="CJ38" s="106"/>
      <c r="CK38" s="105"/>
      <c r="CL38" s="106"/>
    </row>
    <row r="39" spans="1:90" s="107" customFormat="1" ht="30" hidden="1" x14ac:dyDescent="0.25">
      <c r="A39" s="41">
        <f t="shared" si="10"/>
        <v>9</v>
      </c>
      <c r="B39" s="141" t="s">
        <v>98</v>
      </c>
      <c r="C39" s="117"/>
      <c r="D39" s="117"/>
      <c r="E39" s="62">
        <v>2018</v>
      </c>
      <c r="F39" s="226" t="s">
        <v>99</v>
      </c>
      <c r="G39" s="37">
        <f>'Bieu8-XSKT'!G39</f>
        <v>6129</v>
      </c>
      <c r="H39" s="37">
        <f>'Bieu8-XSKT'!H39</f>
        <v>5825</v>
      </c>
      <c r="I39" s="37">
        <f>'Bieu8-XSKT'!I39</f>
        <v>0</v>
      </c>
      <c r="J39" s="37">
        <f>'Bieu8-XSKT'!J39</f>
        <v>0</v>
      </c>
      <c r="K39" s="37">
        <f>'Bieu8-XSKT'!K39</f>
        <v>0</v>
      </c>
      <c r="L39" s="37">
        <f>'Bieu8-XSKT'!L39</f>
        <v>0</v>
      </c>
      <c r="M39" s="37">
        <f>'Bieu8-XSKT'!M39</f>
        <v>0</v>
      </c>
      <c r="N39" s="37">
        <f>'Bieu8-XSKT'!N39</f>
        <v>0</v>
      </c>
      <c r="O39" s="37">
        <f>'Bieu8-XSKT'!O39</f>
        <v>0</v>
      </c>
      <c r="P39" s="37">
        <f>'Bieu8-XSKT'!P39</f>
        <v>0</v>
      </c>
      <c r="Q39" s="37">
        <f>'Bieu8-XSKT'!Q39</f>
        <v>0</v>
      </c>
      <c r="R39" s="37">
        <f>'Bieu8-XSKT'!R39</f>
        <v>0</v>
      </c>
      <c r="S39" s="37">
        <f>'Bieu8-XSKT'!S39</f>
        <v>0</v>
      </c>
      <c r="T39" s="37">
        <f>'Bieu8-XSKT'!T39</f>
        <v>0</v>
      </c>
      <c r="U39" s="37">
        <f>'Bieu8-XSKT'!U39</f>
        <v>0</v>
      </c>
      <c r="V39" s="37">
        <f>'Bieu8-XSKT'!V39</f>
        <v>0</v>
      </c>
      <c r="W39" s="37">
        <f>'Bieu8-XSKT'!W39</f>
        <v>0</v>
      </c>
      <c r="X39" s="37">
        <f>'Bieu8-XSKT'!X39</f>
        <v>0</v>
      </c>
      <c r="Y39" s="37">
        <f>'Bieu8-XSKT'!Y39</f>
        <v>0</v>
      </c>
      <c r="Z39" s="37">
        <f>'Bieu8-XSKT'!Z39</f>
        <v>0</v>
      </c>
      <c r="AA39" s="37">
        <f>'Bieu8-XSKT'!AA39</f>
        <v>0</v>
      </c>
      <c r="AB39" s="37">
        <f>'Bieu8-XSKT'!AB39</f>
        <v>0</v>
      </c>
      <c r="AC39" s="37">
        <f>'Bieu8-XSKT'!AC39</f>
        <v>0</v>
      </c>
      <c r="AD39" s="37">
        <f>'Bieu8-XSKT'!AD39</f>
        <v>0</v>
      </c>
      <c r="AE39" s="37">
        <f>'Bieu8-XSKT'!AE39</f>
        <v>0</v>
      </c>
      <c r="AF39" s="37">
        <f>'Bieu8-XSKT'!AF39</f>
        <v>0</v>
      </c>
      <c r="AG39" s="37">
        <f>'Bieu8-XSKT'!AG39</f>
        <v>0</v>
      </c>
      <c r="AH39" s="37">
        <f>'Bieu8-XSKT'!AH39</f>
        <v>0</v>
      </c>
      <c r="AI39" s="37">
        <f>'Bieu8-XSKT'!AI39</f>
        <v>0</v>
      </c>
      <c r="AJ39" s="37">
        <f>'Bieu8-XSKT'!AJ39</f>
        <v>0</v>
      </c>
      <c r="AK39" s="37">
        <f>'Bieu8-XSKT'!AK39</f>
        <v>0</v>
      </c>
      <c r="AL39" s="37">
        <f>'Bieu8-XSKT'!AL39</f>
        <v>0</v>
      </c>
      <c r="AM39" s="37">
        <f>'Bieu8-XSKT'!AM39</f>
        <v>0</v>
      </c>
      <c r="AN39" s="37">
        <f>'Bieu8-XSKT'!AN39</f>
        <v>0</v>
      </c>
      <c r="AO39" s="37">
        <f>'Bieu8-XSKT'!AO39</f>
        <v>0</v>
      </c>
      <c r="AP39" s="37">
        <f>'Bieu8-XSKT'!AP39</f>
        <v>55</v>
      </c>
      <c r="AQ39" s="37">
        <f>'Bieu8-XSKT'!AQ39</f>
        <v>0</v>
      </c>
      <c r="AR39" s="37">
        <f>'Bieu8-XSKT'!AR39</f>
        <v>0</v>
      </c>
      <c r="AS39" s="37">
        <f>'Bieu8-XSKT'!AS39</f>
        <v>0</v>
      </c>
      <c r="AT39" s="37">
        <f>'Bieu8-XSKT'!AT39</f>
        <v>0</v>
      </c>
      <c r="AU39" s="37">
        <f>'Bieu8-XSKT'!AU39</f>
        <v>6129</v>
      </c>
      <c r="AV39" s="37">
        <f>'Bieu8-XSKT'!AV39</f>
        <v>5825</v>
      </c>
      <c r="AW39" s="37">
        <f>'Bieu8-XSKT'!AW39</f>
        <v>0</v>
      </c>
      <c r="AX39" s="37">
        <f>'Bieu8-XSKT'!AX39</f>
        <v>5770</v>
      </c>
      <c r="AY39" s="37">
        <f>'Bieu8-XSKT'!AY39</f>
        <v>1500</v>
      </c>
      <c r="AZ39" s="37">
        <f>'Bieu8-XSKT'!AZ39</f>
        <v>1500</v>
      </c>
      <c r="BA39" s="37">
        <f>'Bieu8-XSKT'!BA39</f>
        <v>1500.2</v>
      </c>
      <c r="BB39" s="37">
        <f>'Bieu8-XSKT'!BB39</f>
        <v>4270</v>
      </c>
      <c r="BC39" s="37">
        <f>'Bieu8-XSKT'!BC39</f>
        <v>0</v>
      </c>
      <c r="BD39" s="37">
        <f>'Bieu8-XSKT'!BD39</f>
        <v>4270</v>
      </c>
      <c r="BE39" s="37">
        <f>'Bieu8-XSKT'!BE39</f>
        <v>1318</v>
      </c>
      <c r="BF39" s="37">
        <f>'Bieu8-XSKT'!BF39</f>
        <v>1318</v>
      </c>
      <c r="BG39" s="37">
        <f>'Bieu8-XSKT'!BG39</f>
        <v>1555</v>
      </c>
      <c r="BH39" s="37">
        <f>'Bieu8-XSKT'!BH39</f>
        <v>1555</v>
      </c>
      <c r="BI39" s="37">
        <f>'Bieu8-XSKT'!BI39</f>
        <v>6129</v>
      </c>
      <c r="BJ39" s="37">
        <f>'Bieu8-XSKT'!BJ39</f>
        <v>5825</v>
      </c>
      <c r="BK39" s="37">
        <f>'Bieu8-XSKT'!BK39</f>
        <v>5825</v>
      </c>
      <c r="BL39" s="37">
        <f>'Bieu8-XSKT'!BL39</f>
        <v>1555</v>
      </c>
      <c r="BM39" s="37">
        <f>'Bieu8-XSKT'!BM39</f>
        <v>1500</v>
      </c>
      <c r="BN39" s="37">
        <f>'Bieu8-XSKT'!BN39</f>
        <v>4270</v>
      </c>
      <c r="BO39" s="37">
        <f>'Bieu8-XSKT'!BO39</f>
        <v>0</v>
      </c>
      <c r="BP39" s="37">
        <f>'Bieu8-XSKT'!BP39</f>
        <v>4270</v>
      </c>
      <c r="BQ39" s="37">
        <f>'Bieu8-XSKT'!BQ39</f>
        <v>2500</v>
      </c>
      <c r="BR39" s="37">
        <f>'Bieu8-XSKT'!BR39</f>
        <v>4000</v>
      </c>
      <c r="BS39" s="37">
        <f>'Bieu8-XSKT'!BS39</f>
        <v>270</v>
      </c>
      <c r="BT39" s="37">
        <f>'Bieu8-XSKT'!BT39</f>
        <v>0</v>
      </c>
      <c r="BU39" s="37">
        <f>'Bieu8-XSKT'!BU39</f>
        <v>5825</v>
      </c>
      <c r="BV39" s="37">
        <f>'Bieu8-XSKT'!BV39</f>
        <v>5710</v>
      </c>
      <c r="BW39" s="37">
        <f>'Bieu8-XSKT'!BW39</f>
        <v>4000</v>
      </c>
      <c r="BX39" s="37">
        <f>'Bieu8-XSKT'!BX39</f>
        <v>4000</v>
      </c>
      <c r="BY39" s="37">
        <f>'Bieu8-XSKT'!BY39</f>
        <v>115</v>
      </c>
      <c r="BZ39" s="37">
        <f>'Bieu8-XSKT'!BZ39</f>
        <v>115</v>
      </c>
      <c r="CA39" s="37">
        <f>'Bieu8-XSKT'!CA39</f>
        <v>0</v>
      </c>
      <c r="CB39" s="37">
        <f>'Bieu8-XSKT'!CB39</f>
        <v>115</v>
      </c>
      <c r="CC39" s="39"/>
      <c r="CD39" s="41" t="s">
        <v>66</v>
      </c>
      <c r="CE39" s="120"/>
      <c r="CG39" s="125"/>
      <c r="CI39" s="125"/>
      <c r="CJ39" s="106"/>
      <c r="CK39" s="105"/>
      <c r="CL39" s="106"/>
    </row>
    <row r="40" spans="1:90" s="107" customFormat="1" ht="45" hidden="1" x14ac:dyDescent="0.25">
      <c r="A40" s="41">
        <f t="shared" si="10"/>
        <v>10</v>
      </c>
      <c r="B40" s="141" t="s">
        <v>131</v>
      </c>
      <c r="C40" s="117"/>
      <c r="D40" s="117"/>
      <c r="E40" s="62">
        <v>2019</v>
      </c>
      <c r="F40" s="231" t="s">
        <v>455</v>
      </c>
      <c r="G40" s="37">
        <f>'Bieu8-XSKT'!G40</f>
        <v>2233</v>
      </c>
      <c r="H40" s="37">
        <f>'Bieu8-XSKT'!H40</f>
        <v>2010</v>
      </c>
      <c r="I40" s="37">
        <f>'Bieu8-XSKT'!I40</f>
        <v>0</v>
      </c>
      <c r="J40" s="37">
        <f>'Bieu8-XSKT'!J40</f>
        <v>0</v>
      </c>
      <c r="K40" s="37">
        <f>'Bieu8-XSKT'!K40</f>
        <v>0</v>
      </c>
      <c r="L40" s="37">
        <f>'Bieu8-XSKT'!L40</f>
        <v>0</v>
      </c>
      <c r="M40" s="37">
        <f>'Bieu8-XSKT'!M40</f>
        <v>0</v>
      </c>
      <c r="N40" s="37">
        <f>'Bieu8-XSKT'!N40</f>
        <v>0</v>
      </c>
      <c r="O40" s="37">
        <f>'Bieu8-XSKT'!O40</f>
        <v>0</v>
      </c>
      <c r="P40" s="37">
        <f>'Bieu8-XSKT'!P40</f>
        <v>0</v>
      </c>
      <c r="Q40" s="37">
        <f>'Bieu8-XSKT'!Q40</f>
        <v>0</v>
      </c>
      <c r="R40" s="37">
        <f>'Bieu8-XSKT'!R40</f>
        <v>0</v>
      </c>
      <c r="S40" s="37">
        <f>'Bieu8-XSKT'!S40</f>
        <v>0</v>
      </c>
      <c r="T40" s="37">
        <f>'Bieu8-XSKT'!T40</f>
        <v>0</v>
      </c>
      <c r="U40" s="37">
        <f>'Bieu8-XSKT'!U40</f>
        <v>0</v>
      </c>
      <c r="V40" s="37">
        <f>'Bieu8-XSKT'!V40</f>
        <v>0</v>
      </c>
      <c r="W40" s="37">
        <f>'Bieu8-XSKT'!W40</f>
        <v>0</v>
      </c>
      <c r="X40" s="37">
        <f>'Bieu8-XSKT'!X40</f>
        <v>0</v>
      </c>
      <c r="Y40" s="37">
        <f>'Bieu8-XSKT'!Y40</f>
        <v>0</v>
      </c>
      <c r="Z40" s="37">
        <f>'Bieu8-XSKT'!Z40</f>
        <v>0</v>
      </c>
      <c r="AA40" s="37">
        <f>'Bieu8-XSKT'!AA40</f>
        <v>0</v>
      </c>
      <c r="AB40" s="37">
        <f>'Bieu8-XSKT'!AB40</f>
        <v>0</v>
      </c>
      <c r="AC40" s="37">
        <f>'Bieu8-XSKT'!AC40</f>
        <v>0</v>
      </c>
      <c r="AD40" s="37">
        <f>'Bieu8-XSKT'!AD40</f>
        <v>0</v>
      </c>
      <c r="AE40" s="37">
        <f>'Bieu8-XSKT'!AE40</f>
        <v>0</v>
      </c>
      <c r="AF40" s="37">
        <f>'Bieu8-XSKT'!AF40</f>
        <v>0</v>
      </c>
      <c r="AG40" s="37">
        <f>'Bieu8-XSKT'!AG40</f>
        <v>0</v>
      </c>
      <c r="AH40" s="37">
        <f>'Bieu8-XSKT'!AH40</f>
        <v>0</v>
      </c>
      <c r="AI40" s="37">
        <f>'Bieu8-XSKT'!AI40</f>
        <v>0</v>
      </c>
      <c r="AJ40" s="37">
        <f>'Bieu8-XSKT'!AJ40</f>
        <v>0</v>
      </c>
      <c r="AK40" s="37">
        <f>'Bieu8-XSKT'!AK40</f>
        <v>0</v>
      </c>
      <c r="AL40" s="37">
        <f>'Bieu8-XSKT'!AL40</f>
        <v>0</v>
      </c>
      <c r="AM40" s="37">
        <f>'Bieu8-XSKT'!AM40</f>
        <v>0</v>
      </c>
      <c r="AN40" s="37">
        <f>'Bieu8-XSKT'!AN40</f>
        <v>0</v>
      </c>
      <c r="AO40" s="37">
        <f>'Bieu8-XSKT'!AO40</f>
        <v>0</v>
      </c>
      <c r="AP40" s="37">
        <f>'Bieu8-XSKT'!AP40</f>
        <v>0</v>
      </c>
      <c r="AQ40" s="37">
        <f>'Bieu8-XSKT'!AQ40</f>
        <v>0</v>
      </c>
      <c r="AR40" s="37">
        <f>'Bieu8-XSKT'!AR40</f>
        <v>0</v>
      </c>
      <c r="AS40" s="37">
        <f>'Bieu8-XSKT'!AS40</f>
        <v>0</v>
      </c>
      <c r="AT40" s="37">
        <f>'Bieu8-XSKT'!AT40</f>
        <v>0</v>
      </c>
      <c r="AU40" s="37">
        <f>'Bieu8-XSKT'!AU40</f>
        <v>0</v>
      </c>
      <c r="AV40" s="37">
        <f>'Bieu8-XSKT'!AV40</f>
        <v>0</v>
      </c>
      <c r="AW40" s="37">
        <f>'Bieu8-XSKT'!AW40</f>
        <v>0</v>
      </c>
      <c r="AX40" s="37">
        <f>'Bieu8-XSKT'!AX40</f>
        <v>0</v>
      </c>
      <c r="AY40" s="37">
        <f>'Bieu8-XSKT'!AY40</f>
        <v>30</v>
      </c>
      <c r="AZ40" s="37">
        <f>'Bieu8-XSKT'!AZ40</f>
        <v>0</v>
      </c>
      <c r="BA40" s="37">
        <f>'Bieu8-XSKT'!BA40</f>
        <v>0</v>
      </c>
      <c r="BB40" s="37">
        <f>'Bieu8-XSKT'!BB40</f>
        <v>0</v>
      </c>
      <c r="BC40" s="37">
        <f>'Bieu8-XSKT'!BC40</f>
        <v>0</v>
      </c>
      <c r="BD40" s="37">
        <f>'Bieu8-XSKT'!BD40</f>
        <v>0</v>
      </c>
      <c r="BE40" s="37">
        <f>'Bieu8-XSKT'!BE40</f>
        <v>0</v>
      </c>
      <c r="BF40" s="37">
        <f>'Bieu8-XSKT'!BF40</f>
        <v>0</v>
      </c>
      <c r="BG40" s="37">
        <f>'Bieu8-XSKT'!BG40</f>
        <v>30</v>
      </c>
      <c r="BH40" s="37">
        <f>'Bieu8-XSKT'!BH40</f>
        <v>30</v>
      </c>
      <c r="BI40" s="37">
        <f>'Bieu8-XSKT'!BI40</f>
        <v>2233</v>
      </c>
      <c r="BJ40" s="37">
        <f>'Bieu8-XSKT'!BJ40</f>
        <v>2010</v>
      </c>
      <c r="BK40" s="37">
        <f>'Bieu8-XSKT'!BK40</f>
        <v>2010</v>
      </c>
      <c r="BL40" s="37">
        <f>'Bieu8-XSKT'!BL40</f>
        <v>30</v>
      </c>
      <c r="BM40" s="37">
        <f>'Bieu8-XSKT'!BM40</f>
        <v>30</v>
      </c>
      <c r="BN40" s="37">
        <f>'Bieu8-XSKT'!BN40</f>
        <v>1980</v>
      </c>
      <c r="BO40" s="37">
        <f>'Bieu8-XSKT'!BO40</f>
        <v>0</v>
      </c>
      <c r="BP40" s="37">
        <f>'Bieu8-XSKT'!BP40</f>
        <v>1980</v>
      </c>
      <c r="BQ40" s="37">
        <f>'Bieu8-XSKT'!BQ40</f>
        <v>0</v>
      </c>
      <c r="BR40" s="37">
        <f>'Bieu8-XSKT'!BR40</f>
        <v>1000</v>
      </c>
      <c r="BS40" s="37">
        <f>'Bieu8-XSKT'!BS40</f>
        <v>980</v>
      </c>
      <c r="BT40" s="37">
        <f>'Bieu8-XSKT'!BT40</f>
        <v>0</v>
      </c>
      <c r="BU40" s="37">
        <f>'Bieu8-XSKT'!BU40</f>
        <v>2010</v>
      </c>
      <c r="BV40" s="37">
        <f>'Bieu8-XSKT'!BV40</f>
        <v>1030</v>
      </c>
      <c r="BW40" s="37">
        <f>'Bieu8-XSKT'!BW40</f>
        <v>1000</v>
      </c>
      <c r="BX40" s="37">
        <f>'Bieu8-XSKT'!BX40</f>
        <v>1000</v>
      </c>
      <c r="BY40" s="37">
        <f>'Bieu8-XSKT'!BY40</f>
        <v>980</v>
      </c>
      <c r="BZ40" s="37">
        <f>'Bieu8-XSKT'!BZ40</f>
        <v>980</v>
      </c>
      <c r="CA40" s="37">
        <f>'Bieu8-XSKT'!CA40</f>
        <v>0</v>
      </c>
      <c r="CB40" s="37">
        <f>'Bieu8-XSKT'!CB40</f>
        <v>980</v>
      </c>
      <c r="CC40" s="39"/>
      <c r="CD40" s="41" t="s">
        <v>66</v>
      </c>
      <c r="CE40" s="120"/>
      <c r="CG40" s="125"/>
      <c r="CI40" s="125"/>
      <c r="CJ40" s="106"/>
      <c r="CK40" s="105"/>
      <c r="CL40" s="106"/>
    </row>
    <row r="41" spans="1:90" s="107" customFormat="1" ht="30" hidden="1" x14ac:dyDescent="0.25">
      <c r="A41" s="41">
        <f t="shared" si="10"/>
        <v>11</v>
      </c>
      <c r="B41" s="141" t="s">
        <v>100</v>
      </c>
      <c r="C41" s="117"/>
      <c r="D41" s="117"/>
      <c r="E41" s="62">
        <v>2018</v>
      </c>
      <c r="F41" s="226" t="s">
        <v>101</v>
      </c>
      <c r="G41" s="37">
        <f>'Bieu8-XSKT'!G41</f>
        <v>7002</v>
      </c>
      <c r="H41" s="37">
        <f>'Bieu8-XSKT'!H41</f>
        <v>6300</v>
      </c>
      <c r="I41" s="37">
        <f>'Bieu8-XSKT'!I41</f>
        <v>0</v>
      </c>
      <c r="J41" s="37">
        <f>'Bieu8-XSKT'!J41</f>
        <v>0</v>
      </c>
      <c r="K41" s="37">
        <f>'Bieu8-XSKT'!K41</f>
        <v>0</v>
      </c>
      <c r="L41" s="37">
        <f>'Bieu8-XSKT'!L41</f>
        <v>0</v>
      </c>
      <c r="M41" s="37">
        <f>'Bieu8-XSKT'!M41</f>
        <v>0</v>
      </c>
      <c r="N41" s="37">
        <f>'Bieu8-XSKT'!N41</f>
        <v>0</v>
      </c>
      <c r="O41" s="37">
        <f>'Bieu8-XSKT'!O41</f>
        <v>0</v>
      </c>
      <c r="P41" s="37">
        <f>'Bieu8-XSKT'!P41</f>
        <v>0</v>
      </c>
      <c r="Q41" s="37">
        <f>'Bieu8-XSKT'!Q41</f>
        <v>0</v>
      </c>
      <c r="R41" s="37">
        <f>'Bieu8-XSKT'!R41</f>
        <v>0</v>
      </c>
      <c r="S41" s="37">
        <f>'Bieu8-XSKT'!S41</f>
        <v>0</v>
      </c>
      <c r="T41" s="37">
        <f>'Bieu8-XSKT'!T41</f>
        <v>0</v>
      </c>
      <c r="U41" s="37">
        <f>'Bieu8-XSKT'!U41</f>
        <v>0</v>
      </c>
      <c r="V41" s="37">
        <f>'Bieu8-XSKT'!V41</f>
        <v>0</v>
      </c>
      <c r="W41" s="37">
        <f>'Bieu8-XSKT'!W41</f>
        <v>0</v>
      </c>
      <c r="X41" s="37">
        <f>'Bieu8-XSKT'!X41</f>
        <v>0</v>
      </c>
      <c r="Y41" s="37">
        <f>'Bieu8-XSKT'!Y41</f>
        <v>0</v>
      </c>
      <c r="Z41" s="37">
        <f>'Bieu8-XSKT'!Z41</f>
        <v>0</v>
      </c>
      <c r="AA41" s="37">
        <f>'Bieu8-XSKT'!AA41</f>
        <v>0</v>
      </c>
      <c r="AB41" s="37">
        <f>'Bieu8-XSKT'!AB41</f>
        <v>0</v>
      </c>
      <c r="AC41" s="37">
        <f>'Bieu8-XSKT'!AC41</f>
        <v>0</v>
      </c>
      <c r="AD41" s="37">
        <f>'Bieu8-XSKT'!AD41</f>
        <v>0</v>
      </c>
      <c r="AE41" s="37">
        <f>'Bieu8-XSKT'!AE41</f>
        <v>0</v>
      </c>
      <c r="AF41" s="37">
        <f>'Bieu8-XSKT'!AF41</f>
        <v>0</v>
      </c>
      <c r="AG41" s="37">
        <f>'Bieu8-XSKT'!AG41</f>
        <v>0</v>
      </c>
      <c r="AH41" s="37">
        <f>'Bieu8-XSKT'!AH41</f>
        <v>0</v>
      </c>
      <c r="AI41" s="37">
        <f>'Bieu8-XSKT'!AI41</f>
        <v>0</v>
      </c>
      <c r="AJ41" s="37">
        <f>'Bieu8-XSKT'!AJ41</f>
        <v>0</v>
      </c>
      <c r="AK41" s="37">
        <f>'Bieu8-XSKT'!AK41</f>
        <v>0</v>
      </c>
      <c r="AL41" s="37">
        <f>'Bieu8-XSKT'!AL41</f>
        <v>0</v>
      </c>
      <c r="AM41" s="37">
        <f>'Bieu8-XSKT'!AM41</f>
        <v>0</v>
      </c>
      <c r="AN41" s="37">
        <f>'Bieu8-XSKT'!AN41</f>
        <v>0</v>
      </c>
      <c r="AO41" s="37">
        <f>'Bieu8-XSKT'!AO41</f>
        <v>0</v>
      </c>
      <c r="AP41" s="37">
        <f>'Bieu8-XSKT'!AP41</f>
        <v>60</v>
      </c>
      <c r="AQ41" s="37">
        <f>'Bieu8-XSKT'!AQ41</f>
        <v>0</v>
      </c>
      <c r="AR41" s="37">
        <f>'Bieu8-XSKT'!AR41</f>
        <v>0</v>
      </c>
      <c r="AS41" s="37">
        <f>'Bieu8-XSKT'!AS41</f>
        <v>0</v>
      </c>
      <c r="AT41" s="37">
        <f>'Bieu8-XSKT'!AT41</f>
        <v>0</v>
      </c>
      <c r="AU41" s="37">
        <f>'Bieu8-XSKT'!AU41</f>
        <v>7002</v>
      </c>
      <c r="AV41" s="37">
        <f>'Bieu8-XSKT'!AV41</f>
        <v>6300</v>
      </c>
      <c r="AW41" s="37">
        <f>'Bieu8-XSKT'!AW41</f>
        <v>0</v>
      </c>
      <c r="AX41" s="37">
        <f>'Bieu8-XSKT'!AX41</f>
        <v>6240</v>
      </c>
      <c r="AY41" s="37">
        <f>'Bieu8-XSKT'!AY41</f>
        <v>1600</v>
      </c>
      <c r="AZ41" s="37">
        <f>'Bieu8-XSKT'!AZ41</f>
        <v>1650</v>
      </c>
      <c r="BA41" s="37">
        <f>'Bieu8-XSKT'!BA41</f>
        <v>1622.4</v>
      </c>
      <c r="BB41" s="37">
        <f>'Bieu8-XSKT'!BB41</f>
        <v>4640</v>
      </c>
      <c r="BC41" s="37">
        <f>'Bieu8-XSKT'!BC41</f>
        <v>0</v>
      </c>
      <c r="BD41" s="37">
        <f>'Bieu8-XSKT'!BD41</f>
        <v>4640</v>
      </c>
      <c r="BE41" s="37">
        <f>'Bieu8-XSKT'!BE41</f>
        <v>1326</v>
      </c>
      <c r="BF41" s="37">
        <f>'Bieu8-XSKT'!BF41</f>
        <v>1326</v>
      </c>
      <c r="BG41" s="37">
        <f>'Bieu8-XSKT'!BG41</f>
        <v>1660</v>
      </c>
      <c r="BH41" s="37">
        <f>'Bieu8-XSKT'!BH41</f>
        <v>1660</v>
      </c>
      <c r="BI41" s="37">
        <f>'Bieu8-XSKT'!BI41</f>
        <v>7002</v>
      </c>
      <c r="BJ41" s="37">
        <f>'Bieu8-XSKT'!BJ41</f>
        <v>6300</v>
      </c>
      <c r="BK41" s="37">
        <f>'Bieu8-XSKT'!BK41</f>
        <v>6300</v>
      </c>
      <c r="BL41" s="37">
        <f>'Bieu8-XSKT'!BL41</f>
        <v>1660</v>
      </c>
      <c r="BM41" s="37">
        <f>'Bieu8-XSKT'!BM41</f>
        <v>1600</v>
      </c>
      <c r="BN41" s="37">
        <f>'Bieu8-XSKT'!BN41</f>
        <v>4640</v>
      </c>
      <c r="BO41" s="37">
        <f>'Bieu8-XSKT'!BO41</f>
        <v>0</v>
      </c>
      <c r="BP41" s="37">
        <f>'Bieu8-XSKT'!BP41</f>
        <v>4640</v>
      </c>
      <c r="BQ41" s="37">
        <f>'Bieu8-XSKT'!BQ41</f>
        <v>2300</v>
      </c>
      <c r="BR41" s="37">
        <f>'Bieu8-XSKT'!BR41</f>
        <v>4200</v>
      </c>
      <c r="BS41" s="37">
        <f>'Bieu8-XSKT'!BS41</f>
        <v>440</v>
      </c>
      <c r="BT41" s="37">
        <f>'Bieu8-XSKT'!BT41</f>
        <v>0</v>
      </c>
      <c r="BU41" s="37">
        <f>'Bieu8-XSKT'!BU41</f>
        <v>6300</v>
      </c>
      <c r="BV41" s="37">
        <f>'Bieu8-XSKT'!BV41</f>
        <v>5860</v>
      </c>
      <c r="BW41" s="37">
        <f>'Bieu8-XSKT'!BW41</f>
        <v>4200</v>
      </c>
      <c r="BX41" s="37">
        <f>'Bieu8-XSKT'!BX41</f>
        <v>4200</v>
      </c>
      <c r="BY41" s="37">
        <f>'Bieu8-XSKT'!BY41</f>
        <v>440</v>
      </c>
      <c r="BZ41" s="37">
        <f>'Bieu8-XSKT'!BZ41</f>
        <v>440</v>
      </c>
      <c r="CA41" s="37">
        <f>'Bieu8-XSKT'!CA41</f>
        <v>0</v>
      </c>
      <c r="CB41" s="37">
        <f>'Bieu8-XSKT'!CB41</f>
        <v>440</v>
      </c>
      <c r="CC41" s="39"/>
      <c r="CD41" s="41" t="s">
        <v>66</v>
      </c>
      <c r="CE41" s="120"/>
      <c r="CG41" s="125"/>
      <c r="CI41" s="125"/>
      <c r="CJ41" s="106"/>
      <c r="CK41" s="105"/>
      <c r="CL41" s="106"/>
    </row>
    <row r="42" spans="1:90" s="107" customFormat="1" ht="30" x14ac:dyDescent="0.25">
      <c r="A42" s="41">
        <v>2</v>
      </c>
      <c r="B42" s="43" t="s">
        <v>102</v>
      </c>
      <c r="C42" s="117"/>
      <c r="D42" s="117"/>
      <c r="E42" s="62">
        <v>2018</v>
      </c>
      <c r="F42" s="226" t="s">
        <v>456</v>
      </c>
      <c r="G42" s="37">
        <f>'Bieu8-XSKT'!G42</f>
        <v>4968</v>
      </c>
      <c r="H42" s="37">
        <f>'Bieu8-XSKT'!H42</f>
        <v>4530</v>
      </c>
      <c r="I42" s="37">
        <f>'Bieu8-XSKT'!I42</f>
        <v>0</v>
      </c>
      <c r="J42" s="37">
        <f>'Bieu8-XSKT'!J42</f>
        <v>0</v>
      </c>
      <c r="K42" s="37">
        <f>'Bieu8-XSKT'!K42</f>
        <v>0</v>
      </c>
      <c r="L42" s="37">
        <f>'Bieu8-XSKT'!L42</f>
        <v>0</v>
      </c>
      <c r="M42" s="37">
        <f>'Bieu8-XSKT'!M42</f>
        <v>0</v>
      </c>
      <c r="N42" s="37">
        <f>'Bieu8-XSKT'!N42</f>
        <v>0</v>
      </c>
      <c r="O42" s="37">
        <f>'Bieu8-XSKT'!O42</f>
        <v>0</v>
      </c>
      <c r="P42" s="37">
        <f>'Bieu8-XSKT'!P42</f>
        <v>0</v>
      </c>
      <c r="Q42" s="37">
        <f>'Bieu8-XSKT'!Q42</f>
        <v>0</v>
      </c>
      <c r="R42" s="37">
        <f>'Bieu8-XSKT'!R42</f>
        <v>0</v>
      </c>
      <c r="S42" s="37">
        <f>'Bieu8-XSKT'!S42</f>
        <v>0</v>
      </c>
      <c r="T42" s="37">
        <f>'Bieu8-XSKT'!T42</f>
        <v>0</v>
      </c>
      <c r="U42" s="37">
        <f>'Bieu8-XSKT'!U42</f>
        <v>0</v>
      </c>
      <c r="V42" s="37">
        <f>'Bieu8-XSKT'!V42</f>
        <v>0</v>
      </c>
      <c r="W42" s="37">
        <f>'Bieu8-XSKT'!W42</f>
        <v>0</v>
      </c>
      <c r="X42" s="37">
        <f>'Bieu8-XSKT'!X42</f>
        <v>0</v>
      </c>
      <c r="Y42" s="37">
        <f>'Bieu8-XSKT'!Y42</f>
        <v>0</v>
      </c>
      <c r="Z42" s="37">
        <f>'Bieu8-XSKT'!Z42</f>
        <v>0</v>
      </c>
      <c r="AA42" s="37">
        <f>'Bieu8-XSKT'!AA42</f>
        <v>0</v>
      </c>
      <c r="AB42" s="37">
        <f>'Bieu8-XSKT'!AB42</f>
        <v>0</v>
      </c>
      <c r="AC42" s="37">
        <f>'Bieu8-XSKT'!AC42</f>
        <v>0</v>
      </c>
      <c r="AD42" s="37">
        <f>'Bieu8-XSKT'!AD42</f>
        <v>0</v>
      </c>
      <c r="AE42" s="37">
        <f>'Bieu8-XSKT'!AE42</f>
        <v>0</v>
      </c>
      <c r="AF42" s="37">
        <f>'Bieu8-XSKT'!AF42</f>
        <v>0</v>
      </c>
      <c r="AG42" s="37">
        <f>'Bieu8-XSKT'!AG42</f>
        <v>0</v>
      </c>
      <c r="AH42" s="37">
        <f>'Bieu8-XSKT'!AH42</f>
        <v>0</v>
      </c>
      <c r="AI42" s="37">
        <f>'Bieu8-XSKT'!AI42</f>
        <v>0</v>
      </c>
      <c r="AJ42" s="37">
        <f>'Bieu8-XSKT'!AJ42</f>
        <v>0</v>
      </c>
      <c r="AK42" s="37">
        <f>'Bieu8-XSKT'!AK42</f>
        <v>0</v>
      </c>
      <c r="AL42" s="37">
        <f>'Bieu8-XSKT'!AL42</f>
        <v>0</v>
      </c>
      <c r="AM42" s="37">
        <f>'Bieu8-XSKT'!AM42</f>
        <v>0</v>
      </c>
      <c r="AN42" s="37">
        <f>'Bieu8-XSKT'!AN42</f>
        <v>0</v>
      </c>
      <c r="AO42" s="37">
        <f>'Bieu8-XSKT'!AO42</f>
        <v>0</v>
      </c>
      <c r="AP42" s="37">
        <f>'Bieu8-XSKT'!AP42</f>
        <v>0</v>
      </c>
      <c r="AQ42" s="37">
        <f>'Bieu8-XSKT'!AQ42</f>
        <v>0</v>
      </c>
      <c r="AR42" s="37">
        <f>'Bieu8-XSKT'!AR42</f>
        <v>0</v>
      </c>
      <c r="AS42" s="37">
        <f>'Bieu8-XSKT'!AS42</f>
        <v>0</v>
      </c>
      <c r="AT42" s="37">
        <f>'Bieu8-XSKT'!AT42</f>
        <v>0</v>
      </c>
      <c r="AU42" s="37">
        <f>'Bieu8-XSKT'!AU42</f>
        <v>4968</v>
      </c>
      <c r="AV42" s="37">
        <f>'Bieu8-XSKT'!AV42</f>
        <v>4530</v>
      </c>
      <c r="AW42" s="37">
        <f>'Bieu8-XSKT'!AW42</f>
        <v>0</v>
      </c>
      <c r="AX42" s="37">
        <f>'Bieu8-XSKT'!AX42</f>
        <v>4530</v>
      </c>
      <c r="AY42" s="37">
        <f>'Bieu8-XSKT'!AY42</f>
        <v>600</v>
      </c>
      <c r="AZ42" s="37">
        <f>'Bieu8-XSKT'!AZ42</f>
        <v>600</v>
      </c>
      <c r="BA42" s="37">
        <f>'Bieu8-XSKT'!BA42</f>
        <v>1177.8</v>
      </c>
      <c r="BB42" s="37">
        <f>'Bieu8-XSKT'!BB42</f>
        <v>3930</v>
      </c>
      <c r="BC42" s="37">
        <f>'Bieu8-XSKT'!BC42</f>
        <v>0</v>
      </c>
      <c r="BD42" s="37">
        <f>'Bieu8-XSKT'!BD42</f>
        <v>3930</v>
      </c>
      <c r="BE42" s="37">
        <f>'Bieu8-XSKT'!BE42</f>
        <v>600</v>
      </c>
      <c r="BF42" s="37">
        <f>'Bieu8-XSKT'!BF42</f>
        <v>600</v>
      </c>
      <c r="BG42" s="37">
        <f>'Bieu8-XSKT'!BG42</f>
        <v>600</v>
      </c>
      <c r="BH42" s="37">
        <f>'Bieu8-XSKT'!BH42</f>
        <v>600</v>
      </c>
      <c r="BI42" s="37">
        <f>'Bieu8-XSKT'!BI42</f>
        <v>4968</v>
      </c>
      <c r="BJ42" s="37">
        <f>'Bieu8-XSKT'!BJ42</f>
        <v>4530</v>
      </c>
      <c r="BK42" s="37">
        <f>'Bieu8-XSKT'!BK42</f>
        <v>5158</v>
      </c>
      <c r="BL42" s="37">
        <f>'Bieu8-XSKT'!BL42</f>
        <v>600</v>
      </c>
      <c r="BM42" s="37">
        <f>'Bieu8-XSKT'!BM42</f>
        <v>600</v>
      </c>
      <c r="BN42" s="37">
        <f>'Bieu8-XSKT'!BN42</f>
        <v>3930</v>
      </c>
      <c r="BO42" s="37">
        <f>'Bieu8-XSKT'!BO42</f>
        <v>628</v>
      </c>
      <c r="BP42" s="37">
        <f>'Bieu8-XSKT'!BP42</f>
        <v>4558</v>
      </c>
      <c r="BQ42" s="37">
        <f>'Bieu8-XSKT'!BQ42</f>
        <v>1400</v>
      </c>
      <c r="BR42" s="37">
        <f>'Bieu8-XSKT'!BR42</f>
        <v>1800</v>
      </c>
      <c r="BS42" s="37">
        <f>'Bieu8-XSKT'!BS42</f>
        <v>2758</v>
      </c>
      <c r="BT42" s="37">
        <f>'Bieu8-XSKT'!BT42</f>
        <v>0</v>
      </c>
      <c r="BU42" s="37">
        <f>'Bieu8-XSKT'!BU42</f>
        <v>2628</v>
      </c>
      <c r="BV42" s="37">
        <f>'Bieu8-XSKT'!BV42</f>
        <v>2528</v>
      </c>
      <c r="BW42" s="37">
        <f>'Bieu8-XSKT'!BW42</f>
        <v>1800</v>
      </c>
      <c r="BX42" s="37">
        <f>'Bieu8-XSKT'!BX42</f>
        <v>1800</v>
      </c>
      <c r="BY42" s="37">
        <f>'Bieu8-XSKT'!BY42</f>
        <v>100</v>
      </c>
      <c r="BZ42" s="37">
        <f>'Bieu8-XSKT'!BZ42</f>
        <v>100</v>
      </c>
      <c r="CA42" s="37">
        <f>'Bieu8-XSKT'!CA42</f>
        <v>1500</v>
      </c>
      <c r="CB42" s="37">
        <f>'Bieu8-XSKT'!CB42</f>
        <v>1600</v>
      </c>
      <c r="CC42" s="39">
        <v>1900</v>
      </c>
      <c r="CD42" s="41" t="s">
        <v>66</v>
      </c>
      <c r="CE42" s="120"/>
      <c r="CG42" s="125"/>
      <c r="CI42" s="125"/>
      <c r="CJ42" s="106"/>
      <c r="CK42" s="105"/>
      <c r="CL42" s="106"/>
    </row>
    <row r="43" spans="1:90" s="107" customFormat="1" ht="30" hidden="1" x14ac:dyDescent="0.25">
      <c r="A43" s="41">
        <f t="shared" si="10"/>
        <v>3</v>
      </c>
      <c r="B43" s="43" t="s">
        <v>77</v>
      </c>
      <c r="C43" s="117"/>
      <c r="D43" s="117"/>
      <c r="E43" s="41">
        <v>2017</v>
      </c>
      <c r="F43" s="232" t="s">
        <v>78</v>
      </c>
      <c r="G43" s="37">
        <f>'Bieu8-XSKT'!G43</f>
        <v>4462</v>
      </c>
      <c r="H43" s="37">
        <f>'Bieu8-XSKT'!H43</f>
        <v>4015</v>
      </c>
      <c r="I43" s="37">
        <f>'Bieu8-XSKT'!I43</f>
        <v>0</v>
      </c>
      <c r="J43" s="37">
        <f>'Bieu8-XSKT'!J43</f>
        <v>0</v>
      </c>
      <c r="K43" s="37">
        <f>'Bieu8-XSKT'!K43</f>
        <v>0</v>
      </c>
      <c r="L43" s="37">
        <f>'Bieu8-XSKT'!L43</f>
        <v>0</v>
      </c>
      <c r="M43" s="37">
        <f>'Bieu8-XSKT'!M43</f>
        <v>0</v>
      </c>
      <c r="N43" s="37">
        <f>'Bieu8-XSKT'!N43</f>
        <v>0</v>
      </c>
      <c r="O43" s="37">
        <f>'Bieu8-XSKT'!O43</f>
        <v>0</v>
      </c>
      <c r="P43" s="37">
        <f>'Bieu8-XSKT'!P43</f>
        <v>0</v>
      </c>
      <c r="Q43" s="37">
        <f>'Bieu8-XSKT'!Q43</f>
        <v>0</v>
      </c>
      <c r="R43" s="37">
        <f>'Bieu8-XSKT'!R43</f>
        <v>0</v>
      </c>
      <c r="S43" s="37">
        <f>'Bieu8-XSKT'!S43</f>
        <v>0</v>
      </c>
      <c r="T43" s="37">
        <f>'Bieu8-XSKT'!T43</f>
        <v>0</v>
      </c>
      <c r="U43" s="37">
        <f>'Bieu8-XSKT'!U43</f>
        <v>0</v>
      </c>
      <c r="V43" s="37">
        <f>'Bieu8-XSKT'!V43</f>
        <v>0</v>
      </c>
      <c r="W43" s="37">
        <f>'Bieu8-XSKT'!W43</f>
        <v>0</v>
      </c>
      <c r="X43" s="37">
        <f>'Bieu8-XSKT'!X43</f>
        <v>0</v>
      </c>
      <c r="Y43" s="37">
        <f>'Bieu8-XSKT'!Y43</f>
        <v>0</v>
      </c>
      <c r="Z43" s="37">
        <f>'Bieu8-XSKT'!Z43</f>
        <v>0</v>
      </c>
      <c r="AA43" s="37">
        <f>'Bieu8-XSKT'!AA43</f>
        <v>0</v>
      </c>
      <c r="AB43" s="37">
        <f>'Bieu8-XSKT'!AB43</f>
        <v>0</v>
      </c>
      <c r="AC43" s="37">
        <f>'Bieu8-XSKT'!AC43</f>
        <v>0</v>
      </c>
      <c r="AD43" s="37">
        <f>'Bieu8-XSKT'!AD43</f>
        <v>0</v>
      </c>
      <c r="AE43" s="37">
        <f>'Bieu8-XSKT'!AE43</f>
        <v>0</v>
      </c>
      <c r="AF43" s="37">
        <f>'Bieu8-XSKT'!AF43</f>
        <v>0</v>
      </c>
      <c r="AG43" s="37">
        <f>'Bieu8-XSKT'!AG43</f>
        <v>0</v>
      </c>
      <c r="AH43" s="37">
        <f>'Bieu8-XSKT'!AH43</f>
        <v>0</v>
      </c>
      <c r="AI43" s="37">
        <f>'Bieu8-XSKT'!AI43</f>
        <v>0</v>
      </c>
      <c r="AJ43" s="37">
        <f>'Bieu8-XSKT'!AJ43</f>
        <v>0</v>
      </c>
      <c r="AK43" s="37">
        <f>'Bieu8-XSKT'!AK43</f>
        <v>0</v>
      </c>
      <c r="AL43" s="37">
        <f>'Bieu8-XSKT'!AL43</f>
        <v>0</v>
      </c>
      <c r="AM43" s="37">
        <f>'Bieu8-XSKT'!AM43</f>
        <v>0</v>
      </c>
      <c r="AN43" s="37">
        <f>'Bieu8-XSKT'!AN43</f>
        <v>0</v>
      </c>
      <c r="AO43" s="37">
        <f>'Bieu8-XSKT'!AO43</f>
        <v>0</v>
      </c>
      <c r="AP43" s="37">
        <f>'Bieu8-XSKT'!AP43</f>
        <v>0</v>
      </c>
      <c r="AQ43" s="37">
        <f>'Bieu8-XSKT'!AQ43</f>
        <v>2500</v>
      </c>
      <c r="AR43" s="37">
        <f>'Bieu8-XSKT'!AR43</f>
        <v>0</v>
      </c>
      <c r="AS43" s="37">
        <f>'Bieu8-XSKT'!AS43</f>
        <v>0</v>
      </c>
      <c r="AT43" s="37">
        <f>'Bieu8-XSKT'!AT43</f>
        <v>0</v>
      </c>
      <c r="AU43" s="37">
        <f>'Bieu8-XSKT'!AU43</f>
        <v>4462</v>
      </c>
      <c r="AV43" s="37">
        <f>'Bieu8-XSKT'!AV43</f>
        <v>4015</v>
      </c>
      <c r="AW43" s="37">
        <f>'Bieu8-XSKT'!AW43</f>
        <v>0</v>
      </c>
      <c r="AX43" s="37">
        <f>'Bieu8-XSKT'!AX43</f>
        <v>4015</v>
      </c>
      <c r="AY43" s="37">
        <f>'Bieu8-XSKT'!AY43</f>
        <v>2500</v>
      </c>
      <c r="AZ43" s="37">
        <f>'Bieu8-XSKT'!AZ43</f>
        <v>2500</v>
      </c>
      <c r="BA43" s="37">
        <f>'Bieu8-XSKT'!BA43</f>
        <v>2810.5</v>
      </c>
      <c r="BB43" s="37">
        <f>'Bieu8-XSKT'!BB43</f>
        <v>1515</v>
      </c>
      <c r="BC43" s="37">
        <f>'Bieu8-XSKT'!BC43</f>
        <v>0</v>
      </c>
      <c r="BD43" s="37">
        <f>'Bieu8-XSKT'!BD43</f>
        <v>1515</v>
      </c>
      <c r="BE43" s="37">
        <f>'Bieu8-XSKT'!BE43</f>
        <v>2500</v>
      </c>
      <c r="BF43" s="37">
        <f>'Bieu8-XSKT'!BF43</f>
        <v>2500</v>
      </c>
      <c r="BG43" s="37">
        <f>'Bieu8-XSKT'!BG43</f>
        <v>2500</v>
      </c>
      <c r="BH43" s="37">
        <f>'Bieu8-XSKT'!BH43</f>
        <v>2500</v>
      </c>
      <c r="BI43" s="37">
        <f>'Bieu8-XSKT'!BI43</f>
        <v>4462</v>
      </c>
      <c r="BJ43" s="37">
        <f>'Bieu8-XSKT'!BJ43</f>
        <v>4015</v>
      </c>
      <c r="BK43" s="37">
        <f>'Bieu8-XSKT'!BK43</f>
        <v>4015</v>
      </c>
      <c r="BL43" s="37">
        <f>'Bieu8-XSKT'!BL43</f>
        <v>2500</v>
      </c>
      <c r="BM43" s="37">
        <f>'Bieu8-XSKT'!BM43</f>
        <v>2500</v>
      </c>
      <c r="BN43" s="37">
        <f>'Bieu8-XSKT'!BN43</f>
        <v>1515</v>
      </c>
      <c r="BO43" s="37">
        <f>'Bieu8-XSKT'!BO43</f>
        <v>0</v>
      </c>
      <c r="BP43" s="37">
        <f>'Bieu8-XSKT'!BP43</f>
        <v>1515</v>
      </c>
      <c r="BQ43" s="37">
        <f>'Bieu8-XSKT'!BQ43</f>
        <v>1515</v>
      </c>
      <c r="BR43" s="37">
        <f>'Bieu8-XSKT'!BR43</f>
        <v>1500</v>
      </c>
      <c r="BS43" s="37">
        <f>'Bieu8-XSKT'!BS43</f>
        <v>15</v>
      </c>
      <c r="BT43" s="37">
        <f>'Bieu8-XSKT'!BT43</f>
        <v>0</v>
      </c>
      <c r="BU43" s="37">
        <f>'Bieu8-XSKT'!BU43</f>
        <v>4015</v>
      </c>
      <c r="BV43" s="37">
        <f>'Bieu8-XSKT'!BV43</f>
        <v>4000</v>
      </c>
      <c r="BW43" s="37">
        <f>'Bieu8-XSKT'!BW43</f>
        <v>1500</v>
      </c>
      <c r="BX43" s="37">
        <f>'Bieu8-XSKT'!BX43</f>
        <v>1500</v>
      </c>
      <c r="BY43" s="37">
        <f>'Bieu8-XSKT'!BY43</f>
        <v>15</v>
      </c>
      <c r="BZ43" s="37">
        <f>'Bieu8-XSKT'!BZ43</f>
        <v>15</v>
      </c>
      <c r="CA43" s="37">
        <f>'Bieu8-XSKT'!CA43</f>
        <v>0</v>
      </c>
      <c r="CB43" s="37">
        <f>'Bieu8-XSKT'!CB43</f>
        <v>15</v>
      </c>
      <c r="CC43" s="39"/>
      <c r="CD43" s="133" t="s">
        <v>62</v>
      </c>
      <c r="CE43" s="120"/>
      <c r="CG43" s="125"/>
      <c r="CI43" s="125"/>
      <c r="CJ43" s="106"/>
      <c r="CK43" s="105"/>
      <c r="CL43" s="106"/>
    </row>
    <row r="44" spans="1:90" s="107" customFormat="1" ht="30" hidden="1" x14ac:dyDescent="0.25">
      <c r="A44" s="41">
        <f t="shared" si="10"/>
        <v>4</v>
      </c>
      <c r="B44" s="43" t="s">
        <v>67</v>
      </c>
      <c r="C44" s="117"/>
      <c r="D44" s="117"/>
      <c r="E44" s="62">
        <v>2018</v>
      </c>
      <c r="F44" s="226" t="s">
        <v>107</v>
      </c>
      <c r="G44" s="37">
        <f>'Bieu8-XSKT'!G44</f>
        <v>5574</v>
      </c>
      <c r="H44" s="37">
        <f>'Bieu8-XSKT'!H44</f>
        <v>5400</v>
      </c>
      <c r="I44" s="37">
        <f>'Bieu8-XSKT'!I44</f>
        <v>0</v>
      </c>
      <c r="J44" s="37">
        <f>'Bieu8-XSKT'!J44</f>
        <v>0</v>
      </c>
      <c r="K44" s="37">
        <f>'Bieu8-XSKT'!K44</f>
        <v>0</v>
      </c>
      <c r="L44" s="37">
        <f>'Bieu8-XSKT'!L44</f>
        <v>0</v>
      </c>
      <c r="M44" s="37">
        <f>'Bieu8-XSKT'!M44</f>
        <v>0</v>
      </c>
      <c r="N44" s="37">
        <f>'Bieu8-XSKT'!N44</f>
        <v>0</v>
      </c>
      <c r="O44" s="37">
        <f>'Bieu8-XSKT'!O44</f>
        <v>0</v>
      </c>
      <c r="P44" s="37">
        <f>'Bieu8-XSKT'!P44</f>
        <v>0</v>
      </c>
      <c r="Q44" s="37">
        <f>'Bieu8-XSKT'!Q44</f>
        <v>0</v>
      </c>
      <c r="R44" s="37">
        <f>'Bieu8-XSKT'!R44</f>
        <v>0</v>
      </c>
      <c r="S44" s="37">
        <f>'Bieu8-XSKT'!S44</f>
        <v>0</v>
      </c>
      <c r="T44" s="37">
        <f>'Bieu8-XSKT'!T44</f>
        <v>0</v>
      </c>
      <c r="U44" s="37">
        <f>'Bieu8-XSKT'!U44</f>
        <v>0</v>
      </c>
      <c r="V44" s="37">
        <f>'Bieu8-XSKT'!V44</f>
        <v>0</v>
      </c>
      <c r="W44" s="37">
        <f>'Bieu8-XSKT'!W44</f>
        <v>0</v>
      </c>
      <c r="X44" s="37">
        <f>'Bieu8-XSKT'!X44</f>
        <v>0</v>
      </c>
      <c r="Y44" s="37">
        <f>'Bieu8-XSKT'!Y44</f>
        <v>0</v>
      </c>
      <c r="Z44" s="37">
        <f>'Bieu8-XSKT'!Z44</f>
        <v>0</v>
      </c>
      <c r="AA44" s="37">
        <f>'Bieu8-XSKT'!AA44</f>
        <v>0</v>
      </c>
      <c r="AB44" s="37">
        <f>'Bieu8-XSKT'!AB44</f>
        <v>0</v>
      </c>
      <c r="AC44" s="37">
        <f>'Bieu8-XSKT'!AC44</f>
        <v>0</v>
      </c>
      <c r="AD44" s="37">
        <f>'Bieu8-XSKT'!AD44</f>
        <v>0</v>
      </c>
      <c r="AE44" s="37">
        <f>'Bieu8-XSKT'!AE44</f>
        <v>0</v>
      </c>
      <c r="AF44" s="37">
        <f>'Bieu8-XSKT'!AF44</f>
        <v>0</v>
      </c>
      <c r="AG44" s="37">
        <f>'Bieu8-XSKT'!AG44</f>
        <v>0</v>
      </c>
      <c r="AH44" s="37">
        <f>'Bieu8-XSKT'!AH44</f>
        <v>0</v>
      </c>
      <c r="AI44" s="37">
        <f>'Bieu8-XSKT'!AI44</f>
        <v>0</v>
      </c>
      <c r="AJ44" s="37">
        <f>'Bieu8-XSKT'!AJ44</f>
        <v>0</v>
      </c>
      <c r="AK44" s="37">
        <f>'Bieu8-XSKT'!AK44</f>
        <v>0</v>
      </c>
      <c r="AL44" s="37">
        <f>'Bieu8-XSKT'!AL44</f>
        <v>0</v>
      </c>
      <c r="AM44" s="37">
        <f>'Bieu8-XSKT'!AM44</f>
        <v>0</v>
      </c>
      <c r="AN44" s="37">
        <f>'Bieu8-XSKT'!AN44</f>
        <v>0</v>
      </c>
      <c r="AO44" s="37">
        <f>'Bieu8-XSKT'!AO44</f>
        <v>0</v>
      </c>
      <c r="AP44" s="37">
        <f>'Bieu8-XSKT'!AP44</f>
        <v>50</v>
      </c>
      <c r="AQ44" s="37">
        <f>'Bieu8-XSKT'!AQ44</f>
        <v>0</v>
      </c>
      <c r="AR44" s="37">
        <f>'Bieu8-XSKT'!AR44</f>
        <v>0</v>
      </c>
      <c r="AS44" s="37">
        <f>'Bieu8-XSKT'!AS44</f>
        <v>0</v>
      </c>
      <c r="AT44" s="37">
        <f>'Bieu8-XSKT'!AT44</f>
        <v>0</v>
      </c>
      <c r="AU44" s="37">
        <f>'Bieu8-XSKT'!AU44</f>
        <v>5574</v>
      </c>
      <c r="AV44" s="37">
        <f>'Bieu8-XSKT'!AV44</f>
        <v>5400</v>
      </c>
      <c r="AW44" s="37">
        <f>'Bieu8-XSKT'!AW44</f>
        <v>0</v>
      </c>
      <c r="AX44" s="37">
        <f>'Bieu8-XSKT'!AX44</f>
        <v>5350</v>
      </c>
      <c r="AY44" s="37">
        <f>'Bieu8-XSKT'!AY44</f>
        <v>1400</v>
      </c>
      <c r="AZ44" s="37">
        <f>'Bieu8-XSKT'!AZ44</f>
        <v>1400</v>
      </c>
      <c r="BA44" s="37">
        <f>'Bieu8-XSKT'!BA44</f>
        <v>1391</v>
      </c>
      <c r="BB44" s="37">
        <f>'Bieu8-XSKT'!BB44</f>
        <v>3950</v>
      </c>
      <c r="BC44" s="37">
        <f>'Bieu8-XSKT'!BC44</f>
        <v>0</v>
      </c>
      <c r="BD44" s="37">
        <f>'Bieu8-XSKT'!BD44</f>
        <v>3950</v>
      </c>
      <c r="BE44" s="37">
        <f>'Bieu8-XSKT'!BE44</f>
        <v>1400</v>
      </c>
      <c r="BF44" s="37">
        <f>'Bieu8-XSKT'!BF44</f>
        <v>1400</v>
      </c>
      <c r="BG44" s="37">
        <f>'Bieu8-XSKT'!BG44</f>
        <v>1400</v>
      </c>
      <c r="BH44" s="37">
        <f>'Bieu8-XSKT'!BH44</f>
        <v>1400</v>
      </c>
      <c r="BI44" s="37">
        <f>'Bieu8-XSKT'!BI44</f>
        <v>5574</v>
      </c>
      <c r="BJ44" s="37">
        <f>'Bieu8-XSKT'!BJ44</f>
        <v>5400</v>
      </c>
      <c r="BK44" s="37">
        <f>'Bieu8-XSKT'!BK44</f>
        <v>5400</v>
      </c>
      <c r="BL44" s="37">
        <f>'Bieu8-XSKT'!BL44</f>
        <v>1400</v>
      </c>
      <c r="BM44" s="37">
        <f>'Bieu8-XSKT'!BM44</f>
        <v>1400</v>
      </c>
      <c r="BN44" s="37">
        <f>'Bieu8-XSKT'!BN44</f>
        <v>4000</v>
      </c>
      <c r="BO44" s="37">
        <f>'Bieu8-XSKT'!BO44</f>
        <v>0</v>
      </c>
      <c r="BP44" s="37">
        <f>'Bieu8-XSKT'!BP44</f>
        <v>4000</v>
      </c>
      <c r="BQ44" s="37">
        <f>'Bieu8-XSKT'!BQ44</f>
        <v>3000</v>
      </c>
      <c r="BR44" s="37">
        <f>'Bieu8-XSKT'!BR44</f>
        <v>3000</v>
      </c>
      <c r="BS44" s="37">
        <f>'Bieu8-XSKT'!BS44</f>
        <v>1000</v>
      </c>
      <c r="BT44" s="37">
        <f>'Bieu8-XSKT'!BT44</f>
        <v>0</v>
      </c>
      <c r="BU44" s="37">
        <f>'Bieu8-XSKT'!BU44</f>
        <v>5400</v>
      </c>
      <c r="BV44" s="37">
        <f>'Bieu8-XSKT'!BV44</f>
        <v>4450</v>
      </c>
      <c r="BW44" s="37">
        <f>'Bieu8-XSKT'!BW44</f>
        <v>3000</v>
      </c>
      <c r="BX44" s="37">
        <f>'Bieu8-XSKT'!BX44</f>
        <v>3000</v>
      </c>
      <c r="BY44" s="37">
        <f>'Bieu8-XSKT'!BY44</f>
        <v>950</v>
      </c>
      <c r="BZ44" s="37">
        <f>'Bieu8-XSKT'!BZ44</f>
        <v>950</v>
      </c>
      <c r="CA44" s="37">
        <f>'Bieu8-XSKT'!CA44</f>
        <v>0</v>
      </c>
      <c r="CB44" s="37">
        <f>'Bieu8-XSKT'!CB44</f>
        <v>950</v>
      </c>
      <c r="CC44" s="39"/>
      <c r="CD44" s="41" t="s">
        <v>62</v>
      </c>
      <c r="CE44" s="120"/>
      <c r="CG44" s="125"/>
      <c r="CI44" s="125"/>
      <c r="CJ44" s="106"/>
      <c r="CK44" s="105"/>
      <c r="CL44" s="106"/>
    </row>
    <row r="45" spans="1:90" s="107" customFormat="1" ht="30" hidden="1" x14ac:dyDescent="0.25">
      <c r="A45" s="41">
        <f t="shared" si="10"/>
        <v>5</v>
      </c>
      <c r="B45" s="43" t="s">
        <v>103</v>
      </c>
      <c r="C45" s="117"/>
      <c r="D45" s="117"/>
      <c r="E45" s="62">
        <v>2018</v>
      </c>
      <c r="F45" s="226" t="s">
        <v>104</v>
      </c>
      <c r="G45" s="37">
        <f>'Bieu8-XSKT'!G45</f>
        <v>8048</v>
      </c>
      <c r="H45" s="37">
        <f>'Bieu8-XSKT'!H45</f>
        <v>6000</v>
      </c>
      <c r="I45" s="37">
        <f>'Bieu8-XSKT'!I45</f>
        <v>0</v>
      </c>
      <c r="J45" s="37">
        <f>'Bieu8-XSKT'!J45</f>
        <v>0</v>
      </c>
      <c r="K45" s="37">
        <f>'Bieu8-XSKT'!K45</f>
        <v>0</v>
      </c>
      <c r="L45" s="37">
        <f>'Bieu8-XSKT'!L45</f>
        <v>0</v>
      </c>
      <c r="M45" s="37">
        <f>'Bieu8-XSKT'!M45</f>
        <v>0</v>
      </c>
      <c r="N45" s="37">
        <f>'Bieu8-XSKT'!N45</f>
        <v>0</v>
      </c>
      <c r="O45" s="37">
        <f>'Bieu8-XSKT'!O45</f>
        <v>0</v>
      </c>
      <c r="P45" s="37">
        <f>'Bieu8-XSKT'!P45</f>
        <v>0</v>
      </c>
      <c r="Q45" s="37">
        <f>'Bieu8-XSKT'!Q45</f>
        <v>0</v>
      </c>
      <c r="R45" s="37">
        <f>'Bieu8-XSKT'!R45</f>
        <v>0</v>
      </c>
      <c r="S45" s="37">
        <f>'Bieu8-XSKT'!S45</f>
        <v>0</v>
      </c>
      <c r="T45" s="37">
        <f>'Bieu8-XSKT'!T45</f>
        <v>0</v>
      </c>
      <c r="U45" s="37">
        <f>'Bieu8-XSKT'!U45</f>
        <v>0</v>
      </c>
      <c r="V45" s="37">
        <f>'Bieu8-XSKT'!V45</f>
        <v>0</v>
      </c>
      <c r="W45" s="37">
        <f>'Bieu8-XSKT'!W45</f>
        <v>0</v>
      </c>
      <c r="X45" s="37">
        <f>'Bieu8-XSKT'!X45</f>
        <v>0</v>
      </c>
      <c r="Y45" s="37">
        <f>'Bieu8-XSKT'!Y45</f>
        <v>0</v>
      </c>
      <c r="Z45" s="37">
        <f>'Bieu8-XSKT'!Z45</f>
        <v>0</v>
      </c>
      <c r="AA45" s="37">
        <f>'Bieu8-XSKT'!AA45</f>
        <v>0</v>
      </c>
      <c r="AB45" s="37">
        <f>'Bieu8-XSKT'!AB45</f>
        <v>0</v>
      </c>
      <c r="AC45" s="37">
        <f>'Bieu8-XSKT'!AC45</f>
        <v>0</v>
      </c>
      <c r="AD45" s="37">
        <f>'Bieu8-XSKT'!AD45</f>
        <v>0</v>
      </c>
      <c r="AE45" s="37">
        <f>'Bieu8-XSKT'!AE45</f>
        <v>0</v>
      </c>
      <c r="AF45" s="37">
        <f>'Bieu8-XSKT'!AF45</f>
        <v>0</v>
      </c>
      <c r="AG45" s="37">
        <f>'Bieu8-XSKT'!AG45</f>
        <v>0</v>
      </c>
      <c r="AH45" s="37">
        <f>'Bieu8-XSKT'!AH45</f>
        <v>0</v>
      </c>
      <c r="AI45" s="37">
        <f>'Bieu8-XSKT'!AI45</f>
        <v>0</v>
      </c>
      <c r="AJ45" s="37">
        <f>'Bieu8-XSKT'!AJ45</f>
        <v>0</v>
      </c>
      <c r="AK45" s="37">
        <f>'Bieu8-XSKT'!AK45</f>
        <v>0</v>
      </c>
      <c r="AL45" s="37">
        <f>'Bieu8-XSKT'!AL45</f>
        <v>0</v>
      </c>
      <c r="AM45" s="37">
        <f>'Bieu8-XSKT'!AM45</f>
        <v>0</v>
      </c>
      <c r="AN45" s="37">
        <f>'Bieu8-XSKT'!AN45</f>
        <v>0</v>
      </c>
      <c r="AO45" s="37">
        <f>'Bieu8-XSKT'!AO45</f>
        <v>0</v>
      </c>
      <c r="AP45" s="37">
        <f>'Bieu8-XSKT'!AP45</f>
        <v>55</v>
      </c>
      <c r="AQ45" s="37">
        <f>'Bieu8-XSKT'!AQ45</f>
        <v>0</v>
      </c>
      <c r="AR45" s="37">
        <f>'Bieu8-XSKT'!AR45</f>
        <v>0</v>
      </c>
      <c r="AS45" s="37">
        <f>'Bieu8-XSKT'!AS45</f>
        <v>0</v>
      </c>
      <c r="AT45" s="37">
        <f>'Bieu8-XSKT'!AT45</f>
        <v>0</v>
      </c>
      <c r="AU45" s="37">
        <f>'Bieu8-XSKT'!AU45</f>
        <v>8048</v>
      </c>
      <c r="AV45" s="37">
        <f>'Bieu8-XSKT'!AV45</f>
        <v>6000</v>
      </c>
      <c r="AW45" s="37">
        <f>'Bieu8-XSKT'!AW45</f>
        <v>0</v>
      </c>
      <c r="AX45" s="37">
        <f>'Bieu8-XSKT'!AX45</f>
        <v>5945</v>
      </c>
      <c r="AY45" s="37">
        <f>'Bieu8-XSKT'!AY45</f>
        <v>1500</v>
      </c>
      <c r="AZ45" s="37">
        <f>'Bieu8-XSKT'!AZ45</f>
        <v>1600</v>
      </c>
      <c r="BA45" s="37">
        <f>'Bieu8-XSKT'!BA45</f>
        <v>1545.7</v>
      </c>
      <c r="BB45" s="37">
        <f>'Bieu8-XSKT'!BB45</f>
        <v>4445</v>
      </c>
      <c r="BC45" s="37">
        <f>'Bieu8-XSKT'!BC45</f>
        <v>0</v>
      </c>
      <c r="BD45" s="37">
        <f>'Bieu8-XSKT'!BD45</f>
        <v>4445</v>
      </c>
      <c r="BE45" s="37">
        <f>'Bieu8-XSKT'!BE45</f>
        <v>1500</v>
      </c>
      <c r="BF45" s="37">
        <f>'Bieu8-XSKT'!BF45</f>
        <v>1500</v>
      </c>
      <c r="BG45" s="37">
        <f>'Bieu8-XSKT'!BG45</f>
        <v>1500</v>
      </c>
      <c r="BH45" s="37">
        <f>'Bieu8-XSKT'!BH45</f>
        <v>1500</v>
      </c>
      <c r="BI45" s="37">
        <f>'Bieu8-XSKT'!BI45</f>
        <v>8048</v>
      </c>
      <c r="BJ45" s="37">
        <f>'Bieu8-XSKT'!BJ45</f>
        <v>6000</v>
      </c>
      <c r="BK45" s="37">
        <f>'Bieu8-XSKT'!BK45</f>
        <v>6000</v>
      </c>
      <c r="BL45" s="37">
        <f>'Bieu8-XSKT'!BL45</f>
        <v>1500</v>
      </c>
      <c r="BM45" s="37">
        <f>'Bieu8-XSKT'!BM45</f>
        <v>1500</v>
      </c>
      <c r="BN45" s="37">
        <f>'Bieu8-XSKT'!BN45</f>
        <v>4500</v>
      </c>
      <c r="BO45" s="37">
        <f>'Bieu8-XSKT'!BO45</f>
        <v>0</v>
      </c>
      <c r="BP45" s="37">
        <f>'Bieu8-XSKT'!BP45</f>
        <v>4500</v>
      </c>
      <c r="BQ45" s="37">
        <f>'Bieu8-XSKT'!BQ45</f>
        <v>3500</v>
      </c>
      <c r="BR45" s="37">
        <f>'Bieu8-XSKT'!BR45</f>
        <v>3500</v>
      </c>
      <c r="BS45" s="37">
        <f>'Bieu8-XSKT'!BS45</f>
        <v>1000</v>
      </c>
      <c r="BT45" s="37">
        <f>'Bieu8-XSKT'!BT45</f>
        <v>0</v>
      </c>
      <c r="BU45" s="37">
        <f>'Bieu8-XSKT'!BU45</f>
        <v>6000</v>
      </c>
      <c r="BV45" s="37">
        <f>'Bieu8-XSKT'!BV45</f>
        <v>5055</v>
      </c>
      <c r="BW45" s="37">
        <f>'Bieu8-XSKT'!BW45</f>
        <v>3500</v>
      </c>
      <c r="BX45" s="37">
        <f>'Bieu8-XSKT'!BX45</f>
        <v>3500</v>
      </c>
      <c r="BY45" s="37">
        <f>'Bieu8-XSKT'!BY45</f>
        <v>945</v>
      </c>
      <c r="BZ45" s="37">
        <f>'Bieu8-XSKT'!BZ45</f>
        <v>945</v>
      </c>
      <c r="CA45" s="37">
        <f>'Bieu8-XSKT'!CA45</f>
        <v>0</v>
      </c>
      <c r="CB45" s="37">
        <f>'Bieu8-XSKT'!CB45</f>
        <v>945</v>
      </c>
      <c r="CC45" s="39"/>
      <c r="CD45" s="41" t="s">
        <v>62</v>
      </c>
      <c r="CE45" s="120"/>
      <c r="CG45" s="125"/>
      <c r="CI45" s="125"/>
      <c r="CJ45" s="106"/>
      <c r="CK45" s="105"/>
      <c r="CL45" s="106"/>
    </row>
    <row r="46" spans="1:90" s="107" customFormat="1" ht="30" hidden="1" x14ac:dyDescent="0.25">
      <c r="A46" s="41">
        <f t="shared" si="10"/>
        <v>6</v>
      </c>
      <c r="B46" s="43" t="s">
        <v>108</v>
      </c>
      <c r="C46" s="117"/>
      <c r="D46" s="117"/>
      <c r="E46" s="62">
        <v>2018</v>
      </c>
      <c r="F46" s="226" t="s">
        <v>109</v>
      </c>
      <c r="G46" s="37">
        <f>'Bieu8-XSKT'!G46</f>
        <v>6398</v>
      </c>
      <c r="H46" s="37">
        <f>'Bieu8-XSKT'!H46</f>
        <v>6400</v>
      </c>
      <c r="I46" s="37">
        <f>'Bieu8-XSKT'!I46</f>
        <v>0</v>
      </c>
      <c r="J46" s="37">
        <f>'Bieu8-XSKT'!J46</f>
        <v>0</v>
      </c>
      <c r="K46" s="37">
        <f>'Bieu8-XSKT'!K46</f>
        <v>0</v>
      </c>
      <c r="L46" s="37">
        <f>'Bieu8-XSKT'!L46</f>
        <v>0</v>
      </c>
      <c r="M46" s="37">
        <f>'Bieu8-XSKT'!M46</f>
        <v>0</v>
      </c>
      <c r="N46" s="37">
        <f>'Bieu8-XSKT'!N46</f>
        <v>0</v>
      </c>
      <c r="O46" s="37">
        <f>'Bieu8-XSKT'!O46</f>
        <v>0</v>
      </c>
      <c r="P46" s="37">
        <f>'Bieu8-XSKT'!P46</f>
        <v>0</v>
      </c>
      <c r="Q46" s="37">
        <f>'Bieu8-XSKT'!Q46</f>
        <v>0</v>
      </c>
      <c r="R46" s="37">
        <f>'Bieu8-XSKT'!R46</f>
        <v>0</v>
      </c>
      <c r="S46" s="37">
        <f>'Bieu8-XSKT'!S46</f>
        <v>0</v>
      </c>
      <c r="T46" s="37">
        <f>'Bieu8-XSKT'!T46</f>
        <v>0</v>
      </c>
      <c r="U46" s="37">
        <f>'Bieu8-XSKT'!U46</f>
        <v>0</v>
      </c>
      <c r="V46" s="37">
        <f>'Bieu8-XSKT'!V46</f>
        <v>0</v>
      </c>
      <c r="W46" s="37">
        <f>'Bieu8-XSKT'!W46</f>
        <v>0</v>
      </c>
      <c r="X46" s="37">
        <f>'Bieu8-XSKT'!X46</f>
        <v>0</v>
      </c>
      <c r="Y46" s="37">
        <f>'Bieu8-XSKT'!Y46</f>
        <v>0</v>
      </c>
      <c r="Z46" s="37">
        <f>'Bieu8-XSKT'!Z46</f>
        <v>0</v>
      </c>
      <c r="AA46" s="37">
        <f>'Bieu8-XSKT'!AA46</f>
        <v>0</v>
      </c>
      <c r="AB46" s="37">
        <f>'Bieu8-XSKT'!AB46</f>
        <v>0</v>
      </c>
      <c r="AC46" s="37">
        <f>'Bieu8-XSKT'!AC46</f>
        <v>0</v>
      </c>
      <c r="AD46" s="37">
        <f>'Bieu8-XSKT'!AD46</f>
        <v>0</v>
      </c>
      <c r="AE46" s="37">
        <f>'Bieu8-XSKT'!AE46</f>
        <v>0</v>
      </c>
      <c r="AF46" s="37">
        <f>'Bieu8-XSKT'!AF46</f>
        <v>0</v>
      </c>
      <c r="AG46" s="37">
        <f>'Bieu8-XSKT'!AG46</f>
        <v>0</v>
      </c>
      <c r="AH46" s="37">
        <f>'Bieu8-XSKT'!AH46</f>
        <v>0</v>
      </c>
      <c r="AI46" s="37">
        <f>'Bieu8-XSKT'!AI46</f>
        <v>0</v>
      </c>
      <c r="AJ46" s="37">
        <f>'Bieu8-XSKT'!AJ46</f>
        <v>0</v>
      </c>
      <c r="AK46" s="37">
        <f>'Bieu8-XSKT'!AK46</f>
        <v>0</v>
      </c>
      <c r="AL46" s="37">
        <f>'Bieu8-XSKT'!AL46</f>
        <v>0</v>
      </c>
      <c r="AM46" s="37">
        <f>'Bieu8-XSKT'!AM46</f>
        <v>0</v>
      </c>
      <c r="AN46" s="37">
        <f>'Bieu8-XSKT'!AN46</f>
        <v>0</v>
      </c>
      <c r="AO46" s="37">
        <f>'Bieu8-XSKT'!AO46</f>
        <v>0</v>
      </c>
      <c r="AP46" s="37">
        <f>'Bieu8-XSKT'!AP46</f>
        <v>0</v>
      </c>
      <c r="AQ46" s="37">
        <f>'Bieu8-XSKT'!AQ46</f>
        <v>0</v>
      </c>
      <c r="AR46" s="37">
        <f>'Bieu8-XSKT'!AR46</f>
        <v>0</v>
      </c>
      <c r="AS46" s="37">
        <f>'Bieu8-XSKT'!AS46</f>
        <v>0</v>
      </c>
      <c r="AT46" s="37">
        <f>'Bieu8-XSKT'!AT46</f>
        <v>0</v>
      </c>
      <c r="AU46" s="37">
        <f>'Bieu8-XSKT'!AU46</f>
        <v>6398</v>
      </c>
      <c r="AV46" s="37">
        <f>'Bieu8-XSKT'!AV46</f>
        <v>6400</v>
      </c>
      <c r="AW46" s="37">
        <f>'Bieu8-XSKT'!AW46</f>
        <v>0</v>
      </c>
      <c r="AX46" s="37">
        <f>'Bieu8-XSKT'!AX46</f>
        <v>6400</v>
      </c>
      <c r="AY46" s="37">
        <f>'Bieu8-XSKT'!AY46</f>
        <v>1600</v>
      </c>
      <c r="AZ46" s="37">
        <f>'Bieu8-XSKT'!AZ46</f>
        <v>1700</v>
      </c>
      <c r="BA46" s="37">
        <f>'Bieu8-XSKT'!BA46</f>
        <v>1664</v>
      </c>
      <c r="BB46" s="37">
        <f>'Bieu8-XSKT'!BB46</f>
        <v>4800</v>
      </c>
      <c r="BC46" s="37">
        <f>'Bieu8-XSKT'!BC46</f>
        <v>0</v>
      </c>
      <c r="BD46" s="37">
        <f>'Bieu8-XSKT'!BD46</f>
        <v>4800</v>
      </c>
      <c r="BE46" s="37">
        <f>'Bieu8-XSKT'!BE46</f>
        <v>2468</v>
      </c>
      <c r="BF46" s="37">
        <f>'Bieu8-XSKT'!BF46</f>
        <v>2468</v>
      </c>
      <c r="BG46" s="37">
        <f>'Bieu8-XSKT'!BG46</f>
        <v>1600</v>
      </c>
      <c r="BH46" s="37">
        <f>'Bieu8-XSKT'!BH46</f>
        <v>1600</v>
      </c>
      <c r="BI46" s="37">
        <f>'Bieu8-XSKT'!BI46</f>
        <v>6398</v>
      </c>
      <c r="BJ46" s="37">
        <f>'Bieu8-XSKT'!BJ46</f>
        <v>6400</v>
      </c>
      <c r="BK46" s="37">
        <f>'Bieu8-XSKT'!BK46</f>
        <v>6400</v>
      </c>
      <c r="BL46" s="37">
        <f>'Bieu8-XSKT'!BL46</f>
        <v>2468</v>
      </c>
      <c r="BM46" s="37">
        <f>'Bieu8-XSKT'!BM46</f>
        <v>1600</v>
      </c>
      <c r="BN46" s="37">
        <f>'Bieu8-XSKT'!BN46</f>
        <v>3932</v>
      </c>
      <c r="BO46" s="37">
        <f>'Bieu8-XSKT'!BO46</f>
        <v>0</v>
      </c>
      <c r="BP46" s="37">
        <f>'Bieu8-XSKT'!BP46</f>
        <v>3932</v>
      </c>
      <c r="BQ46" s="37">
        <f>'Bieu8-XSKT'!BQ46</f>
        <v>3932</v>
      </c>
      <c r="BR46" s="37">
        <f>'Bieu8-XSKT'!BR46</f>
        <v>3800</v>
      </c>
      <c r="BS46" s="37">
        <f>'Bieu8-XSKT'!BS46</f>
        <v>0</v>
      </c>
      <c r="BT46" s="37">
        <f>'Bieu8-XSKT'!BT46</f>
        <v>0</v>
      </c>
      <c r="BU46" s="37">
        <f>'Bieu8-XSKT'!BU46</f>
        <v>6400</v>
      </c>
      <c r="BV46" s="37">
        <f>'Bieu8-XSKT'!BV46</f>
        <v>6268</v>
      </c>
      <c r="BW46" s="37">
        <f>'Bieu8-XSKT'!BW46</f>
        <v>3800</v>
      </c>
      <c r="BX46" s="37">
        <f>'Bieu8-XSKT'!BX46</f>
        <v>3800</v>
      </c>
      <c r="BY46" s="37">
        <f>'Bieu8-XSKT'!BY46</f>
        <v>132</v>
      </c>
      <c r="BZ46" s="37">
        <f>'Bieu8-XSKT'!BZ46</f>
        <v>132</v>
      </c>
      <c r="CA46" s="37">
        <f>'Bieu8-XSKT'!CA46</f>
        <v>0</v>
      </c>
      <c r="CB46" s="37">
        <f>'Bieu8-XSKT'!CB46</f>
        <v>132</v>
      </c>
      <c r="CC46" s="39"/>
      <c r="CD46" s="41" t="s">
        <v>63</v>
      </c>
      <c r="CE46" s="120"/>
      <c r="CG46" s="125"/>
      <c r="CI46" s="125"/>
      <c r="CJ46" s="106"/>
      <c r="CK46" s="105"/>
      <c r="CL46" s="106"/>
    </row>
    <row r="47" spans="1:90" s="107" customFormat="1" ht="30" hidden="1" x14ac:dyDescent="0.25">
      <c r="A47" s="41">
        <f t="shared" si="10"/>
        <v>7</v>
      </c>
      <c r="B47" s="43" t="s">
        <v>233</v>
      </c>
      <c r="C47" s="117"/>
      <c r="D47" s="117"/>
      <c r="E47" s="62">
        <v>2019</v>
      </c>
      <c r="F47" s="229" t="s">
        <v>234</v>
      </c>
      <c r="G47" s="37">
        <f>'Bieu8-XSKT'!G47</f>
        <v>3479</v>
      </c>
      <c r="H47" s="37">
        <f>'Bieu8-XSKT'!H47</f>
        <v>3320</v>
      </c>
      <c r="I47" s="37">
        <f>'Bieu8-XSKT'!I47</f>
        <v>0</v>
      </c>
      <c r="J47" s="37">
        <f>'Bieu8-XSKT'!J47</f>
        <v>0</v>
      </c>
      <c r="K47" s="37">
        <f>'Bieu8-XSKT'!K47</f>
        <v>0</v>
      </c>
      <c r="L47" s="37">
        <f>'Bieu8-XSKT'!L47</f>
        <v>0</v>
      </c>
      <c r="M47" s="37">
        <f>'Bieu8-XSKT'!M47</f>
        <v>0</v>
      </c>
      <c r="N47" s="37">
        <f>'Bieu8-XSKT'!N47</f>
        <v>0</v>
      </c>
      <c r="O47" s="37">
        <f>'Bieu8-XSKT'!O47</f>
        <v>0</v>
      </c>
      <c r="P47" s="37">
        <f>'Bieu8-XSKT'!P47</f>
        <v>0</v>
      </c>
      <c r="Q47" s="37">
        <f>'Bieu8-XSKT'!Q47</f>
        <v>0</v>
      </c>
      <c r="R47" s="37">
        <f>'Bieu8-XSKT'!R47</f>
        <v>0</v>
      </c>
      <c r="S47" s="37">
        <f>'Bieu8-XSKT'!S47</f>
        <v>0</v>
      </c>
      <c r="T47" s="37">
        <f>'Bieu8-XSKT'!T47</f>
        <v>0</v>
      </c>
      <c r="U47" s="37">
        <f>'Bieu8-XSKT'!U47</f>
        <v>0</v>
      </c>
      <c r="V47" s="37">
        <f>'Bieu8-XSKT'!V47</f>
        <v>0</v>
      </c>
      <c r="W47" s="37">
        <f>'Bieu8-XSKT'!W47</f>
        <v>0</v>
      </c>
      <c r="X47" s="37">
        <f>'Bieu8-XSKT'!X47</f>
        <v>0</v>
      </c>
      <c r="Y47" s="37">
        <f>'Bieu8-XSKT'!Y47</f>
        <v>0</v>
      </c>
      <c r="Z47" s="37">
        <f>'Bieu8-XSKT'!Z47</f>
        <v>0</v>
      </c>
      <c r="AA47" s="37">
        <f>'Bieu8-XSKT'!AA47</f>
        <v>0</v>
      </c>
      <c r="AB47" s="37">
        <f>'Bieu8-XSKT'!AB47</f>
        <v>0</v>
      </c>
      <c r="AC47" s="37">
        <f>'Bieu8-XSKT'!AC47</f>
        <v>0</v>
      </c>
      <c r="AD47" s="37">
        <f>'Bieu8-XSKT'!AD47</f>
        <v>0</v>
      </c>
      <c r="AE47" s="37">
        <f>'Bieu8-XSKT'!AE47</f>
        <v>0</v>
      </c>
      <c r="AF47" s="37">
        <f>'Bieu8-XSKT'!AF47</f>
        <v>0</v>
      </c>
      <c r="AG47" s="37">
        <f>'Bieu8-XSKT'!AG47</f>
        <v>0</v>
      </c>
      <c r="AH47" s="37">
        <f>'Bieu8-XSKT'!AH47</f>
        <v>0</v>
      </c>
      <c r="AI47" s="37">
        <f>'Bieu8-XSKT'!AI47</f>
        <v>0</v>
      </c>
      <c r="AJ47" s="37">
        <f>'Bieu8-XSKT'!AJ47</f>
        <v>0</v>
      </c>
      <c r="AK47" s="37">
        <f>'Bieu8-XSKT'!AK47</f>
        <v>0</v>
      </c>
      <c r="AL47" s="37">
        <f>'Bieu8-XSKT'!AL47</f>
        <v>0</v>
      </c>
      <c r="AM47" s="37">
        <f>'Bieu8-XSKT'!AM47</f>
        <v>0</v>
      </c>
      <c r="AN47" s="37">
        <f>'Bieu8-XSKT'!AN47</f>
        <v>0</v>
      </c>
      <c r="AO47" s="37">
        <f>'Bieu8-XSKT'!AO47</f>
        <v>0</v>
      </c>
      <c r="AP47" s="37">
        <f>'Bieu8-XSKT'!AP47</f>
        <v>0</v>
      </c>
      <c r="AQ47" s="37">
        <f>'Bieu8-XSKT'!AQ47</f>
        <v>0</v>
      </c>
      <c r="AR47" s="37">
        <f>'Bieu8-XSKT'!AR47</f>
        <v>0</v>
      </c>
      <c r="AS47" s="37">
        <f>'Bieu8-XSKT'!AS47</f>
        <v>0</v>
      </c>
      <c r="AT47" s="37">
        <f>'Bieu8-XSKT'!AT47</f>
        <v>0</v>
      </c>
      <c r="AU47" s="37">
        <f>'Bieu8-XSKT'!AU47</f>
        <v>0</v>
      </c>
      <c r="AV47" s="37">
        <f>'Bieu8-XSKT'!AV47</f>
        <v>0</v>
      </c>
      <c r="AW47" s="37">
        <f>'Bieu8-XSKT'!AW47</f>
        <v>0</v>
      </c>
      <c r="AX47" s="37">
        <f>'Bieu8-XSKT'!AX47</f>
        <v>0</v>
      </c>
      <c r="AY47" s="37">
        <f>'Bieu8-XSKT'!AY47</f>
        <v>0</v>
      </c>
      <c r="AZ47" s="37">
        <f>'Bieu8-XSKT'!AZ47</f>
        <v>0</v>
      </c>
      <c r="BA47" s="37">
        <f>'Bieu8-XSKT'!BA47</f>
        <v>0</v>
      </c>
      <c r="BB47" s="37">
        <f>'Bieu8-XSKT'!BB47</f>
        <v>0</v>
      </c>
      <c r="BC47" s="37">
        <f>'Bieu8-XSKT'!BC47</f>
        <v>0</v>
      </c>
      <c r="BD47" s="37">
        <f>'Bieu8-XSKT'!BD47</f>
        <v>0</v>
      </c>
      <c r="BE47" s="37">
        <f>'Bieu8-XSKT'!BE47</f>
        <v>0</v>
      </c>
      <c r="BF47" s="37">
        <f>'Bieu8-XSKT'!BF47</f>
        <v>0</v>
      </c>
      <c r="BG47" s="37">
        <f>'Bieu8-XSKT'!BG47</f>
        <v>0</v>
      </c>
      <c r="BH47" s="37">
        <f>'Bieu8-XSKT'!BH47</f>
        <v>0</v>
      </c>
      <c r="BI47" s="37">
        <f>'Bieu8-XSKT'!BI47</f>
        <v>3479</v>
      </c>
      <c r="BJ47" s="37">
        <f>'Bieu8-XSKT'!BJ47</f>
        <v>2180</v>
      </c>
      <c r="BK47" s="37">
        <f>'Bieu8-XSKT'!BK47</f>
        <v>2180</v>
      </c>
      <c r="BL47" s="37">
        <f>'Bieu8-XSKT'!BL47</f>
        <v>0</v>
      </c>
      <c r="BM47" s="37">
        <f>'Bieu8-XSKT'!BM47</f>
        <v>0</v>
      </c>
      <c r="BN47" s="37">
        <f>'Bieu8-XSKT'!BN47</f>
        <v>2180</v>
      </c>
      <c r="BO47" s="37">
        <f>'Bieu8-XSKT'!BO47</f>
        <v>0</v>
      </c>
      <c r="BP47" s="37">
        <f>'Bieu8-XSKT'!BP47</f>
        <v>2180</v>
      </c>
      <c r="BQ47" s="37">
        <f>'Bieu8-XSKT'!BQ47</f>
        <v>0</v>
      </c>
      <c r="BR47" s="37">
        <f>'Bieu8-XSKT'!BR47</f>
        <v>1100</v>
      </c>
      <c r="BS47" s="37">
        <f>'Bieu8-XSKT'!BS47</f>
        <v>1080</v>
      </c>
      <c r="BT47" s="37">
        <f>'Bieu8-XSKT'!BT47</f>
        <v>1138</v>
      </c>
      <c r="BU47" s="37">
        <f>'Bieu8-XSKT'!BU47</f>
        <v>3318</v>
      </c>
      <c r="BV47" s="37">
        <f>'Bieu8-XSKT'!BV47</f>
        <v>3223</v>
      </c>
      <c r="BW47" s="37">
        <f>'Bieu8-XSKT'!BW47</f>
        <v>1100</v>
      </c>
      <c r="BX47" s="37">
        <f>'Bieu8-XSKT'!BX47</f>
        <v>1100</v>
      </c>
      <c r="BY47" s="37">
        <f>'Bieu8-XSKT'!BY47</f>
        <v>95</v>
      </c>
      <c r="BZ47" s="37">
        <f>'Bieu8-XSKT'!BZ47</f>
        <v>95</v>
      </c>
      <c r="CA47" s="37">
        <f>'Bieu8-XSKT'!CA47</f>
        <v>0</v>
      </c>
      <c r="CB47" s="37">
        <f>'Bieu8-XSKT'!CB47</f>
        <v>95</v>
      </c>
      <c r="CC47" s="39"/>
      <c r="CD47" s="41" t="s">
        <v>64</v>
      </c>
      <c r="CE47" s="120"/>
      <c r="CG47" s="125"/>
      <c r="CI47" s="125"/>
      <c r="CJ47" s="106"/>
      <c r="CK47" s="105"/>
      <c r="CL47" s="106"/>
    </row>
    <row r="48" spans="1:90" s="17" customFormat="1" ht="45" x14ac:dyDescent="0.25">
      <c r="A48" s="41">
        <v>3</v>
      </c>
      <c r="B48" s="43" t="s">
        <v>143</v>
      </c>
      <c r="C48" s="44"/>
      <c r="D48" s="44"/>
      <c r="E48" s="45"/>
      <c r="F48" s="229" t="s">
        <v>235</v>
      </c>
      <c r="G48" s="37">
        <f>'Bieu8-XSKT'!G48</f>
        <v>7809</v>
      </c>
      <c r="H48" s="37">
        <f>'Bieu8-XSKT'!H48</f>
        <v>7500</v>
      </c>
      <c r="I48" s="37">
        <f>'Bieu8-XSKT'!I48</f>
        <v>0</v>
      </c>
      <c r="J48" s="37">
        <f>'Bieu8-XSKT'!J48</f>
        <v>0</v>
      </c>
      <c r="K48" s="37">
        <f>'Bieu8-XSKT'!K48</f>
        <v>0</v>
      </c>
      <c r="L48" s="37">
        <f>'Bieu8-XSKT'!L48</f>
        <v>0</v>
      </c>
      <c r="M48" s="37">
        <f>'Bieu8-XSKT'!M48</f>
        <v>0</v>
      </c>
      <c r="N48" s="37">
        <f>'Bieu8-XSKT'!N48</f>
        <v>0</v>
      </c>
      <c r="O48" s="37">
        <f>'Bieu8-XSKT'!O48</f>
        <v>0</v>
      </c>
      <c r="P48" s="37">
        <f>'Bieu8-XSKT'!P48</f>
        <v>0</v>
      </c>
      <c r="Q48" s="37">
        <f>'Bieu8-XSKT'!Q48</f>
        <v>0</v>
      </c>
      <c r="R48" s="37">
        <f>'Bieu8-XSKT'!R48</f>
        <v>0</v>
      </c>
      <c r="S48" s="37">
        <f>'Bieu8-XSKT'!S48</f>
        <v>0</v>
      </c>
      <c r="T48" s="37">
        <f>'Bieu8-XSKT'!T48</f>
        <v>0</v>
      </c>
      <c r="U48" s="37">
        <f>'Bieu8-XSKT'!U48</f>
        <v>0</v>
      </c>
      <c r="V48" s="37">
        <f>'Bieu8-XSKT'!V48</f>
        <v>0</v>
      </c>
      <c r="W48" s="37">
        <f>'Bieu8-XSKT'!W48</f>
        <v>0</v>
      </c>
      <c r="X48" s="37">
        <f>'Bieu8-XSKT'!X48</f>
        <v>0</v>
      </c>
      <c r="Y48" s="37">
        <f>'Bieu8-XSKT'!Y48</f>
        <v>0</v>
      </c>
      <c r="Z48" s="37">
        <f>'Bieu8-XSKT'!Z48</f>
        <v>0</v>
      </c>
      <c r="AA48" s="37">
        <f>'Bieu8-XSKT'!AA48</f>
        <v>0</v>
      </c>
      <c r="AB48" s="37">
        <f>'Bieu8-XSKT'!AB48</f>
        <v>0</v>
      </c>
      <c r="AC48" s="37">
        <f>'Bieu8-XSKT'!AC48</f>
        <v>0</v>
      </c>
      <c r="AD48" s="37">
        <f>'Bieu8-XSKT'!AD48</f>
        <v>0</v>
      </c>
      <c r="AE48" s="37">
        <f>'Bieu8-XSKT'!AE48</f>
        <v>0</v>
      </c>
      <c r="AF48" s="37">
        <f>'Bieu8-XSKT'!AF48</f>
        <v>0</v>
      </c>
      <c r="AG48" s="37">
        <f>'Bieu8-XSKT'!AG48</f>
        <v>0</v>
      </c>
      <c r="AH48" s="37">
        <f>'Bieu8-XSKT'!AH48</f>
        <v>0</v>
      </c>
      <c r="AI48" s="37">
        <f>'Bieu8-XSKT'!AI48</f>
        <v>0</v>
      </c>
      <c r="AJ48" s="37">
        <f>'Bieu8-XSKT'!AJ48</f>
        <v>0</v>
      </c>
      <c r="AK48" s="37">
        <f>'Bieu8-XSKT'!AK48</f>
        <v>0</v>
      </c>
      <c r="AL48" s="37">
        <f>'Bieu8-XSKT'!AL48</f>
        <v>0</v>
      </c>
      <c r="AM48" s="37">
        <f>'Bieu8-XSKT'!AM48</f>
        <v>0</v>
      </c>
      <c r="AN48" s="37">
        <f>'Bieu8-XSKT'!AN48</f>
        <v>0</v>
      </c>
      <c r="AO48" s="37">
        <f>'Bieu8-XSKT'!AO48</f>
        <v>0</v>
      </c>
      <c r="AP48" s="37">
        <f>'Bieu8-XSKT'!AP48</f>
        <v>0</v>
      </c>
      <c r="AQ48" s="37">
        <f>'Bieu8-XSKT'!AQ48</f>
        <v>0</v>
      </c>
      <c r="AR48" s="37">
        <f>'Bieu8-XSKT'!AR48</f>
        <v>0</v>
      </c>
      <c r="AS48" s="37">
        <f>'Bieu8-XSKT'!AS48</f>
        <v>0</v>
      </c>
      <c r="AT48" s="37">
        <f>'Bieu8-XSKT'!AT48</f>
        <v>0</v>
      </c>
      <c r="AU48" s="37">
        <f>'Bieu8-XSKT'!AU48</f>
        <v>0</v>
      </c>
      <c r="AV48" s="37">
        <f>'Bieu8-XSKT'!AV48</f>
        <v>0</v>
      </c>
      <c r="AW48" s="37">
        <f>'Bieu8-XSKT'!AW48</f>
        <v>0</v>
      </c>
      <c r="AX48" s="37">
        <f>'Bieu8-XSKT'!AX48</f>
        <v>0</v>
      </c>
      <c r="AY48" s="37">
        <f>'Bieu8-XSKT'!AY48</f>
        <v>0</v>
      </c>
      <c r="AZ48" s="37">
        <f>'Bieu8-XSKT'!AZ48</f>
        <v>0</v>
      </c>
      <c r="BA48" s="37">
        <f>'Bieu8-XSKT'!BA48</f>
        <v>0</v>
      </c>
      <c r="BB48" s="37">
        <f>'Bieu8-XSKT'!BB48</f>
        <v>0</v>
      </c>
      <c r="BC48" s="37">
        <f>'Bieu8-XSKT'!BC48</f>
        <v>0</v>
      </c>
      <c r="BD48" s="37">
        <f>'Bieu8-XSKT'!BD48</f>
        <v>0</v>
      </c>
      <c r="BE48" s="37">
        <f>'Bieu8-XSKT'!BE48</f>
        <v>0</v>
      </c>
      <c r="BF48" s="37">
        <f>'Bieu8-XSKT'!BF48</f>
        <v>0</v>
      </c>
      <c r="BG48" s="37">
        <f>'Bieu8-XSKT'!BG48</f>
        <v>0</v>
      </c>
      <c r="BH48" s="37">
        <f>'Bieu8-XSKT'!BH48</f>
        <v>0</v>
      </c>
      <c r="BI48" s="37">
        <f>'Bieu8-XSKT'!BI48</f>
        <v>8447</v>
      </c>
      <c r="BJ48" s="37">
        <f>'Bieu8-XSKT'!BJ48</f>
        <v>3000</v>
      </c>
      <c r="BK48" s="37">
        <f>'Bieu8-XSKT'!BK48</f>
        <v>3000</v>
      </c>
      <c r="BL48" s="37">
        <f>'Bieu8-XSKT'!BL48</f>
        <v>0</v>
      </c>
      <c r="BM48" s="37">
        <f>'Bieu8-XSKT'!BM48</f>
        <v>0</v>
      </c>
      <c r="BN48" s="37">
        <f>'Bieu8-XSKT'!BN48</f>
        <v>3000</v>
      </c>
      <c r="BO48" s="37">
        <f>'Bieu8-XSKT'!BO48</f>
        <v>0</v>
      </c>
      <c r="BP48" s="37">
        <f>'Bieu8-XSKT'!BP48</f>
        <v>3000</v>
      </c>
      <c r="BQ48" s="37">
        <f>'Bieu8-XSKT'!BQ48</f>
        <v>0</v>
      </c>
      <c r="BR48" s="37">
        <f>'Bieu8-XSKT'!BR48</f>
        <v>2300</v>
      </c>
      <c r="BS48" s="37">
        <f>'Bieu8-XSKT'!BS48</f>
        <v>700</v>
      </c>
      <c r="BT48" s="37">
        <f>'Bieu8-XSKT'!BT48</f>
        <v>1500</v>
      </c>
      <c r="BU48" s="37">
        <f>'Bieu8-XSKT'!BU48</f>
        <v>4500</v>
      </c>
      <c r="BV48" s="37">
        <f>'Bieu8-XSKT'!BV48</f>
        <v>3800</v>
      </c>
      <c r="BW48" s="37">
        <f>'Bieu8-XSKT'!BW48</f>
        <v>2300</v>
      </c>
      <c r="BX48" s="37">
        <f>'Bieu8-XSKT'!BX48</f>
        <v>2300</v>
      </c>
      <c r="BY48" s="37">
        <f>'Bieu8-XSKT'!BY48</f>
        <v>700</v>
      </c>
      <c r="BZ48" s="37">
        <f>'Bieu8-XSKT'!BZ48</f>
        <v>700</v>
      </c>
      <c r="CA48" s="37">
        <f>'Bieu8-XSKT'!CA48</f>
        <v>2300</v>
      </c>
      <c r="CB48" s="37">
        <f>'Bieu8-XSKT'!CB48</f>
        <v>3000</v>
      </c>
      <c r="CC48" s="39">
        <f>CB48-BY48</f>
        <v>2300</v>
      </c>
      <c r="CD48" s="142" t="s">
        <v>64</v>
      </c>
      <c r="CE48" s="120"/>
      <c r="CG48" s="125"/>
      <c r="CH48" s="107"/>
      <c r="CI48" s="125"/>
      <c r="CJ48" s="106"/>
      <c r="CK48" s="105"/>
      <c r="CL48" s="106"/>
    </row>
    <row r="49" spans="1:90" s="107" customFormat="1" ht="30" x14ac:dyDescent="0.25">
      <c r="A49" s="41">
        <f t="shared" si="10"/>
        <v>4</v>
      </c>
      <c r="B49" s="43" t="s">
        <v>140</v>
      </c>
      <c r="C49" s="117"/>
      <c r="D49" s="117"/>
      <c r="E49" s="62">
        <v>2019</v>
      </c>
      <c r="F49" s="226" t="s">
        <v>141</v>
      </c>
      <c r="G49" s="37">
        <f>'Bieu8-XSKT'!G49</f>
        <v>9445</v>
      </c>
      <c r="H49" s="37">
        <f>'Bieu8-XSKT'!H49</f>
        <v>8100</v>
      </c>
      <c r="I49" s="37">
        <f>'Bieu8-XSKT'!I49</f>
        <v>0</v>
      </c>
      <c r="J49" s="37">
        <f>'Bieu8-XSKT'!J49</f>
        <v>0</v>
      </c>
      <c r="K49" s="37">
        <f>'Bieu8-XSKT'!K49</f>
        <v>0</v>
      </c>
      <c r="L49" s="37">
        <f>'Bieu8-XSKT'!L49</f>
        <v>0</v>
      </c>
      <c r="M49" s="37">
        <f>'Bieu8-XSKT'!M49</f>
        <v>0</v>
      </c>
      <c r="N49" s="37">
        <f>'Bieu8-XSKT'!N49</f>
        <v>0</v>
      </c>
      <c r="O49" s="37">
        <f>'Bieu8-XSKT'!O49</f>
        <v>0</v>
      </c>
      <c r="P49" s="37">
        <f>'Bieu8-XSKT'!P49</f>
        <v>0</v>
      </c>
      <c r="Q49" s="37">
        <f>'Bieu8-XSKT'!Q49</f>
        <v>0</v>
      </c>
      <c r="R49" s="37">
        <f>'Bieu8-XSKT'!R49</f>
        <v>0</v>
      </c>
      <c r="S49" s="37">
        <f>'Bieu8-XSKT'!S49</f>
        <v>0</v>
      </c>
      <c r="T49" s="37">
        <f>'Bieu8-XSKT'!T49</f>
        <v>0</v>
      </c>
      <c r="U49" s="37">
        <f>'Bieu8-XSKT'!U49</f>
        <v>0</v>
      </c>
      <c r="V49" s="37">
        <f>'Bieu8-XSKT'!V49</f>
        <v>0</v>
      </c>
      <c r="W49" s="37">
        <f>'Bieu8-XSKT'!W49</f>
        <v>0</v>
      </c>
      <c r="X49" s="37">
        <f>'Bieu8-XSKT'!X49</f>
        <v>0</v>
      </c>
      <c r="Y49" s="37">
        <f>'Bieu8-XSKT'!Y49</f>
        <v>0</v>
      </c>
      <c r="Z49" s="37">
        <f>'Bieu8-XSKT'!Z49</f>
        <v>0</v>
      </c>
      <c r="AA49" s="37">
        <f>'Bieu8-XSKT'!AA49</f>
        <v>0</v>
      </c>
      <c r="AB49" s="37">
        <f>'Bieu8-XSKT'!AB49</f>
        <v>0</v>
      </c>
      <c r="AC49" s="37">
        <f>'Bieu8-XSKT'!AC49</f>
        <v>0</v>
      </c>
      <c r="AD49" s="37">
        <f>'Bieu8-XSKT'!AD49</f>
        <v>0</v>
      </c>
      <c r="AE49" s="37">
        <f>'Bieu8-XSKT'!AE49</f>
        <v>0</v>
      </c>
      <c r="AF49" s="37">
        <f>'Bieu8-XSKT'!AF49</f>
        <v>0</v>
      </c>
      <c r="AG49" s="37">
        <f>'Bieu8-XSKT'!AG49</f>
        <v>0</v>
      </c>
      <c r="AH49" s="37">
        <f>'Bieu8-XSKT'!AH49</f>
        <v>0</v>
      </c>
      <c r="AI49" s="37">
        <f>'Bieu8-XSKT'!AI49</f>
        <v>0</v>
      </c>
      <c r="AJ49" s="37">
        <f>'Bieu8-XSKT'!AJ49</f>
        <v>0</v>
      </c>
      <c r="AK49" s="37">
        <f>'Bieu8-XSKT'!AK49</f>
        <v>0</v>
      </c>
      <c r="AL49" s="37">
        <f>'Bieu8-XSKT'!AL49</f>
        <v>0</v>
      </c>
      <c r="AM49" s="37">
        <f>'Bieu8-XSKT'!AM49</f>
        <v>0</v>
      </c>
      <c r="AN49" s="37">
        <f>'Bieu8-XSKT'!AN49</f>
        <v>0</v>
      </c>
      <c r="AO49" s="37">
        <f>'Bieu8-XSKT'!AO49</f>
        <v>0</v>
      </c>
      <c r="AP49" s="37">
        <f>'Bieu8-XSKT'!AP49</f>
        <v>0</v>
      </c>
      <c r="AQ49" s="37">
        <f>'Bieu8-XSKT'!AQ49</f>
        <v>0</v>
      </c>
      <c r="AR49" s="37">
        <f>'Bieu8-XSKT'!AR49</f>
        <v>0</v>
      </c>
      <c r="AS49" s="37">
        <f>'Bieu8-XSKT'!AS49</f>
        <v>0</v>
      </c>
      <c r="AT49" s="37">
        <f>'Bieu8-XSKT'!AT49</f>
        <v>0</v>
      </c>
      <c r="AU49" s="37">
        <f>'Bieu8-XSKT'!AU49</f>
        <v>0</v>
      </c>
      <c r="AV49" s="37">
        <f>'Bieu8-XSKT'!AV49</f>
        <v>0</v>
      </c>
      <c r="AW49" s="37">
        <f>'Bieu8-XSKT'!AW49</f>
        <v>0</v>
      </c>
      <c r="AX49" s="37">
        <f>'Bieu8-XSKT'!AX49</f>
        <v>0</v>
      </c>
      <c r="AY49" s="37">
        <f>'Bieu8-XSKT'!AY49</f>
        <v>140</v>
      </c>
      <c r="AZ49" s="37">
        <f>'Bieu8-XSKT'!AZ49</f>
        <v>0</v>
      </c>
      <c r="BA49" s="37">
        <f>'Bieu8-XSKT'!BA49</f>
        <v>0</v>
      </c>
      <c r="BB49" s="37">
        <f>'Bieu8-XSKT'!BB49</f>
        <v>0</v>
      </c>
      <c r="BC49" s="37">
        <f>'Bieu8-XSKT'!BC49</f>
        <v>0</v>
      </c>
      <c r="BD49" s="37">
        <f>'Bieu8-XSKT'!BD49</f>
        <v>0</v>
      </c>
      <c r="BE49" s="37">
        <f>'Bieu8-XSKT'!BE49</f>
        <v>0</v>
      </c>
      <c r="BF49" s="37">
        <f>'Bieu8-XSKT'!BF49</f>
        <v>0</v>
      </c>
      <c r="BG49" s="37">
        <f>'Bieu8-XSKT'!BG49</f>
        <v>140</v>
      </c>
      <c r="BH49" s="37">
        <f>'Bieu8-XSKT'!BH49</f>
        <v>140</v>
      </c>
      <c r="BI49" s="37">
        <f>'Bieu8-XSKT'!BI49</f>
        <v>9445</v>
      </c>
      <c r="BJ49" s="37">
        <f>'Bieu8-XSKT'!BJ49</f>
        <v>3500</v>
      </c>
      <c r="BK49" s="37">
        <f>'Bieu8-XSKT'!BK49</f>
        <v>3500</v>
      </c>
      <c r="BL49" s="37">
        <f>'Bieu8-XSKT'!BL49</f>
        <v>140</v>
      </c>
      <c r="BM49" s="37">
        <f>'Bieu8-XSKT'!BM49</f>
        <v>140</v>
      </c>
      <c r="BN49" s="37">
        <f>'Bieu8-XSKT'!BN49</f>
        <v>3360</v>
      </c>
      <c r="BO49" s="37">
        <f>'Bieu8-XSKT'!BO49</f>
        <v>0</v>
      </c>
      <c r="BP49" s="37">
        <f>'Bieu8-XSKT'!BP49</f>
        <v>3360</v>
      </c>
      <c r="BQ49" s="37">
        <f>'Bieu8-XSKT'!BQ49</f>
        <v>0</v>
      </c>
      <c r="BR49" s="37">
        <f>'Bieu8-XSKT'!BR49</f>
        <v>2500</v>
      </c>
      <c r="BS49" s="37">
        <f>'Bieu8-XSKT'!BS49</f>
        <v>860</v>
      </c>
      <c r="BT49" s="37">
        <f>'Bieu8-XSKT'!BT49</f>
        <v>2228</v>
      </c>
      <c r="BU49" s="37">
        <f>'Bieu8-XSKT'!BU49</f>
        <v>5728</v>
      </c>
      <c r="BV49" s="37">
        <f>'Bieu8-XSKT'!BV49</f>
        <v>5228</v>
      </c>
      <c r="BW49" s="37">
        <f>'Bieu8-XSKT'!BW49</f>
        <v>2500</v>
      </c>
      <c r="BX49" s="37">
        <f>'Bieu8-XSKT'!BX49</f>
        <v>2500</v>
      </c>
      <c r="BY49" s="37">
        <f>'Bieu8-XSKT'!BY49</f>
        <v>500</v>
      </c>
      <c r="BZ49" s="37">
        <f>'Bieu8-XSKT'!BZ49</f>
        <v>500</v>
      </c>
      <c r="CA49" s="37">
        <f>'Bieu8-XSKT'!CA49</f>
        <v>2000</v>
      </c>
      <c r="CB49" s="37">
        <f>'Bieu8-XSKT'!CB49</f>
        <v>2500</v>
      </c>
      <c r="CC49" s="39">
        <f>CB49-BY49</f>
        <v>2000</v>
      </c>
      <c r="CD49" s="41" t="s">
        <v>64</v>
      </c>
      <c r="CE49" s="120"/>
      <c r="CG49" s="125"/>
      <c r="CI49" s="125"/>
      <c r="CJ49" s="106"/>
      <c r="CK49" s="105"/>
      <c r="CL49" s="106"/>
    </row>
    <row r="50" spans="1:90" s="107" customFormat="1" ht="30" hidden="1" x14ac:dyDescent="0.25">
      <c r="A50" s="41">
        <f t="shared" si="10"/>
        <v>5</v>
      </c>
      <c r="B50" s="43" t="s">
        <v>142</v>
      </c>
      <c r="C50" s="117"/>
      <c r="D50" s="117"/>
      <c r="E50" s="62">
        <v>2019</v>
      </c>
      <c r="F50" s="229" t="s">
        <v>232</v>
      </c>
      <c r="G50" s="37">
        <f>'Bieu8-XSKT'!G50</f>
        <v>3926</v>
      </c>
      <c r="H50" s="37">
        <f>'Bieu8-XSKT'!H50</f>
        <v>3200</v>
      </c>
      <c r="I50" s="37">
        <f>'Bieu8-XSKT'!I50</f>
        <v>0</v>
      </c>
      <c r="J50" s="37">
        <f>'Bieu8-XSKT'!J50</f>
        <v>0</v>
      </c>
      <c r="K50" s="37">
        <f>'Bieu8-XSKT'!K50</f>
        <v>0</v>
      </c>
      <c r="L50" s="37">
        <f>'Bieu8-XSKT'!L50</f>
        <v>0</v>
      </c>
      <c r="M50" s="37">
        <f>'Bieu8-XSKT'!M50</f>
        <v>0</v>
      </c>
      <c r="N50" s="37">
        <f>'Bieu8-XSKT'!N50</f>
        <v>0</v>
      </c>
      <c r="O50" s="37">
        <f>'Bieu8-XSKT'!O50</f>
        <v>0</v>
      </c>
      <c r="P50" s="37">
        <f>'Bieu8-XSKT'!P50</f>
        <v>0</v>
      </c>
      <c r="Q50" s="37">
        <f>'Bieu8-XSKT'!Q50</f>
        <v>0</v>
      </c>
      <c r="R50" s="37">
        <f>'Bieu8-XSKT'!R50</f>
        <v>0</v>
      </c>
      <c r="S50" s="37">
        <f>'Bieu8-XSKT'!S50</f>
        <v>0</v>
      </c>
      <c r="T50" s="37">
        <f>'Bieu8-XSKT'!T50</f>
        <v>0</v>
      </c>
      <c r="U50" s="37">
        <f>'Bieu8-XSKT'!U50</f>
        <v>0</v>
      </c>
      <c r="V50" s="37">
        <f>'Bieu8-XSKT'!V50</f>
        <v>0</v>
      </c>
      <c r="W50" s="37">
        <f>'Bieu8-XSKT'!W50</f>
        <v>0</v>
      </c>
      <c r="X50" s="37">
        <f>'Bieu8-XSKT'!X50</f>
        <v>0</v>
      </c>
      <c r="Y50" s="37">
        <f>'Bieu8-XSKT'!Y50</f>
        <v>0</v>
      </c>
      <c r="Z50" s="37">
        <f>'Bieu8-XSKT'!Z50</f>
        <v>0</v>
      </c>
      <c r="AA50" s="37">
        <f>'Bieu8-XSKT'!AA50</f>
        <v>0</v>
      </c>
      <c r="AB50" s="37">
        <f>'Bieu8-XSKT'!AB50</f>
        <v>0</v>
      </c>
      <c r="AC50" s="37">
        <f>'Bieu8-XSKT'!AC50</f>
        <v>0</v>
      </c>
      <c r="AD50" s="37">
        <f>'Bieu8-XSKT'!AD50</f>
        <v>0</v>
      </c>
      <c r="AE50" s="37">
        <f>'Bieu8-XSKT'!AE50</f>
        <v>0</v>
      </c>
      <c r="AF50" s="37">
        <f>'Bieu8-XSKT'!AF50</f>
        <v>0</v>
      </c>
      <c r="AG50" s="37">
        <f>'Bieu8-XSKT'!AG50</f>
        <v>0</v>
      </c>
      <c r="AH50" s="37">
        <f>'Bieu8-XSKT'!AH50</f>
        <v>0</v>
      </c>
      <c r="AI50" s="37">
        <f>'Bieu8-XSKT'!AI50</f>
        <v>0</v>
      </c>
      <c r="AJ50" s="37">
        <f>'Bieu8-XSKT'!AJ50</f>
        <v>0</v>
      </c>
      <c r="AK50" s="37">
        <f>'Bieu8-XSKT'!AK50</f>
        <v>0</v>
      </c>
      <c r="AL50" s="37">
        <f>'Bieu8-XSKT'!AL50</f>
        <v>0</v>
      </c>
      <c r="AM50" s="37">
        <f>'Bieu8-XSKT'!AM50</f>
        <v>0</v>
      </c>
      <c r="AN50" s="37">
        <f>'Bieu8-XSKT'!AN50</f>
        <v>0</v>
      </c>
      <c r="AO50" s="37">
        <f>'Bieu8-XSKT'!AO50</f>
        <v>0</v>
      </c>
      <c r="AP50" s="37">
        <f>'Bieu8-XSKT'!AP50</f>
        <v>0</v>
      </c>
      <c r="AQ50" s="37">
        <f>'Bieu8-XSKT'!AQ50</f>
        <v>0</v>
      </c>
      <c r="AR50" s="37">
        <f>'Bieu8-XSKT'!AR50</f>
        <v>0</v>
      </c>
      <c r="AS50" s="37">
        <f>'Bieu8-XSKT'!AS50</f>
        <v>0</v>
      </c>
      <c r="AT50" s="37">
        <f>'Bieu8-XSKT'!AT50</f>
        <v>0</v>
      </c>
      <c r="AU50" s="37">
        <f>'Bieu8-XSKT'!AU50</f>
        <v>0</v>
      </c>
      <c r="AV50" s="37">
        <f>'Bieu8-XSKT'!AV50</f>
        <v>0</v>
      </c>
      <c r="AW50" s="37">
        <f>'Bieu8-XSKT'!AW50</f>
        <v>0</v>
      </c>
      <c r="AX50" s="37">
        <f>'Bieu8-XSKT'!AX50</f>
        <v>0</v>
      </c>
      <c r="AY50" s="37">
        <f>'Bieu8-XSKT'!AY50</f>
        <v>55</v>
      </c>
      <c r="AZ50" s="37">
        <f>'Bieu8-XSKT'!AZ50</f>
        <v>0</v>
      </c>
      <c r="BA50" s="37">
        <f>'Bieu8-XSKT'!BA50</f>
        <v>0</v>
      </c>
      <c r="BB50" s="37">
        <f>'Bieu8-XSKT'!BB50</f>
        <v>0</v>
      </c>
      <c r="BC50" s="37">
        <f>'Bieu8-XSKT'!BC50</f>
        <v>0</v>
      </c>
      <c r="BD50" s="37">
        <f>'Bieu8-XSKT'!BD50</f>
        <v>0</v>
      </c>
      <c r="BE50" s="37">
        <f>'Bieu8-XSKT'!BE50</f>
        <v>0</v>
      </c>
      <c r="BF50" s="37">
        <f>'Bieu8-XSKT'!BF50</f>
        <v>0</v>
      </c>
      <c r="BG50" s="37">
        <f>'Bieu8-XSKT'!BG50</f>
        <v>55</v>
      </c>
      <c r="BH50" s="37">
        <f>'Bieu8-XSKT'!BH50</f>
        <v>55</v>
      </c>
      <c r="BI50" s="37">
        <f>'Bieu8-XSKT'!BI50</f>
        <v>3926</v>
      </c>
      <c r="BJ50" s="37">
        <f>'Bieu8-XSKT'!BJ50</f>
        <v>2100</v>
      </c>
      <c r="BK50" s="37">
        <f>'Bieu8-XSKT'!BK50</f>
        <v>2100</v>
      </c>
      <c r="BL50" s="37">
        <f>'Bieu8-XSKT'!BL50</f>
        <v>55</v>
      </c>
      <c r="BM50" s="37">
        <f>'Bieu8-XSKT'!BM50</f>
        <v>55</v>
      </c>
      <c r="BN50" s="37">
        <f>'Bieu8-XSKT'!BN50</f>
        <v>2045</v>
      </c>
      <c r="BO50" s="37">
        <f>'Bieu8-XSKT'!BO50</f>
        <v>0</v>
      </c>
      <c r="BP50" s="37">
        <f>'Bieu8-XSKT'!BP50</f>
        <v>2045</v>
      </c>
      <c r="BQ50" s="37">
        <f>'Bieu8-XSKT'!BQ50</f>
        <v>0</v>
      </c>
      <c r="BR50" s="37">
        <f>'Bieu8-XSKT'!BR50</f>
        <v>1000</v>
      </c>
      <c r="BS50" s="37">
        <f>'Bieu8-XSKT'!BS50</f>
        <v>1045</v>
      </c>
      <c r="BT50" s="37">
        <f>'Bieu8-XSKT'!BT50</f>
        <v>1000</v>
      </c>
      <c r="BU50" s="37">
        <f>'Bieu8-XSKT'!BU50</f>
        <v>3100</v>
      </c>
      <c r="BV50" s="37">
        <f>'Bieu8-XSKT'!BV50</f>
        <v>2800</v>
      </c>
      <c r="BW50" s="37">
        <f>'Bieu8-XSKT'!BW50</f>
        <v>1000</v>
      </c>
      <c r="BX50" s="37">
        <f>'Bieu8-XSKT'!BX50</f>
        <v>1000</v>
      </c>
      <c r="BY50" s="37">
        <f>'Bieu8-XSKT'!BY50</f>
        <v>300</v>
      </c>
      <c r="BZ50" s="37">
        <f>'Bieu8-XSKT'!BZ50</f>
        <v>300</v>
      </c>
      <c r="CA50" s="37">
        <f>'Bieu8-XSKT'!CA50</f>
        <v>0</v>
      </c>
      <c r="CB50" s="37">
        <f>'Bieu8-XSKT'!CB50</f>
        <v>300</v>
      </c>
      <c r="CC50" s="39"/>
      <c r="CD50" s="41" t="s">
        <v>64</v>
      </c>
      <c r="CE50" s="120"/>
      <c r="CG50" s="125"/>
      <c r="CI50" s="125"/>
      <c r="CJ50" s="106"/>
      <c r="CK50" s="105"/>
      <c r="CL50" s="106"/>
    </row>
    <row r="51" spans="1:90" s="17" customFormat="1" ht="30" hidden="1" x14ac:dyDescent="0.25">
      <c r="A51" s="41">
        <f t="shared" si="10"/>
        <v>6</v>
      </c>
      <c r="B51" s="51" t="s">
        <v>354</v>
      </c>
      <c r="C51" s="44"/>
      <c r="D51" s="44"/>
      <c r="E51" s="41">
        <v>2016</v>
      </c>
      <c r="F51" s="226" t="s">
        <v>399</v>
      </c>
      <c r="G51" s="37">
        <f>'Bieu8-XSKT'!G51</f>
        <v>9527</v>
      </c>
      <c r="H51" s="37">
        <f>'Bieu8-XSKT'!H51</f>
        <v>9010</v>
      </c>
      <c r="I51" s="37">
        <f>'Bieu8-XSKT'!I51</f>
        <v>0</v>
      </c>
      <c r="J51" s="37">
        <f>'Bieu8-XSKT'!J51</f>
        <v>0</v>
      </c>
      <c r="K51" s="37">
        <f>'Bieu8-XSKT'!K51</f>
        <v>0</v>
      </c>
      <c r="L51" s="37">
        <f>'Bieu8-XSKT'!L51</f>
        <v>0</v>
      </c>
      <c r="M51" s="37">
        <f>'Bieu8-XSKT'!M51</f>
        <v>0</v>
      </c>
      <c r="N51" s="37">
        <f>'Bieu8-XSKT'!N51</f>
        <v>0</v>
      </c>
      <c r="O51" s="37">
        <f>'Bieu8-XSKT'!O51</f>
        <v>0</v>
      </c>
      <c r="P51" s="37">
        <f>'Bieu8-XSKT'!P51</f>
        <v>0</v>
      </c>
      <c r="Q51" s="37">
        <f>'Bieu8-XSKT'!Q51</f>
        <v>0</v>
      </c>
      <c r="R51" s="37">
        <f>'Bieu8-XSKT'!R51</f>
        <v>0</v>
      </c>
      <c r="S51" s="37">
        <f>'Bieu8-XSKT'!S51</f>
        <v>0</v>
      </c>
      <c r="T51" s="37">
        <f>'Bieu8-XSKT'!T51</f>
        <v>0</v>
      </c>
      <c r="U51" s="37">
        <f>'Bieu8-XSKT'!U51</f>
        <v>0</v>
      </c>
      <c r="V51" s="37">
        <f>'Bieu8-XSKT'!V51</f>
        <v>0</v>
      </c>
      <c r="W51" s="37">
        <f>'Bieu8-XSKT'!W51</f>
        <v>0</v>
      </c>
      <c r="X51" s="37">
        <f>'Bieu8-XSKT'!X51</f>
        <v>9527</v>
      </c>
      <c r="Y51" s="37">
        <f>'Bieu8-XSKT'!Y51</f>
        <v>9010</v>
      </c>
      <c r="Z51" s="37">
        <f>'Bieu8-XSKT'!Z51</f>
        <v>0</v>
      </c>
      <c r="AA51" s="37">
        <f>'Bieu8-XSKT'!AA51</f>
        <v>0</v>
      </c>
      <c r="AB51" s="37">
        <f>'Bieu8-XSKT'!AB51</f>
        <v>900</v>
      </c>
      <c r="AC51" s="37">
        <f>'Bieu8-XSKT'!AC51</f>
        <v>900</v>
      </c>
      <c r="AD51" s="37">
        <f>'Bieu8-XSKT'!AD51</f>
        <v>0</v>
      </c>
      <c r="AE51" s="37">
        <f>'Bieu8-XSKT'!AE51</f>
        <v>0</v>
      </c>
      <c r="AF51" s="37">
        <f>'Bieu8-XSKT'!AF51</f>
        <v>900</v>
      </c>
      <c r="AG51" s="37">
        <f>'Bieu8-XSKT'!AG51</f>
        <v>0</v>
      </c>
      <c r="AH51" s="37">
        <f>'Bieu8-XSKT'!AH51</f>
        <v>900</v>
      </c>
      <c r="AI51" s="37">
        <f>'Bieu8-XSKT'!AI51</f>
        <v>900</v>
      </c>
      <c r="AJ51" s="37">
        <f>'Bieu8-XSKT'!AJ51</f>
        <v>0</v>
      </c>
      <c r="AK51" s="37">
        <f>'Bieu8-XSKT'!AK51</f>
        <v>0</v>
      </c>
      <c r="AL51" s="37">
        <f>'Bieu8-XSKT'!AL51</f>
        <v>803</v>
      </c>
      <c r="AM51" s="37">
        <f>'Bieu8-XSKT'!AM51</f>
        <v>803</v>
      </c>
      <c r="AN51" s="37">
        <f>'Bieu8-XSKT'!AN51</f>
        <v>900</v>
      </c>
      <c r="AO51" s="37">
        <f>'Bieu8-XSKT'!AO51</f>
        <v>900</v>
      </c>
      <c r="AP51" s="37">
        <f>'Bieu8-XSKT'!AP51</f>
        <v>5500</v>
      </c>
      <c r="AQ51" s="37">
        <f>'Bieu8-XSKT'!AQ51</f>
        <v>3860</v>
      </c>
      <c r="AR51" s="37">
        <f>'Bieu8-XSKT'!AR51</f>
        <v>3860</v>
      </c>
      <c r="AS51" s="37">
        <f>'Bieu8-XSKT'!AS51</f>
        <v>6400</v>
      </c>
      <c r="AT51" s="37">
        <f>'Bieu8-XSKT'!AT51</f>
        <v>6400</v>
      </c>
      <c r="AU51" s="37">
        <f>'Bieu8-XSKT'!AU51</f>
        <v>8700</v>
      </c>
      <c r="AV51" s="37">
        <f>'Bieu8-XSKT'!AV51</f>
        <v>8700</v>
      </c>
      <c r="AW51" s="37">
        <f>'Bieu8-XSKT'!AW51</f>
        <v>6400</v>
      </c>
      <c r="AX51" s="37">
        <f>'Bieu8-XSKT'!AX51</f>
        <v>2300</v>
      </c>
      <c r="AY51" s="37">
        <f>'Bieu8-XSKT'!AY51</f>
        <v>1909</v>
      </c>
      <c r="AZ51" s="37">
        <f>'Bieu8-XSKT'!AZ51</f>
        <v>2019</v>
      </c>
      <c r="BA51" s="37">
        <f>'Bieu8-XSKT'!BA51</f>
        <v>1709</v>
      </c>
      <c r="BB51" s="37">
        <f>'Bieu8-XSKT'!BB51</f>
        <v>391</v>
      </c>
      <c r="BC51" s="37">
        <f>'Bieu8-XSKT'!BC51</f>
        <v>0</v>
      </c>
      <c r="BD51" s="37">
        <f>'Bieu8-XSKT'!BD51</f>
        <v>391</v>
      </c>
      <c r="BE51" s="37">
        <f>'Bieu8-XSKT'!BE51</f>
        <v>1261</v>
      </c>
      <c r="BF51" s="37">
        <f>'Bieu8-XSKT'!BF51</f>
        <v>1261</v>
      </c>
      <c r="BG51" s="37">
        <f>'Bieu8-XSKT'!BG51</f>
        <v>8309</v>
      </c>
      <c r="BH51" s="37">
        <f>'Bieu8-XSKT'!BH51</f>
        <v>8309</v>
      </c>
      <c r="BI51" s="37">
        <f>'Bieu8-XSKT'!BI51</f>
        <v>8700</v>
      </c>
      <c r="BJ51" s="37">
        <f>'Bieu8-XSKT'!BJ51</f>
        <v>8700</v>
      </c>
      <c r="BK51" s="37">
        <f>'Bieu8-XSKT'!BK51</f>
        <v>9003</v>
      </c>
      <c r="BL51" s="37">
        <f>'Bieu8-XSKT'!BL51</f>
        <v>8309</v>
      </c>
      <c r="BM51" s="37">
        <f>'Bieu8-XSKT'!BM51</f>
        <v>1909</v>
      </c>
      <c r="BN51" s="37">
        <f>'Bieu8-XSKT'!BN51</f>
        <v>391</v>
      </c>
      <c r="BO51" s="37">
        <f>'Bieu8-XSKT'!BO51</f>
        <v>303</v>
      </c>
      <c r="BP51" s="37">
        <f>'Bieu8-XSKT'!BP51</f>
        <v>694</v>
      </c>
      <c r="BQ51" s="37">
        <f>'Bieu8-XSKT'!BQ51</f>
        <v>694</v>
      </c>
      <c r="BR51" s="37">
        <f>'Bieu8-XSKT'!BR51</f>
        <v>694</v>
      </c>
      <c r="BS51" s="37">
        <f>'Bieu8-XSKT'!BS51</f>
        <v>0</v>
      </c>
      <c r="BT51" s="37">
        <f>'Bieu8-XSKT'!BT51</f>
        <v>4</v>
      </c>
      <c r="BU51" s="37">
        <f>'Bieu8-XSKT'!BU51</f>
        <v>9007</v>
      </c>
      <c r="BV51" s="37">
        <f>'Bieu8-XSKT'!BV51</f>
        <v>9003</v>
      </c>
      <c r="BW51" s="37">
        <f>'Bieu8-XSKT'!BW51</f>
        <v>694</v>
      </c>
      <c r="BX51" s="37">
        <f>'Bieu8-XSKT'!BX51</f>
        <v>694</v>
      </c>
      <c r="BY51" s="37">
        <f>'Bieu8-XSKT'!BY51</f>
        <v>4</v>
      </c>
      <c r="BZ51" s="37">
        <f>'Bieu8-XSKT'!BZ51</f>
        <v>4</v>
      </c>
      <c r="CA51" s="37">
        <f>'Bieu8-XSKT'!CA51</f>
        <v>0</v>
      </c>
      <c r="CB51" s="37">
        <f>'Bieu8-XSKT'!CB51</f>
        <v>4</v>
      </c>
      <c r="CC51" s="39"/>
      <c r="CD51" s="124" t="s">
        <v>65</v>
      </c>
      <c r="CE51" s="120"/>
      <c r="CG51" s="125"/>
      <c r="CH51" s="107"/>
      <c r="CI51" s="125"/>
      <c r="CJ51" s="106"/>
      <c r="CK51" s="105"/>
      <c r="CL51" s="106"/>
    </row>
    <row r="52" spans="1:90" s="107" customFormat="1" ht="30" hidden="1" x14ac:dyDescent="0.25">
      <c r="A52" s="41">
        <f t="shared" si="10"/>
        <v>7</v>
      </c>
      <c r="B52" s="43" t="s">
        <v>81</v>
      </c>
      <c r="C52" s="117"/>
      <c r="D52" s="117"/>
      <c r="E52" s="41">
        <v>2017</v>
      </c>
      <c r="F52" s="226" t="s">
        <v>246</v>
      </c>
      <c r="G52" s="37">
        <f>'Bieu8-XSKT'!G52</f>
        <v>16290</v>
      </c>
      <c r="H52" s="37">
        <f>'Bieu8-XSKT'!H52</f>
        <v>15000</v>
      </c>
      <c r="I52" s="37">
        <f>'Bieu8-XSKT'!I52</f>
        <v>0</v>
      </c>
      <c r="J52" s="37">
        <f>'Bieu8-XSKT'!J52</f>
        <v>0</v>
      </c>
      <c r="K52" s="37">
        <f>'Bieu8-XSKT'!K52</f>
        <v>0</v>
      </c>
      <c r="L52" s="37">
        <f>'Bieu8-XSKT'!L52</f>
        <v>0</v>
      </c>
      <c r="M52" s="37">
        <f>'Bieu8-XSKT'!M52</f>
        <v>0</v>
      </c>
      <c r="N52" s="37">
        <f>'Bieu8-XSKT'!N52</f>
        <v>0</v>
      </c>
      <c r="O52" s="37">
        <f>'Bieu8-XSKT'!O52</f>
        <v>0</v>
      </c>
      <c r="P52" s="37">
        <f>'Bieu8-XSKT'!P52</f>
        <v>0</v>
      </c>
      <c r="Q52" s="37">
        <f>'Bieu8-XSKT'!Q52</f>
        <v>0</v>
      </c>
      <c r="R52" s="37">
        <f>'Bieu8-XSKT'!R52</f>
        <v>0</v>
      </c>
      <c r="S52" s="37">
        <f>'Bieu8-XSKT'!S52</f>
        <v>0</v>
      </c>
      <c r="T52" s="37">
        <f>'Bieu8-XSKT'!T52</f>
        <v>0</v>
      </c>
      <c r="U52" s="37">
        <f>'Bieu8-XSKT'!U52</f>
        <v>0</v>
      </c>
      <c r="V52" s="37">
        <f>'Bieu8-XSKT'!V52</f>
        <v>0</v>
      </c>
      <c r="W52" s="37">
        <f>'Bieu8-XSKT'!W52</f>
        <v>0</v>
      </c>
      <c r="X52" s="37">
        <f>'Bieu8-XSKT'!X52</f>
        <v>0</v>
      </c>
      <c r="Y52" s="37">
        <f>'Bieu8-XSKT'!Y52</f>
        <v>0</v>
      </c>
      <c r="Z52" s="37">
        <f>'Bieu8-XSKT'!Z52</f>
        <v>0</v>
      </c>
      <c r="AA52" s="37">
        <f>'Bieu8-XSKT'!AA52</f>
        <v>0</v>
      </c>
      <c r="AB52" s="37">
        <f>'Bieu8-XSKT'!AB52</f>
        <v>0</v>
      </c>
      <c r="AC52" s="37">
        <f>'Bieu8-XSKT'!AC52</f>
        <v>0</v>
      </c>
      <c r="AD52" s="37">
        <f>'Bieu8-XSKT'!AD52</f>
        <v>0</v>
      </c>
      <c r="AE52" s="37">
        <f>'Bieu8-XSKT'!AE52</f>
        <v>0</v>
      </c>
      <c r="AF52" s="37">
        <f>'Bieu8-XSKT'!AF52</f>
        <v>0</v>
      </c>
      <c r="AG52" s="37">
        <f>'Bieu8-XSKT'!AG52</f>
        <v>0</v>
      </c>
      <c r="AH52" s="37">
        <f>'Bieu8-XSKT'!AH52</f>
        <v>0</v>
      </c>
      <c r="AI52" s="37">
        <f>'Bieu8-XSKT'!AI52</f>
        <v>0</v>
      </c>
      <c r="AJ52" s="37">
        <f>'Bieu8-XSKT'!AJ52</f>
        <v>0</v>
      </c>
      <c r="AK52" s="37">
        <f>'Bieu8-XSKT'!AK52</f>
        <v>0</v>
      </c>
      <c r="AL52" s="37">
        <f>'Bieu8-XSKT'!AL52</f>
        <v>0</v>
      </c>
      <c r="AM52" s="37">
        <f>'Bieu8-XSKT'!AM52</f>
        <v>0</v>
      </c>
      <c r="AN52" s="37">
        <f>'Bieu8-XSKT'!AN52</f>
        <v>0</v>
      </c>
      <c r="AO52" s="37">
        <f>'Bieu8-XSKT'!AO52</f>
        <v>0</v>
      </c>
      <c r="AP52" s="37">
        <f>'Bieu8-XSKT'!AP52</f>
        <v>4200</v>
      </c>
      <c r="AQ52" s="37">
        <f>'Bieu8-XSKT'!AQ52</f>
        <v>3324</v>
      </c>
      <c r="AR52" s="37">
        <f>'Bieu8-XSKT'!AR52</f>
        <v>3027</v>
      </c>
      <c r="AS52" s="37">
        <f>'Bieu8-XSKT'!AS52</f>
        <v>4200</v>
      </c>
      <c r="AT52" s="37">
        <f>'Bieu8-XSKT'!AT52</f>
        <v>4200</v>
      </c>
      <c r="AU52" s="37">
        <f>'Bieu8-XSKT'!AU52</f>
        <v>16290</v>
      </c>
      <c r="AV52" s="37">
        <f>'Bieu8-XSKT'!AV52</f>
        <v>15000</v>
      </c>
      <c r="AW52" s="37">
        <f>'Bieu8-XSKT'!AW52</f>
        <v>4200</v>
      </c>
      <c r="AX52" s="37">
        <f>'Bieu8-XSKT'!AX52</f>
        <v>10678</v>
      </c>
      <c r="AY52" s="37">
        <f>'Bieu8-XSKT'!AY52</f>
        <v>6500</v>
      </c>
      <c r="AZ52" s="37">
        <f>'Bieu8-XSKT'!AZ52</f>
        <v>6500</v>
      </c>
      <c r="BA52" s="37">
        <f>'Bieu8-XSKT'!BA52</f>
        <v>6300</v>
      </c>
      <c r="BB52" s="37">
        <f>'Bieu8-XSKT'!BB52</f>
        <v>4178</v>
      </c>
      <c r="BC52" s="37">
        <f>'Bieu8-XSKT'!BC52</f>
        <v>122</v>
      </c>
      <c r="BD52" s="37">
        <f>'Bieu8-XSKT'!BD52</f>
        <v>4056</v>
      </c>
      <c r="BE52" s="37">
        <f>'Bieu8-XSKT'!BE52</f>
        <v>5937</v>
      </c>
      <c r="BF52" s="37">
        <f>'Bieu8-XSKT'!BF52</f>
        <v>5937</v>
      </c>
      <c r="BG52" s="37">
        <f>'Bieu8-XSKT'!BG52</f>
        <v>10822</v>
      </c>
      <c r="BH52" s="37">
        <f>'Bieu8-XSKT'!BH52</f>
        <v>10822</v>
      </c>
      <c r="BI52" s="37">
        <f>'Bieu8-XSKT'!BI52</f>
        <v>16290</v>
      </c>
      <c r="BJ52" s="37">
        <f>'Bieu8-XSKT'!BJ52</f>
        <v>15000</v>
      </c>
      <c r="BK52" s="37">
        <f>'Bieu8-XSKT'!BK52</f>
        <v>14500</v>
      </c>
      <c r="BL52" s="37">
        <f>'Bieu8-XSKT'!BL52</f>
        <v>10822</v>
      </c>
      <c r="BM52" s="37">
        <f>'Bieu8-XSKT'!BM52</f>
        <v>6500</v>
      </c>
      <c r="BN52" s="37">
        <f>'Bieu8-XSKT'!BN52</f>
        <v>4178</v>
      </c>
      <c r="BO52" s="37">
        <f>'Bieu8-XSKT'!BO52</f>
        <v>-500</v>
      </c>
      <c r="BP52" s="37">
        <f>'Bieu8-XSKT'!BP52</f>
        <v>3678</v>
      </c>
      <c r="BQ52" s="37">
        <f>'Bieu8-XSKT'!BQ52</f>
        <v>3678</v>
      </c>
      <c r="BR52" s="37">
        <f>'Bieu8-XSKT'!BR52</f>
        <v>3678</v>
      </c>
      <c r="BS52" s="37">
        <f>'Bieu8-XSKT'!BS52</f>
        <v>0</v>
      </c>
      <c r="BT52" s="37">
        <f>'Bieu8-XSKT'!BT52</f>
        <v>195</v>
      </c>
      <c r="BU52" s="37">
        <f>'Bieu8-XSKT'!BU52</f>
        <v>14695</v>
      </c>
      <c r="BV52" s="37">
        <f>'Bieu8-XSKT'!BV52</f>
        <v>14500</v>
      </c>
      <c r="BW52" s="37">
        <f>'Bieu8-XSKT'!BW52</f>
        <v>3678</v>
      </c>
      <c r="BX52" s="37">
        <f>'Bieu8-XSKT'!BX52</f>
        <v>3678</v>
      </c>
      <c r="BY52" s="37">
        <f>'Bieu8-XSKT'!BY52</f>
        <v>195</v>
      </c>
      <c r="BZ52" s="37">
        <f>'Bieu8-XSKT'!BZ52</f>
        <v>195</v>
      </c>
      <c r="CA52" s="37">
        <f>'Bieu8-XSKT'!CA52</f>
        <v>0</v>
      </c>
      <c r="CB52" s="37">
        <f>'Bieu8-XSKT'!CB52</f>
        <v>195</v>
      </c>
      <c r="CC52" s="39"/>
      <c r="CD52" s="41" t="s">
        <v>65</v>
      </c>
      <c r="CE52" s="120"/>
      <c r="CG52" s="125"/>
      <c r="CI52" s="125"/>
      <c r="CJ52" s="106"/>
      <c r="CK52" s="105"/>
      <c r="CL52" s="106"/>
    </row>
    <row r="53" spans="1:90" s="107" customFormat="1" ht="30" hidden="1" x14ac:dyDescent="0.25">
      <c r="A53" s="41">
        <f t="shared" si="10"/>
        <v>8</v>
      </c>
      <c r="B53" s="43" t="s">
        <v>114</v>
      </c>
      <c r="C53" s="117"/>
      <c r="D53" s="117"/>
      <c r="E53" s="62">
        <v>2018</v>
      </c>
      <c r="F53" s="226" t="s">
        <v>115</v>
      </c>
      <c r="G53" s="37">
        <f>'Bieu8-XSKT'!G53</f>
        <v>8964</v>
      </c>
      <c r="H53" s="37">
        <f>'Bieu8-XSKT'!H53</f>
        <v>8038</v>
      </c>
      <c r="I53" s="37">
        <f>'Bieu8-XSKT'!I53</f>
        <v>0</v>
      </c>
      <c r="J53" s="37">
        <f>'Bieu8-XSKT'!J53</f>
        <v>0</v>
      </c>
      <c r="K53" s="37">
        <f>'Bieu8-XSKT'!K53</f>
        <v>0</v>
      </c>
      <c r="L53" s="37">
        <f>'Bieu8-XSKT'!L53</f>
        <v>0</v>
      </c>
      <c r="M53" s="37">
        <f>'Bieu8-XSKT'!M53</f>
        <v>0</v>
      </c>
      <c r="N53" s="37">
        <f>'Bieu8-XSKT'!N53</f>
        <v>0</v>
      </c>
      <c r="O53" s="37">
        <f>'Bieu8-XSKT'!O53</f>
        <v>0</v>
      </c>
      <c r="P53" s="37">
        <f>'Bieu8-XSKT'!P53</f>
        <v>0</v>
      </c>
      <c r="Q53" s="37">
        <f>'Bieu8-XSKT'!Q53</f>
        <v>0</v>
      </c>
      <c r="R53" s="37">
        <f>'Bieu8-XSKT'!R53</f>
        <v>0</v>
      </c>
      <c r="S53" s="37">
        <f>'Bieu8-XSKT'!S53</f>
        <v>0</v>
      </c>
      <c r="T53" s="37">
        <f>'Bieu8-XSKT'!T53</f>
        <v>0</v>
      </c>
      <c r="U53" s="37">
        <f>'Bieu8-XSKT'!U53</f>
        <v>0</v>
      </c>
      <c r="V53" s="37">
        <f>'Bieu8-XSKT'!V53</f>
        <v>0</v>
      </c>
      <c r="W53" s="37">
        <f>'Bieu8-XSKT'!W53</f>
        <v>0</v>
      </c>
      <c r="X53" s="37">
        <f>'Bieu8-XSKT'!X53</f>
        <v>0</v>
      </c>
      <c r="Y53" s="37">
        <f>'Bieu8-XSKT'!Y53</f>
        <v>0</v>
      </c>
      <c r="Z53" s="37">
        <f>'Bieu8-XSKT'!Z53</f>
        <v>0</v>
      </c>
      <c r="AA53" s="37">
        <f>'Bieu8-XSKT'!AA53</f>
        <v>0</v>
      </c>
      <c r="AB53" s="37">
        <f>'Bieu8-XSKT'!AB53</f>
        <v>0</v>
      </c>
      <c r="AC53" s="37">
        <f>'Bieu8-XSKT'!AC53</f>
        <v>0</v>
      </c>
      <c r="AD53" s="37">
        <f>'Bieu8-XSKT'!AD53</f>
        <v>0</v>
      </c>
      <c r="AE53" s="37">
        <f>'Bieu8-XSKT'!AE53</f>
        <v>0</v>
      </c>
      <c r="AF53" s="37">
        <f>'Bieu8-XSKT'!AF53</f>
        <v>0</v>
      </c>
      <c r="AG53" s="37">
        <f>'Bieu8-XSKT'!AG53</f>
        <v>0</v>
      </c>
      <c r="AH53" s="37">
        <f>'Bieu8-XSKT'!AH53</f>
        <v>0</v>
      </c>
      <c r="AI53" s="37">
        <f>'Bieu8-XSKT'!AI53</f>
        <v>0</v>
      </c>
      <c r="AJ53" s="37">
        <f>'Bieu8-XSKT'!AJ53</f>
        <v>0</v>
      </c>
      <c r="AK53" s="37">
        <f>'Bieu8-XSKT'!AK53</f>
        <v>0</v>
      </c>
      <c r="AL53" s="37">
        <f>'Bieu8-XSKT'!AL53</f>
        <v>0</v>
      </c>
      <c r="AM53" s="37">
        <f>'Bieu8-XSKT'!AM53</f>
        <v>0</v>
      </c>
      <c r="AN53" s="37">
        <f>'Bieu8-XSKT'!AN53</f>
        <v>0</v>
      </c>
      <c r="AO53" s="37">
        <f>'Bieu8-XSKT'!AO53</f>
        <v>0</v>
      </c>
      <c r="AP53" s="37">
        <f>'Bieu8-XSKT'!AP53</f>
        <v>80</v>
      </c>
      <c r="AQ53" s="37">
        <f>'Bieu8-XSKT'!AQ53</f>
        <v>0</v>
      </c>
      <c r="AR53" s="37">
        <f>'Bieu8-XSKT'!AR53</f>
        <v>0</v>
      </c>
      <c r="AS53" s="37">
        <f>'Bieu8-XSKT'!AS53</f>
        <v>0</v>
      </c>
      <c r="AT53" s="37">
        <f>'Bieu8-XSKT'!AT53</f>
        <v>0</v>
      </c>
      <c r="AU53" s="37">
        <f>'Bieu8-XSKT'!AU53</f>
        <v>8964</v>
      </c>
      <c r="AV53" s="37">
        <f>'Bieu8-XSKT'!AV53</f>
        <v>8038</v>
      </c>
      <c r="AW53" s="37">
        <f>'Bieu8-XSKT'!AW53</f>
        <v>0</v>
      </c>
      <c r="AX53" s="37">
        <f>'Bieu8-XSKT'!AX53</f>
        <v>7958</v>
      </c>
      <c r="AY53" s="37">
        <f>'Bieu8-XSKT'!AY53</f>
        <v>2300</v>
      </c>
      <c r="AZ53" s="37">
        <f>'Bieu8-XSKT'!AZ53</f>
        <v>2400</v>
      </c>
      <c r="BA53" s="37">
        <f>'Bieu8-XSKT'!BA53</f>
        <v>2069.08</v>
      </c>
      <c r="BB53" s="37">
        <f>'Bieu8-XSKT'!BB53</f>
        <v>5658</v>
      </c>
      <c r="BC53" s="37">
        <f>'Bieu8-XSKT'!BC53</f>
        <v>0</v>
      </c>
      <c r="BD53" s="37">
        <f>'Bieu8-XSKT'!BD53</f>
        <v>5658</v>
      </c>
      <c r="BE53" s="37">
        <f>'Bieu8-XSKT'!BE53</f>
        <v>1742</v>
      </c>
      <c r="BF53" s="37">
        <f>'Bieu8-XSKT'!BF53</f>
        <v>1742</v>
      </c>
      <c r="BG53" s="37">
        <f>'Bieu8-XSKT'!BG53</f>
        <v>2380</v>
      </c>
      <c r="BH53" s="37">
        <f>'Bieu8-XSKT'!BH53</f>
        <v>2380</v>
      </c>
      <c r="BI53" s="37">
        <f>'Bieu8-XSKT'!BI53</f>
        <v>8964</v>
      </c>
      <c r="BJ53" s="37">
        <f>'Bieu8-XSKT'!BJ53</f>
        <v>8038</v>
      </c>
      <c r="BK53" s="37">
        <f>'Bieu8-XSKT'!BK53</f>
        <v>7738</v>
      </c>
      <c r="BL53" s="37">
        <f>'Bieu8-XSKT'!BL53</f>
        <v>2380</v>
      </c>
      <c r="BM53" s="37">
        <f>'Bieu8-XSKT'!BM53</f>
        <v>2300</v>
      </c>
      <c r="BN53" s="37">
        <f>'Bieu8-XSKT'!BN53</f>
        <v>5658</v>
      </c>
      <c r="BO53" s="37">
        <f>'Bieu8-XSKT'!BO53</f>
        <v>0</v>
      </c>
      <c r="BP53" s="37">
        <f>'Bieu8-XSKT'!BP53</f>
        <v>5658</v>
      </c>
      <c r="BQ53" s="37">
        <f>'Bieu8-XSKT'!BQ53</f>
        <v>5450</v>
      </c>
      <c r="BR53" s="37">
        <f>'Bieu8-XSKT'!BR53</f>
        <v>5450</v>
      </c>
      <c r="BS53" s="37">
        <f>'Bieu8-XSKT'!BS53</f>
        <v>208</v>
      </c>
      <c r="BT53" s="37">
        <f>'Bieu8-XSKT'!BT53</f>
        <v>208</v>
      </c>
      <c r="BU53" s="37">
        <f>'Bieu8-XSKT'!BU53</f>
        <v>8038</v>
      </c>
      <c r="BV53" s="37">
        <f>'Bieu8-XSKT'!BV53</f>
        <v>7830</v>
      </c>
      <c r="BW53" s="37">
        <f>'Bieu8-XSKT'!BW53</f>
        <v>5450</v>
      </c>
      <c r="BX53" s="37">
        <f>'Bieu8-XSKT'!BX53</f>
        <v>5450</v>
      </c>
      <c r="BY53" s="37">
        <f>'Bieu8-XSKT'!BY53</f>
        <v>208</v>
      </c>
      <c r="BZ53" s="37">
        <f>'Bieu8-XSKT'!BZ53</f>
        <v>208</v>
      </c>
      <c r="CA53" s="37">
        <f>'Bieu8-XSKT'!CA53</f>
        <v>0</v>
      </c>
      <c r="CB53" s="37">
        <f>'Bieu8-XSKT'!CB53</f>
        <v>208</v>
      </c>
      <c r="CC53" s="39"/>
      <c r="CD53" s="41" t="s">
        <v>65</v>
      </c>
      <c r="CE53" s="120"/>
      <c r="CG53" s="125"/>
      <c r="CI53" s="125"/>
      <c r="CJ53" s="106"/>
      <c r="CK53" s="105"/>
      <c r="CL53" s="106"/>
    </row>
    <row r="54" spans="1:90" s="107" customFormat="1" ht="30" hidden="1" x14ac:dyDescent="0.25">
      <c r="A54" s="41">
        <f t="shared" si="10"/>
        <v>9</v>
      </c>
      <c r="B54" s="141" t="s">
        <v>116</v>
      </c>
      <c r="C54" s="117"/>
      <c r="D54" s="117"/>
      <c r="E54" s="62">
        <v>2018</v>
      </c>
      <c r="F54" s="226" t="s">
        <v>457</v>
      </c>
      <c r="G54" s="37">
        <f>'Bieu8-XSKT'!G54</f>
        <v>4883</v>
      </c>
      <c r="H54" s="37">
        <f>'Bieu8-XSKT'!H54</f>
        <v>4540</v>
      </c>
      <c r="I54" s="37">
        <f>'Bieu8-XSKT'!I54</f>
        <v>0</v>
      </c>
      <c r="J54" s="37">
        <f>'Bieu8-XSKT'!J54</f>
        <v>0</v>
      </c>
      <c r="K54" s="37">
        <f>'Bieu8-XSKT'!K54</f>
        <v>0</v>
      </c>
      <c r="L54" s="37">
        <f>'Bieu8-XSKT'!L54</f>
        <v>0</v>
      </c>
      <c r="M54" s="37">
        <f>'Bieu8-XSKT'!M54</f>
        <v>0</v>
      </c>
      <c r="N54" s="37">
        <f>'Bieu8-XSKT'!N54</f>
        <v>0</v>
      </c>
      <c r="O54" s="37">
        <f>'Bieu8-XSKT'!O54</f>
        <v>0</v>
      </c>
      <c r="P54" s="37">
        <f>'Bieu8-XSKT'!P54</f>
        <v>0</v>
      </c>
      <c r="Q54" s="37">
        <f>'Bieu8-XSKT'!Q54</f>
        <v>0</v>
      </c>
      <c r="R54" s="37">
        <f>'Bieu8-XSKT'!R54</f>
        <v>0</v>
      </c>
      <c r="S54" s="37">
        <f>'Bieu8-XSKT'!S54</f>
        <v>0</v>
      </c>
      <c r="T54" s="37">
        <f>'Bieu8-XSKT'!T54</f>
        <v>0</v>
      </c>
      <c r="U54" s="37">
        <f>'Bieu8-XSKT'!U54</f>
        <v>0</v>
      </c>
      <c r="V54" s="37">
        <f>'Bieu8-XSKT'!V54</f>
        <v>0</v>
      </c>
      <c r="W54" s="37">
        <f>'Bieu8-XSKT'!W54</f>
        <v>0</v>
      </c>
      <c r="X54" s="37">
        <f>'Bieu8-XSKT'!X54</f>
        <v>0</v>
      </c>
      <c r="Y54" s="37">
        <f>'Bieu8-XSKT'!Y54</f>
        <v>0</v>
      </c>
      <c r="Z54" s="37">
        <f>'Bieu8-XSKT'!Z54</f>
        <v>0</v>
      </c>
      <c r="AA54" s="37">
        <f>'Bieu8-XSKT'!AA54</f>
        <v>0</v>
      </c>
      <c r="AB54" s="37">
        <f>'Bieu8-XSKT'!AB54</f>
        <v>0</v>
      </c>
      <c r="AC54" s="37">
        <f>'Bieu8-XSKT'!AC54</f>
        <v>0</v>
      </c>
      <c r="AD54" s="37">
        <f>'Bieu8-XSKT'!AD54</f>
        <v>0</v>
      </c>
      <c r="AE54" s="37">
        <f>'Bieu8-XSKT'!AE54</f>
        <v>0</v>
      </c>
      <c r="AF54" s="37">
        <f>'Bieu8-XSKT'!AF54</f>
        <v>0</v>
      </c>
      <c r="AG54" s="37">
        <f>'Bieu8-XSKT'!AG54</f>
        <v>0</v>
      </c>
      <c r="AH54" s="37">
        <f>'Bieu8-XSKT'!AH54</f>
        <v>0</v>
      </c>
      <c r="AI54" s="37">
        <f>'Bieu8-XSKT'!AI54</f>
        <v>0</v>
      </c>
      <c r="AJ54" s="37">
        <f>'Bieu8-XSKT'!AJ54</f>
        <v>0</v>
      </c>
      <c r="AK54" s="37">
        <f>'Bieu8-XSKT'!AK54</f>
        <v>0</v>
      </c>
      <c r="AL54" s="37">
        <f>'Bieu8-XSKT'!AL54</f>
        <v>0</v>
      </c>
      <c r="AM54" s="37">
        <f>'Bieu8-XSKT'!AM54</f>
        <v>0</v>
      </c>
      <c r="AN54" s="37">
        <f>'Bieu8-XSKT'!AN54</f>
        <v>0</v>
      </c>
      <c r="AO54" s="37">
        <f>'Bieu8-XSKT'!AO54</f>
        <v>0</v>
      </c>
      <c r="AP54" s="37">
        <f>'Bieu8-XSKT'!AP54</f>
        <v>30</v>
      </c>
      <c r="AQ54" s="37">
        <f>'Bieu8-XSKT'!AQ54</f>
        <v>0</v>
      </c>
      <c r="AR54" s="37">
        <f>'Bieu8-XSKT'!AR54</f>
        <v>0</v>
      </c>
      <c r="AS54" s="37">
        <f>'Bieu8-XSKT'!AS54</f>
        <v>0</v>
      </c>
      <c r="AT54" s="37">
        <f>'Bieu8-XSKT'!AT54</f>
        <v>0</v>
      </c>
      <c r="AU54" s="37">
        <f>'Bieu8-XSKT'!AU54</f>
        <v>4883</v>
      </c>
      <c r="AV54" s="37">
        <f>'Bieu8-XSKT'!AV54</f>
        <v>4540</v>
      </c>
      <c r="AW54" s="37">
        <f>'Bieu8-XSKT'!AW54</f>
        <v>0</v>
      </c>
      <c r="AX54" s="37">
        <f>'Bieu8-XSKT'!AX54</f>
        <v>4510</v>
      </c>
      <c r="AY54" s="37">
        <f>'Bieu8-XSKT'!AY54</f>
        <v>800</v>
      </c>
      <c r="AZ54" s="37">
        <f>'Bieu8-XSKT'!AZ54</f>
        <v>800</v>
      </c>
      <c r="BA54" s="37">
        <f>'Bieu8-XSKT'!BA54</f>
        <v>1172.6000000000001</v>
      </c>
      <c r="BB54" s="37">
        <f>'Bieu8-XSKT'!BB54</f>
        <v>3710</v>
      </c>
      <c r="BC54" s="37">
        <f>'Bieu8-XSKT'!BC54</f>
        <v>0</v>
      </c>
      <c r="BD54" s="37">
        <f>'Bieu8-XSKT'!BD54</f>
        <v>3710</v>
      </c>
      <c r="BE54" s="37">
        <f>'Bieu8-XSKT'!BE54</f>
        <v>685</v>
      </c>
      <c r="BF54" s="37">
        <f>'Bieu8-XSKT'!BF54</f>
        <v>685</v>
      </c>
      <c r="BG54" s="37">
        <f>'Bieu8-XSKT'!BG54</f>
        <v>830</v>
      </c>
      <c r="BH54" s="37">
        <f>'Bieu8-XSKT'!BH54</f>
        <v>830</v>
      </c>
      <c r="BI54" s="37">
        <f>'Bieu8-XSKT'!BI54</f>
        <v>4883</v>
      </c>
      <c r="BJ54" s="37">
        <f>'Bieu8-XSKT'!BJ54</f>
        <v>4540</v>
      </c>
      <c r="BK54" s="37">
        <f>'Bieu8-XSKT'!BK54</f>
        <v>5540</v>
      </c>
      <c r="BL54" s="37">
        <f>'Bieu8-XSKT'!BL54</f>
        <v>830</v>
      </c>
      <c r="BM54" s="37">
        <f>'Bieu8-XSKT'!BM54</f>
        <v>800</v>
      </c>
      <c r="BN54" s="37">
        <f>'Bieu8-XSKT'!BN54</f>
        <v>3710</v>
      </c>
      <c r="BO54" s="37">
        <f>'Bieu8-XSKT'!BO54</f>
        <v>1000</v>
      </c>
      <c r="BP54" s="37">
        <f>'Bieu8-XSKT'!BP54</f>
        <v>4710</v>
      </c>
      <c r="BQ54" s="37">
        <f>'Bieu8-XSKT'!BQ54</f>
        <v>3170</v>
      </c>
      <c r="BR54" s="37">
        <f>'Bieu8-XSKT'!BR54</f>
        <v>3170</v>
      </c>
      <c r="BS54" s="37">
        <f>'Bieu8-XSKT'!BS54</f>
        <v>1540</v>
      </c>
      <c r="BT54" s="37">
        <f>'Bieu8-XSKT'!BT54</f>
        <v>532</v>
      </c>
      <c r="BU54" s="37">
        <f>'Bieu8-XSKT'!BU54</f>
        <v>4532</v>
      </c>
      <c r="BV54" s="37">
        <f>'Bieu8-XSKT'!BV54</f>
        <v>4000</v>
      </c>
      <c r="BW54" s="37">
        <f>'Bieu8-XSKT'!BW54</f>
        <v>3170</v>
      </c>
      <c r="BX54" s="37">
        <f>'Bieu8-XSKT'!BX54</f>
        <v>3170</v>
      </c>
      <c r="BY54" s="37">
        <f>'Bieu8-XSKT'!BY54</f>
        <v>532</v>
      </c>
      <c r="BZ54" s="37">
        <f>'Bieu8-XSKT'!BZ54</f>
        <v>532</v>
      </c>
      <c r="CA54" s="37">
        <f>'Bieu8-XSKT'!CA54</f>
        <v>0</v>
      </c>
      <c r="CB54" s="37">
        <f>'Bieu8-XSKT'!CB54</f>
        <v>532</v>
      </c>
      <c r="CC54" s="39"/>
      <c r="CD54" s="41" t="s">
        <v>65</v>
      </c>
      <c r="CE54" s="120"/>
      <c r="CG54" s="125"/>
      <c r="CI54" s="125"/>
      <c r="CJ54" s="106"/>
      <c r="CK54" s="105"/>
      <c r="CL54" s="106"/>
    </row>
    <row r="55" spans="1:90" s="107" customFormat="1" ht="30" hidden="1" x14ac:dyDescent="0.25">
      <c r="A55" s="41">
        <f t="shared" si="10"/>
        <v>10</v>
      </c>
      <c r="B55" s="51" t="s">
        <v>110</v>
      </c>
      <c r="C55" s="117"/>
      <c r="D55" s="117"/>
      <c r="E55" s="62">
        <v>2018</v>
      </c>
      <c r="F55" s="226" t="s">
        <v>111</v>
      </c>
      <c r="G55" s="37">
        <f>'Bieu8-XSKT'!G55</f>
        <v>10884</v>
      </c>
      <c r="H55" s="37">
        <f>'Bieu8-XSKT'!H55</f>
        <v>10614</v>
      </c>
      <c r="I55" s="37">
        <f>'Bieu8-XSKT'!I55</f>
        <v>0</v>
      </c>
      <c r="J55" s="37">
        <f>'Bieu8-XSKT'!J55</f>
        <v>0</v>
      </c>
      <c r="K55" s="37">
        <f>'Bieu8-XSKT'!K55</f>
        <v>0</v>
      </c>
      <c r="L55" s="37">
        <f>'Bieu8-XSKT'!L55</f>
        <v>0</v>
      </c>
      <c r="M55" s="37">
        <f>'Bieu8-XSKT'!M55</f>
        <v>0</v>
      </c>
      <c r="N55" s="37">
        <f>'Bieu8-XSKT'!N55</f>
        <v>0</v>
      </c>
      <c r="O55" s="37">
        <f>'Bieu8-XSKT'!O55</f>
        <v>0</v>
      </c>
      <c r="P55" s="37">
        <f>'Bieu8-XSKT'!P55</f>
        <v>0</v>
      </c>
      <c r="Q55" s="37">
        <f>'Bieu8-XSKT'!Q55</f>
        <v>0</v>
      </c>
      <c r="R55" s="37">
        <f>'Bieu8-XSKT'!R55</f>
        <v>0</v>
      </c>
      <c r="S55" s="37">
        <f>'Bieu8-XSKT'!S55</f>
        <v>0</v>
      </c>
      <c r="T55" s="37">
        <f>'Bieu8-XSKT'!T55</f>
        <v>0</v>
      </c>
      <c r="U55" s="37">
        <f>'Bieu8-XSKT'!U55</f>
        <v>0</v>
      </c>
      <c r="V55" s="37">
        <f>'Bieu8-XSKT'!V55</f>
        <v>0</v>
      </c>
      <c r="W55" s="37">
        <f>'Bieu8-XSKT'!W55</f>
        <v>0</v>
      </c>
      <c r="X55" s="37">
        <f>'Bieu8-XSKT'!X55</f>
        <v>0</v>
      </c>
      <c r="Y55" s="37">
        <f>'Bieu8-XSKT'!Y55</f>
        <v>0</v>
      </c>
      <c r="Z55" s="37">
        <f>'Bieu8-XSKT'!Z55</f>
        <v>0</v>
      </c>
      <c r="AA55" s="37">
        <f>'Bieu8-XSKT'!AA55</f>
        <v>0</v>
      </c>
      <c r="AB55" s="37">
        <f>'Bieu8-XSKT'!AB55</f>
        <v>0</v>
      </c>
      <c r="AC55" s="37">
        <f>'Bieu8-XSKT'!AC55</f>
        <v>0</v>
      </c>
      <c r="AD55" s="37">
        <f>'Bieu8-XSKT'!AD55</f>
        <v>0</v>
      </c>
      <c r="AE55" s="37">
        <f>'Bieu8-XSKT'!AE55</f>
        <v>0</v>
      </c>
      <c r="AF55" s="37">
        <f>'Bieu8-XSKT'!AF55</f>
        <v>0</v>
      </c>
      <c r="AG55" s="37">
        <f>'Bieu8-XSKT'!AG55</f>
        <v>0</v>
      </c>
      <c r="AH55" s="37">
        <f>'Bieu8-XSKT'!AH55</f>
        <v>0</v>
      </c>
      <c r="AI55" s="37">
        <f>'Bieu8-XSKT'!AI55</f>
        <v>0</v>
      </c>
      <c r="AJ55" s="37">
        <f>'Bieu8-XSKT'!AJ55</f>
        <v>0</v>
      </c>
      <c r="AK55" s="37">
        <f>'Bieu8-XSKT'!AK55</f>
        <v>0</v>
      </c>
      <c r="AL55" s="37">
        <f>'Bieu8-XSKT'!AL55</f>
        <v>0</v>
      </c>
      <c r="AM55" s="37">
        <f>'Bieu8-XSKT'!AM55</f>
        <v>0</v>
      </c>
      <c r="AN55" s="37">
        <f>'Bieu8-XSKT'!AN55</f>
        <v>0</v>
      </c>
      <c r="AO55" s="37">
        <f>'Bieu8-XSKT'!AO55</f>
        <v>0</v>
      </c>
      <c r="AP55" s="37">
        <f>'Bieu8-XSKT'!AP55</f>
        <v>110</v>
      </c>
      <c r="AQ55" s="37">
        <f>'Bieu8-XSKT'!AQ55</f>
        <v>0</v>
      </c>
      <c r="AR55" s="37">
        <f>'Bieu8-XSKT'!AR55</f>
        <v>0</v>
      </c>
      <c r="AS55" s="37">
        <f>'Bieu8-XSKT'!AS55</f>
        <v>0</v>
      </c>
      <c r="AT55" s="37">
        <f>'Bieu8-XSKT'!AT55</f>
        <v>0</v>
      </c>
      <c r="AU55" s="37">
        <f>'Bieu8-XSKT'!AU55</f>
        <v>10884</v>
      </c>
      <c r="AV55" s="37">
        <f>'Bieu8-XSKT'!AV55</f>
        <v>10614</v>
      </c>
      <c r="AW55" s="37">
        <f>'Bieu8-XSKT'!AW55</f>
        <v>0</v>
      </c>
      <c r="AX55" s="37">
        <f>'Bieu8-XSKT'!AX55</f>
        <v>10504</v>
      </c>
      <c r="AY55" s="37">
        <f>'Bieu8-XSKT'!AY55</f>
        <v>2900</v>
      </c>
      <c r="AZ55" s="37">
        <f>'Bieu8-XSKT'!AZ55</f>
        <v>3000</v>
      </c>
      <c r="BA55" s="37">
        <f>'Bieu8-XSKT'!BA55</f>
        <v>2731.04</v>
      </c>
      <c r="BB55" s="37">
        <f>'Bieu8-XSKT'!BB55</f>
        <v>7604</v>
      </c>
      <c r="BC55" s="37">
        <f>'Bieu8-XSKT'!BC55</f>
        <v>0</v>
      </c>
      <c r="BD55" s="37">
        <f>'Bieu8-XSKT'!BD55</f>
        <v>7604</v>
      </c>
      <c r="BE55" s="37">
        <f>'Bieu8-XSKT'!BE55</f>
        <v>1617</v>
      </c>
      <c r="BF55" s="37">
        <f>'Bieu8-XSKT'!BF55</f>
        <v>1617</v>
      </c>
      <c r="BG55" s="37">
        <f>'Bieu8-XSKT'!BG55</f>
        <v>2900</v>
      </c>
      <c r="BH55" s="37">
        <f>'Bieu8-XSKT'!BH55</f>
        <v>2900</v>
      </c>
      <c r="BI55" s="37">
        <f>'Bieu8-XSKT'!BI55</f>
        <v>10884</v>
      </c>
      <c r="BJ55" s="37">
        <f>'Bieu8-XSKT'!BJ55</f>
        <v>10614</v>
      </c>
      <c r="BK55" s="37">
        <f>'Bieu8-XSKT'!BK55</f>
        <v>9914</v>
      </c>
      <c r="BL55" s="37">
        <f>'Bieu8-XSKT'!BL55</f>
        <v>2900</v>
      </c>
      <c r="BM55" s="37">
        <f>'Bieu8-XSKT'!BM55</f>
        <v>2900</v>
      </c>
      <c r="BN55" s="37">
        <f>'Bieu8-XSKT'!BN55</f>
        <v>7714</v>
      </c>
      <c r="BO55" s="37">
        <f>'Bieu8-XSKT'!BO55</f>
        <v>-700</v>
      </c>
      <c r="BP55" s="37">
        <f>'Bieu8-XSKT'!BP55</f>
        <v>7014</v>
      </c>
      <c r="BQ55" s="37">
        <f>'Bieu8-XSKT'!BQ55</f>
        <v>6904</v>
      </c>
      <c r="BR55" s="37">
        <f>'Bieu8-XSKT'!BR55</f>
        <v>5000</v>
      </c>
      <c r="BS55" s="37">
        <f>'Bieu8-XSKT'!BS55</f>
        <v>2014</v>
      </c>
      <c r="BT55" s="37">
        <f>'Bieu8-XSKT'!BT55</f>
        <v>0</v>
      </c>
      <c r="BU55" s="37">
        <f>'Bieu8-XSKT'!BU55</f>
        <v>9914</v>
      </c>
      <c r="BV55" s="37">
        <f>'Bieu8-XSKT'!BV55</f>
        <v>9352</v>
      </c>
      <c r="BW55" s="37">
        <f>'Bieu8-XSKT'!BW55</f>
        <v>5000</v>
      </c>
      <c r="BX55" s="37">
        <f>'Bieu8-XSKT'!BX55</f>
        <v>5000</v>
      </c>
      <c r="BY55" s="37">
        <f>'Bieu8-XSKT'!BY55</f>
        <v>562</v>
      </c>
      <c r="BZ55" s="37">
        <f>'Bieu8-XSKT'!BZ55</f>
        <v>562</v>
      </c>
      <c r="CA55" s="37">
        <f>'Bieu8-XSKT'!CA55</f>
        <v>0</v>
      </c>
      <c r="CB55" s="37">
        <f>'Bieu8-XSKT'!CB55</f>
        <v>75</v>
      </c>
      <c r="CC55" s="39"/>
      <c r="CD55" s="41" t="s">
        <v>65</v>
      </c>
      <c r="CE55" s="120"/>
      <c r="CG55" s="125"/>
      <c r="CI55" s="125"/>
      <c r="CJ55" s="106"/>
      <c r="CK55" s="105"/>
      <c r="CL55" s="106"/>
    </row>
    <row r="56" spans="1:90" s="107" customFormat="1" ht="30" hidden="1" x14ac:dyDescent="0.25">
      <c r="A56" s="41">
        <f t="shared" si="10"/>
        <v>11</v>
      </c>
      <c r="B56" s="51" t="s">
        <v>112</v>
      </c>
      <c r="C56" s="117"/>
      <c r="D56" s="117"/>
      <c r="E56" s="62">
        <v>2018</v>
      </c>
      <c r="F56" s="226" t="s">
        <v>113</v>
      </c>
      <c r="G56" s="37">
        <f>'Bieu8-XSKT'!G56</f>
        <v>11602</v>
      </c>
      <c r="H56" s="37">
        <f>'Bieu8-XSKT'!H56</f>
        <v>10500</v>
      </c>
      <c r="I56" s="37">
        <f>'Bieu8-XSKT'!I56</f>
        <v>0</v>
      </c>
      <c r="J56" s="37">
        <f>'Bieu8-XSKT'!J56</f>
        <v>0</v>
      </c>
      <c r="K56" s="37">
        <f>'Bieu8-XSKT'!K56</f>
        <v>0</v>
      </c>
      <c r="L56" s="37">
        <f>'Bieu8-XSKT'!L56</f>
        <v>0</v>
      </c>
      <c r="M56" s="37">
        <f>'Bieu8-XSKT'!M56</f>
        <v>0</v>
      </c>
      <c r="N56" s="37">
        <f>'Bieu8-XSKT'!N56</f>
        <v>0</v>
      </c>
      <c r="O56" s="37">
        <f>'Bieu8-XSKT'!O56</f>
        <v>0</v>
      </c>
      <c r="P56" s="37">
        <f>'Bieu8-XSKT'!P56</f>
        <v>0</v>
      </c>
      <c r="Q56" s="37">
        <f>'Bieu8-XSKT'!Q56</f>
        <v>0</v>
      </c>
      <c r="R56" s="37">
        <f>'Bieu8-XSKT'!R56</f>
        <v>0</v>
      </c>
      <c r="S56" s="37">
        <f>'Bieu8-XSKT'!S56</f>
        <v>0</v>
      </c>
      <c r="T56" s="37">
        <f>'Bieu8-XSKT'!T56</f>
        <v>0</v>
      </c>
      <c r="U56" s="37">
        <f>'Bieu8-XSKT'!U56</f>
        <v>0</v>
      </c>
      <c r="V56" s="37">
        <f>'Bieu8-XSKT'!V56</f>
        <v>0</v>
      </c>
      <c r="W56" s="37">
        <f>'Bieu8-XSKT'!W56</f>
        <v>0</v>
      </c>
      <c r="X56" s="37">
        <f>'Bieu8-XSKT'!X56</f>
        <v>0</v>
      </c>
      <c r="Y56" s="37">
        <f>'Bieu8-XSKT'!Y56</f>
        <v>0</v>
      </c>
      <c r="Z56" s="37">
        <f>'Bieu8-XSKT'!Z56</f>
        <v>0</v>
      </c>
      <c r="AA56" s="37">
        <f>'Bieu8-XSKT'!AA56</f>
        <v>0</v>
      </c>
      <c r="AB56" s="37">
        <f>'Bieu8-XSKT'!AB56</f>
        <v>0</v>
      </c>
      <c r="AC56" s="37">
        <f>'Bieu8-XSKT'!AC56</f>
        <v>0</v>
      </c>
      <c r="AD56" s="37">
        <f>'Bieu8-XSKT'!AD56</f>
        <v>0</v>
      </c>
      <c r="AE56" s="37">
        <f>'Bieu8-XSKT'!AE56</f>
        <v>0</v>
      </c>
      <c r="AF56" s="37">
        <f>'Bieu8-XSKT'!AF56</f>
        <v>0</v>
      </c>
      <c r="AG56" s="37">
        <f>'Bieu8-XSKT'!AG56</f>
        <v>0</v>
      </c>
      <c r="AH56" s="37">
        <f>'Bieu8-XSKT'!AH56</f>
        <v>0</v>
      </c>
      <c r="AI56" s="37">
        <f>'Bieu8-XSKT'!AI56</f>
        <v>0</v>
      </c>
      <c r="AJ56" s="37">
        <f>'Bieu8-XSKT'!AJ56</f>
        <v>0</v>
      </c>
      <c r="AK56" s="37">
        <f>'Bieu8-XSKT'!AK56</f>
        <v>0</v>
      </c>
      <c r="AL56" s="37">
        <f>'Bieu8-XSKT'!AL56</f>
        <v>0</v>
      </c>
      <c r="AM56" s="37">
        <f>'Bieu8-XSKT'!AM56</f>
        <v>0</v>
      </c>
      <c r="AN56" s="37">
        <f>'Bieu8-XSKT'!AN56</f>
        <v>0</v>
      </c>
      <c r="AO56" s="37">
        <f>'Bieu8-XSKT'!AO56</f>
        <v>0</v>
      </c>
      <c r="AP56" s="37">
        <f>'Bieu8-XSKT'!AP56</f>
        <v>60</v>
      </c>
      <c r="AQ56" s="37">
        <f>'Bieu8-XSKT'!AQ56</f>
        <v>0</v>
      </c>
      <c r="AR56" s="37">
        <f>'Bieu8-XSKT'!AR56</f>
        <v>0</v>
      </c>
      <c r="AS56" s="37">
        <f>'Bieu8-XSKT'!AS56</f>
        <v>0</v>
      </c>
      <c r="AT56" s="37">
        <f>'Bieu8-XSKT'!AT56</f>
        <v>0</v>
      </c>
      <c r="AU56" s="37">
        <f>'Bieu8-XSKT'!AU56</f>
        <v>11602</v>
      </c>
      <c r="AV56" s="37">
        <f>'Bieu8-XSKT'!AV56</f>
        <v>10500</v>
      </c>
      <c r="AW56" s="37">
        <f>'Bieu8-XSKT'!AW56</f>
        <v>0</v>
      </c>
      <c r="AX56" s="37">
        <f>'Bieu8-XSKT'!AX56</f>
        <v>10440</v>
      </c>
      <c r="AY56" s="37">
        <f>'Bieu8-XSKT'!AY56</f>
        <v>1700</v>
      </c>
      <c r="AZ56" s="37">
        <f>'Bieu8-XSKT'!AZ56</f>
        <v>1700</v>
      </c>
      <c r="BA56" s="37">
        <f>'Bieu8-XSKT'!BA56</f>
        <v>2714.4</v>
      </c>
      <c r="BB56" s="37">
        <f>'Bieu8-XSKT'!BB56</f>
        <v>8740</v>
      </c>
      <c r="BC56" s="37">
        <f>'Bieu8-XSKT'!BC56</f>
        <v>0</v>
      </c>
      <c r="BD56" s="37">
        <f>'Bieu8-XSKT'!BD56</f>
        <v>8740</v>
      </c>
      <c r="BE56" s="37">
        <f>'Bieu8-XSKT'!BE56</f>
        <v>1198</v>
      </c>
      <c r="BF56" s="37">
        <f>'Bieu8-XSKT'!BF56</f>
        <v>1198</v>
      </c>
      <c r="BG56" s="37">
        <f>'Bieu8-XSKT'!BG56</f>
        <v>1760</v>
      </c>
      <c r="BH56" s="37">
        <f>'Bieu8-XSKT'!BH56</f>
        <v>1760</v>
      </c>
      <c r="BI56" s="37">
        <f>'Bieu8-XSKT'!BI56</f>
        <v>11602</v>
      </c>
      <c r="BJ56" s="37">
        <f>'Bieu8-XSKT'!BJ56</f>
        <v>10450</v>
      </c>
      <c r="BK56" s="37">
        <f>'Bieu8-XSKT'!BK56</f>
        <v>10450</v>
      </c>
      <c r="BL56" s="37">
        <f>'Bieu8-XSKT'!BL56</f>
        <v>1760</v>
      </c>
      <c r="BM56" s="37">
        <f>'Bieu8-XSKT'!BM56</f>
        <v>1700</v>
      </c>
      <c r="BN56" s="37">
        <f>'Bieu8-XSKT'!BN56</f>
        <v>8690</v>
      </c>
      <c r="BO56" s="37">
        <f>'Bieu8-XSKT'!BO56</f>
        <v>0</v>
      </c>
      <c r="BP56" s="37">
        <f>'Bieu8-XSKT'!BP56</f>
        <v>8690</v>
      </c>
      <c r="BQ56" s="37">
        <f>'Bieu8-XSKT'!BQ56</f>
        <v>8690</v>
      </c>
      <c r="BR56" s="37">
        <f>'Bieu8-XSKT'!BR56</f>
        <v>6800</v>
      </c>
      <c r="BS56" s="37">
        <f>'Bieu8-XSKT'!BS56</f>
        <v>1890</v>
      </c>
      <c r="BT56" s="37">
        <f>'Bieu8-XSKT'!BT56</f>
        <v>0</v>
      </c>
      <c r="BU56" s="37">
        <f>'Bieu8-XSKT'!BU56</f>
        <v>10450</v>
      </c>
      <c r="BV56" s="37">
        <f>'Bieu8-XSKT'!BV56</f>
        <v>8628</v>
      </c>
      <c r="BW56" s="37">
        <f>'Bieu8-XSKT'!BW56</f>
        <v>6800</v>
      </c>
      <c r="BX56" s="37">
        <f>'Bieu8-XSKT'!BX56</f>
        <v>6800</v>
      </c>
      <c r="BY56" s="37">
        <f>'Bieu8-XSKT'!BY56</f>
        <v>1822</v>
      </c>
      <c r="BZ56" s="37">
        <f>'Bieu8-XSKT'!BZ56</f>
        <v>1822</v>
      </c>
      <c r="CA56" s="37">
        <f>'Bieu8-XSKT'!CA56</f>
        <v>0</v>
      </c>
      <c r="CB56" s="37">
        <f>'Bieu8-XSKT'!CB56</f>
        <v>1822</v>
      </c>
      <c r="CC56" s="39"/>
      <c r="CD56" s="41" t="s">
        <v>65</v>
      </c>
      <c r="CE56" s="120"/>
      <c r="CG56" s="125"/>
      <c r="CI56" s="125"/>
      <c r="CJ56" s="106"/>
      <c r="CK56" s="105"/>
      <c r="CL56" s="106"/>
    </row>
    <row r="57" spans="1:90" s="107" customFormat="1" ht="30" hidden="1" x14ac:dyDescent="0.25">
      <c r="A57" s="41">
        <f t="shared" si="10"/>
        <v>12</v>
      </c>
      <c r="B57" s="141" t="s">
        <v>117</v>
      </c>
      <c r="C57" s="117"/>
      <c r="D57" s="117"/>
      <c r="E57" s="62">
        <v>2018</v>
      </c>
      <c r="F57" s="226" t="s">
        <v>400</v>
      </c>
      <c r="G57" s="37">
        <f>'Bieu8-XSKT'!G57</f>
        <v>7990</v>
      </c>
      <c r="H57" s="37">
        <f>'Bieu8-XSKT'!H57</f>
        <v>7500</v>
      </c>
      <c r="I57" s="37">
        <f>'Bieu8-XSKT'!I57</f>
        <v>0</v>
      </c>
      <c r="J57" s="37">
        <f>'Bieu8-XSKT'!J57</f>
        <v>0</v>
      </c>
      <c r="K57" s="37">
        <f>'Bieu8-XSKT'!K57</f>
        <v>0</v>
      </c>
      <c r="L57" s="37">
        <f>'Bieu8-XSKT'!L57</f>
        <v>0</v>
      </c>
      <c r="M57" s="37">
        <f>'Bieu8-XSKT'!M57</f>
        <v>0</v>
      </c>
      <c r="N57" s="37">
        <f>'Bieu8-XSKT'!N57</f>
        <v>0</v>
      </c>
      <c r="O57" s="37">
        <f>'Bieu8-XSKT'!O57</f>
        <v>0</v>
      </c>
      <c r="P57" s="37">
        <f>'Bieu8-XSKT'!P57</f>
        <v>0</v>
      </c>
      <c r="Q57" s="37">
        <f>'Bieu8-XSKT'!Q57</f>
        <v>0</v>
      </c>
      <c r="R57" s="37">
        <f>'Bieu8-XSKT'!R57</f>
        <v>0</v>
      </c>
      <c r="S57" s="37">
        <f>'Bieu8-XSKT'!S57</f>
        <v>0</v>
      </c>
      <c r="T57" s="37">
        <f>'Bieu8-XSKT'!T57</f>
        <v>0</v>
      </c>
      <c r="U57" s="37">
        <f>'Bieu8-XSKT'!U57</f>
        <v>0</v>
      </c>
      <c r="V57" s="37">
        <f>'Bieu8-XSKT'!V57</f>
        <v>0</v>
      </c>
      <c r="W57" s="37">
        <f>'Bieu8-XSKT'!W57</f>
        <v>0</v>
      </c>
      <c r="X57" s="37">
        <f>'Bieu8-XSKT'!X57</f>
        <v>0</v>
      </c>
      <c r="Y57" s="37">
        <f>'Bieu8-XSKT'!Y57</f>
        <v>0</v>
      </c>
      <c r="Z57" s="37">
        <f>'Bieu8-XSKT'!Z57</f>
        <v>0</v>
      </c>
      <c r="AA57" s="37">
        <f>'Bieu8-XSKT'!AA57</f>
        <v>0</v>
      </c>
      <c r="AB57" s="37">
        <f>'Bieu8-XSKT'!AB57</f>
        <v>0</v>
      </c>
      <c r="AC57" s="37">
        <f>'Bieu8-XSKT'!AC57</f>
        <v>0</v>
      </c>
      <c r="AD57" s="37">
        <f>'Bieu8-XSKT'!AD57</f>
        <v>0</v>
      </c>
      <c r="AE57" s="37">
        <f>'Bieu8-XSKT'!AE57</f>
        <v>0</v>
      </c>
      <c r="AF57" s="37">
        <f>'Bieu8-XSKT'!AF57</f>
        <v>0</v>
      </c>
      <c r="AG57" s="37">
        <f>'Bieu8-XSKT'!AG57</f>
        <v>0</v>
      </c>
      <c r="AH57" s="37">
        <f>'Bieu8-XSKT'!AH57</f>
        <v>0</v>
      </c>
      <c r="AI57" s="37">
        <f>'Bieu8-XSKT'!AI57</f>
        <v>0</v>
      </c>
      <c r="AJ57" s="37">
        <f>'Bieu8-XSKT'!AJ57</f>
        <v>0</v>
      </c>
      <c r="AK57" s="37">
        <f>'Bieu8-XSKT'!AK57</f>
        <v>0</v>
      </c>
      <c r="AL57" s="37">
        <f>'Bieu8-XSKT'!AL57</f>
        <v>0</v>
      </c>
      <c r="AM57" s="37">
        <f>'Bieu8-XSKT'!AM57</f>
        <v>0</v>
      </c>
      <c r="AN57" s="37">
        <f>'Bieu8-XSKT'!AN57</f>
        <v>0</v>
      </c>
      <c r="AO57" s="37">
        <f>'Bieu8-XSKT'!AO57</f>
        <v>0</v>
      </c>
      <c r="AP57" s="37">
        <f>'Bieu8-XSKT'!AP57</f>
        <v>0</v>
      </c>
      <c r="AQ57" s="37">
        <f>'Bieu8-XSKT'!AQ57</f>
        <v>0</v>
      </c>
      <c r="AR57" s="37">
        <f>'Bieu8-XSKT'!AR57</f>
        <v>0</v>
      </c>
      <c r="AS57" s="37">
        <f>'Bieu8-XSKT'!AS57</f>
        <v>0</v>
      </c>
      <c r="AT57" s="37">
        <f>'Bieu8-XSKT'!AT57</f>
        <v>0</v>
      </c>
      <c r="AU57" s="37">
        <f>'Bieu8-XSKT'!AU57</f>
        <v>7990</v>
      </c>
      <c r="AV57" s="37">
        <f>'Bieu8-XSKT'!AV57</f>
        <v>7500</v>
      </c>
      <c r="AW57" s="37">
        <f>'Bieu8-XSKT'!AW57</f>
        <v>0</v>
      </c>
      <c r="AX57" s="37">
        <f>'Bieu8-XSKT'!AX57</f>
        <v>7500</v>
      </c>
      <c r="AY57" s="37">
        <f>'Bieu8-XSKT'!AY57</f>
        <v>1800</v>
      </c>
      <c r="AZ57" s="37">
        <f>'Bieu8-XSKT'!AZ57</f>
        <v>1800</v>
      </c>
      <c r="BA57" s="37">
        <f>'Bieu8-XSKT'!BA57</f>
        <v>1950</v>
      </c>
      <c r="BB57" s="37">
        <f>'Bieu8-XSKT'!BB57</f>
        <v>5700</v>
      </c>
      <c r="BC57" s="37">
        <f>'Bieu8-XSKT'!BC57</f>
        <v>0</v>
      </c>
      <c r="BD57" s="37">
        <f>'Bieu8-XSKT'!BD57</f>
        <v>5700</v>
      </c>
      <c r="BE57" s="37">
        <f>'Bieu8-XSKT'!BE57</f>
        <v>1131</v>
      </c>
      <c r="BF57" s="37">
        <f>'Bieu8-XSKT'!BF57</f>
        <v>1131</v>
      </c>
      <c r="BG57" s="37">
        <f>'Bieu8-XSKT'!BG57</f>
        <v>1800</v>
      </c>
      <c r="BH57" s="37">
        <f>'Bieu8-XSKT'!BH57</f>
        <v>1800</v>
      </c>
      <c r="BI57" s="37">
        <f>'Bieu8-XSKT'!BI57</f>
        <v>7990</v>
      </c>
      <c r="BJ57" s="37">
        <f>'Bieu8-XSKT'!BJ57</f>
        <v>7500</v>
      </c>
      <c r="BK57" s="37">
        <f>'Bieu8-XSKT'!BK57</f>
        <v>9000</v>
      </c>
      <c r="BL57" s="37">
        <f>'Bieu8-XSKT'!BL57</f>
        <v>1800</v>
      </c>
      <c r="BM57" s="37">
        <f>'Bieu8-XSKT'!BM57</f>
        <v>1800</v>
      </c>
      <c r="BN57" s="37">
        <f>'Bieu8-XSKT'!BN57</f>
        <v>5700</v>
      </c>
      <c r="BO57" s="37">
        <f>'Bieu8-XSKT'!BO57</f>
        <v>3500</v>
      </c>
      <c r="BP57" s="37">
        <f>'Bieu8-XSKT'!BP57</f>
        <v>9200</v>
      </c>
      <c r="BQ57" s="37">
        <f>'Bieu8-XSKT'!BQ57</f>
        <v>6700</v>
      </c>
      <c r="BR57" s="37">
        <f>'Bieu8-XSKT'!BR57</f>
        <v>5000</v>
      </c>
      <c r="BS57" s="37">
        <f>'Bieu8-XSKT'!BS57</f>
        <v>4200</v>
      </c>
      <c r="BT57" s="37">
        <f>'Bieu8-XSKT'!BT57</f>
        <v>0</v>
      </c>
      <c r="BU57" s="37">
        <f>'Bieu8-XSKT'!BU57</f>
        <v>8500</v>
      </c>
      <c r="BV57" s="37">
        <f>'Bieu8-XSKT'!BV57</f>
        <v>6800</v>
      </c>
      <c r="BW57" s="37">
        <f>'Bieu8-XSKT'!BW57</f>
        <v>5000</v>
      </c>
      <c r="BX57" s="37">
        <f>'Bieu8-XSKT'!BX57</f>
        <v>5000</v>
      </c>
      <c r="BY57" s="37">
        <f>'Bieu8-XSKT'!BY57</f>
        <v>1700</v>
      </c>
      <c r="BZ57" s="37">
        <f>'Bieu8-XSKT'!BZ57</f>
        <v>1700</v>
      </c>
      <c r="CA57" s="37">
        <f>'Bieu8-XSKT'!CA57</f>
        <v>0</v>
      </c>
      <c r="CB57" s="37">
        <f>'Bieu8-XSKT'!CB57</f>
        <v>666</v>
      </c>
      <c r="CC57" s="39"/>
      <c r="CD57" s="41" t="s">
        <v>65</v>
      </c>
      <c r="CE57" s="120"/>
      <c r="CG57" s="125"/>
      <c r="CI57" s="125"/>
      <c r="CJ57" s="106"/>
      <c r="CK57" s="105"/>
      <c r="CL57" s="106"/>
    </row>
    <row r="58" spans="1:90" s="107" customFormat="1" ht="30" hidden="1" x14ac:dyDescent="0.25">
      <c r="A58" s="41">
        <f t="shared" si="10"/>
        <v>13</v>
      </c>
      <c r="B58" s="43" t="s">
        <v>118</v>
      </c>
      <c r="C58" s="117"/>
      <c r="D58" s="117"/>
      <c r="E58" s="62">
        <v>2018</v>
      </c>
      <c r="F58" s="226" t="s">
        <v>119</v>
      </c>
      <c r="G58" s="37">
        <f>'Bieu8-XSKT'!G58</f>
        <v>6044</v>
      </c>
      <c r="H58" s="37">
        <f>'Bieu8-XSKT'!H58</f>
        <v>5720</v>
      </c>
      <c r="I58" s="37">
        <f>'Bieu8-XSKT'!I58</f>
        <v>0</v>
      </c>
      <c r="J58" s="37">
        <f>'Bieu8-XSKT'!J58</f>
        <v>0</v>
      </c>
      <c r="K58" s="37">
        <f>'Bieu8-XSKT'!K58</f>
        <v>0</v>
      </c>
      <c r="L58" s="37">
        <f>'Bieu8-XSKT'!L58</f>
        <v>0</v>
      </c>
      <c r="M58" s="37">
        <f>'Bieu8-XSKT'!M58</f>
        <v>0</v>
      </c>
      <c r="N58" s="37">
        <f>'Bieu8-XSKT'!N58</f>
        <v>0</v>
      </c>
      <c r="O58" s="37">
        <f>'Bieu8-XSKT'!O58</f>
        <v>0</v>
      </c>
      <c r="P58" s="37">
        <f>'Bieu8-XSKT'!P58</f>
        <v>0</v>
      </c>
      <c r="Q58" s="37">
        <f>'Bieu8-XSKT'!Q58</f>
        <v>0</v>
      </c>
      <c r="R58" s="37">
        <f>'Bieu8-XSKT'!R58</f>
        <v>0</v>
      </c>
      <c r="S58" s="37">
        <f>'Bieu8-XSKT'!S58</f>
        <v>0</v>
      </c>
      <c r="T58" s="37">
        <f>'Bieu8-XSKT'!T58</f>
        <v>0</v>
      </c>
      <c r="U58" s="37">
        <f>'Bieu8-XSKT'!U58</f>
        <v>0</v>
      </c>
      <c r="V58" s="37">
        <f>'Bieu8-XSKT'!V58</f>
        <v>0</v>
      </c>
      <c r="W58" s="37">
        <f>'Bieu8-XSKT'!W58</f>
        <v>0</v>
      </c>
      <c r="X58" s="37">
        <f>'Bieu8-XSKT'!X58</f>
        <v>0</v>
      </c>
      <c r="Y58" s="37">
        <f>'Bieu8-XSKT'!Y58</f>
        <v>0</v>
      </c>
      <c r="Z58" s="37">
        <f>'Bieu8-XSKT'!Z58</f>
        <v>0</v>
      </c>
      <c r="AA58" s="37">
        <f>'Bieu8-XSKT'!AA58</f>
        <v>0</v>
      </c>
      <c r="AB58" s="37">
        <f>'Bieu8-XSKT'!AB58</f>
        <v>0</v>
      </c>
      <c r="AC58" s="37">
        <f>'Bieu8-XSKT'!AC58</f>
        <v>0</v>
      </c>
      <c r="AD58" s="37">
        <f>'Bieu8-XSKT'!AD58</f>
        <v>0</v>
      </c>
      <c r="AE58" s="37">
        <f>'Bieu8-XSKT'!AE58</f>
        <v>0</v>
      </c>
      <c r="AF58" s="37">
        <f>'Bieu8-XSKT'!AF58</f>
        <v>0</v>
      </c>
      <c r="AG58" s="37">
        <f>'Bieu8-XSKT'!AG58</f>
        <v>0</v>
      </c>
      <c r="AH58" s="37">
        <f>'Bieu8-XSKT'!AH58</f>
        <v>0</v>
      </c>
      <c r="AI58" s="37">
        <f>'Bieu8-XSKT'!AI58</f>
        <v>0</v>
      </c>
      <c r="AJ58" s="37">
        <f>'Bieu8-XSKT'!AJ58</f>
        <v>0</v>
      </c>
      <c r="AK58" s="37">
        <f>'Bieu8-XSKT'!AK58</f>
        <v>0</v>
      </c>
      <c r="AL58" s="37">
        <f>'Bieu8-XSKT'!AL58</f>
        <v>0</v>
      </c>
      <c r="AM58" s="37">
        <f>'Bieu8-XSKT'!AM58</f>
        <v>0</v>
      </c>
      <c r="AN58" s="37">
        <f>'Bieu8-XSKT'!AN58</f>
        <v>0</v>
      </c>
      <c r="AO58" s="37">
        <f>'Bieu8-XSKT'!AO58</f>
        <v>0</v>
      </c>
      <c r="AP58" s="37">
        <f>'Bieu8-XSKT'!AP58</f>
        <v>50</v>
      </c>
      <c r="AQ58" s="37">
        <f>'Bieu8-XSKT'!AQ58</f>
        <v>0</v>
      </c>
      <c r="AR58" s="37">
        <f>'Bieu8-XSKT'!AR58</f>
        <v>0</v>
      </c>
      <c r="AS58" s="37">
        <f>'Bieu8-XSKT'!AS58</f>
        <v>0</v>
      </c>
      <c r="AT58" s="37">
        <f>'Bieu8-XSKT'!AT58</f>
        <v>0</v>
      </c>
      <c r="AU58" s="37">
        <f>'Bieu8-XSKT'!AU58</f>
        <v>6044</v>
      </c>
      <c r="AV58" s="37">
        <f>'Bieu8-XSKT'!AV58</f>
        <v>5720</v>
      </c>
      <c r="AW58" s="37">
        <f>'Bieu8-XSKT'!AW58</f>
        <v>0</v>
      </c>
      <c r="AX58" s="37">
        <f>'Bieu8-XSKT'!AX58</f>
        <v>5670</v>
      </c>
      <c r="AY58" s="37">
        <f>'Bieu8-XSKT'!AY58</f>
        <v>1400</v>
      </c>
      <c r="AZ58" s="37">
        <f>'Bieu8-XSKT'!AZ58</f>
        <v>1400</v>
      </c>
      <c r="BA58" s="37">
        <f>'Bieu8-XSKT'!BA58</f>
        <v>1474.2</v>
      </c>
      <c r="BB58" s="37">
        <f>'Bieu8-XSKT'!BB58</f>
        <v>4270</v>
      </c>
      <c r="BC58" s="37">
        <f>'Bieu8-XSKT'!BC58</f>
        <v>0</v>
      </c>
      <c r="BD58" s="37">
        <f>'Bieu8-XSKT'!BD58</f>
        <v>4270</v>
      </c>
      <c r="BE58" s="37">
        <f>'Bieu8-XSKT'!BE58</f>
        <v>1000</v>
      </c>
      <c r="BF58" s="37">
        <f>'Bieu8-XSKT'!BF58</f>
        <v>1000</v>
      </c>
      <c r="BG58" s="37">
        <f>'Bieu8-XSKT'!BG58</f>
        <v>1450</v>
      </c>
      <c r="BH58" s="37">
        <f>'Bieu8-XSKT'!BH58</f>
        <v>1450</v>
      </c>
      <c r="BI58" s="37">
        <f>'Bieu8-XSKT'!BI58</f>
        <v>6044</v>
      </c>
      <c r="BJ58" s="37">
        <f>'Bieu8-XSKT'!BJ58</f>
        <v>5720</v>
      </c>
      <c r="BK58" s="37">
        <f>'Bieu8-XSKT'!BK58</f>
        <v>5543</v>
      </c>
      <c r="BL58" s="37">
        <f>'Bieu8-XSKT'!BL58</f>
        <v>1450</v>
      </c>
      <c r="BM58" s="37">
        <f>'Bieu8-XSKT'!BM58</f>
        <v>1400</v>
      </c>
      <c r="BN58" s="37">
        <f>'Bieu8-XSKT'!BN58</f>
        <v>4270</v>
      </c>
      <c r="BO58" s="37">
        <f>'Bieu8-XSKT'!BO58</f>
        <v>0</v>
      </c>
      <c r="BP58" s="37">
        <f>'Bieu8-XSKT'!BP58</f>
        <v>4093</v>
      </c>
      <c r="BQ58" s="37">
        <f>'Bieu8-XSKT'!BQ58</f>
        <v>4000</v>
      </c>
      <c r="BR58" s="37">
        <f>'Bieu8-XSKT'!BR58</f>
        <v>3599</v>
      </c>
      <c r="BS58" s="37">
        <f>'Bieu8-XSKT'!BS58</f>
        <v>494</v>
      </c>
      <c r="BT58" s="37">
        <f>'Bieu8-XSKT'!BT58</f>
        <v>158</v>
      </c>
      <c r="BU58" s="37">
        <f>'Bieu8-XSKT'!BU58</f>
        <v>5701</v>
      </c>
      <c r="BV58" s="37">
        <f>'Bieu8-XSKT'!BV58</f>
        <v>5133</v>
      </c>
      <c r="BW58" s="37">
        <f>'Bieu8-XSKT'!BW58</f>
        <v>3599</v>
      </c>
      <c r="BX58" s="37">
        <f>'Bieu8-XSKT'!BX58</f>
        <v>3599</v>
      </c>
      <c r="BY58" s="37">
        <f>'Bieu8-XSKT'!BY58</f>
        <v>568</v>
      </c>
      <c r="BZ58" s="37">
        <f>'Bieu8-XSKT'!BZ58</f>
        <v>568</v>
      </c>
      <c r="CA58" s="37">
        <f>'Bieu8-XSKT'!CA58</f>
        <v>0</v>
      </c>
      <c r="CB58" s="37">
        <f>'Bieu8-XSKT'!CB58</f>
        <v>564</v>
      </c>
      <c r="CC58" s="39"/>
      <c r="CD58" s="41" t="s">
        <v>69</v>
      </c>
      <c r="CE58" s="120"/>
      <c r="CG58" s="125"/>
      <c r="CI58" s="125"/>
      <c r="CJ58" s="106"/>
      <c r="CK58" s="105"/>
      <c r="CL58" s="106"/>
    </row>
    <row r="59" spans="1:90" s="17" customFormat="1" ht="15.75" hidden="1" x14ac:dyDescent="0.25">
      <c r="A59" s="41"/>
      <c r="B59" s="43" t="s">
        <v>53</v>
      </c>
      <c r="C59" s="44"/>
      <c r="D59" s="44"/>
      <c r="E59" s="41"/>
      <c r="F59" s="226"/>
      <c r="G59" s="40"/>
      <c r="H59" s="40"/>
      <c r="I59" s="38"/>
      <c r="J59" s="38"/>
      <c r="K59" s="38"/>
      <c r="L59" s="39"/>
      <c r="M59" s="39"/>
      <c r="N59" s="39"/>
      <c r="O59" s="39"/>
      <c r="P59" s="38"/>
      <c r="Q59" s="38"/>
      <c r="R59" s="39"/>
      <c r="S59" s="39"/>
      <c r="T59" s="38"/>
      <c r="U59" s="39"/>
      <c r="V59" s="39"/>
      <c r="W59" s="39"/>
      <c r="X59" s="38"/>
      <c r="Y59" s="38"/>
      <c r="Z59" s="38"/>
      <c r="AA59" s="38"/>
      <c r="AB59" s="39"/>
      <c r="AC59" s="39"/>
      <c r="AD59" s="39"/>
      <c r="AE59" s="38"/>
      <c r="AF59" s="38"/>
      <c r="AG59" s="38"/>
      <c r="AH59" s="39"/>
      <c r="AI59" s="39"/>
      <c r="AJ59" s="39"/>
      <c r="AK59" s="39"/>
      <c r="AL59" s="39"/>
      <c r="AM59" s="39"/>
      <c r="AN59" s="39"/>
      <c r="AO59" s="39"/>
      <c r="AP59" s="39"/>
      <c r="AQ59" s="39"/>
      <c r="AR59" s="38"/>
      <c r="AS59" s="39"/>
      <c r="AT59" s="39"/>
      <c r="AU59" s="38"/>
      <c r="AV59" s="38"/>
      <c r="AW59" s="38"/>
      <c r="AX59" s="38"/>
      <c r="AY59" s="38"/>
      <c r="AZ59" s="38"/>
      <c r="BA59" s="38"/>
      <c r="BB59" s="38"/>
      <c r="BC59" s="38"/>
      <c r="BD59" s="39"/>
      <c r="BE59" s="38"/>
      <c r="BF59" s="38"/>
      <c r="BG59" s="39"/>
      <c r="BH59" s="39"/>
      <c r="BI59" s="39"/>
      <c r="BJ59" s="39"/>
      <c r="BK59" s="39"/>
      <c r="BL59" s="39"/>
      <c r="BM59" s="39"/>
      <c r="BN59" s="39"/>
      <c r="BO59" s="38"/>
      <c r="BP59" s="38"/>
      <c r="BQ59" s="39"/>
      <c r="BR59" s="39"/>
      <c r="BS59" s="39"/>
      <c r="BT59" s="39"/>
      <c r="BU59" s="39"/>
      <c r="BV59" s="39"/>
      <c r="BW59" s="39"/>
      <c r="BX59" s="39"/>
      <c r="BY59" s="39"/>
      <c r="BZ59" s="39"/>
      <c r="CA59" s="39"/>
      <c r="CB59" s="39"/>
      <c r="CC59" s="39"/>
      <c r="CD59" s="62"/>
      <c r="CE59" s="120"/>
      <c r="CG59" s="125"/>
      <c r="CH59" s="107"/>
      <c r="CI59" s="125"/>
      <c r="CJ59" s="106"/>
      <c r="CK59" s="105"/>
      <c r="CL59" s="106"/>
    </row>
    <row r="60" spans="1:90" s="17" customFormat="1" ht="15.75" hidden="1" x14ac:dyDescent="0.25">
      <c r="A60" s="41"/>
      <c r="B60" s="43"/>
      <c r="C60" s="44"/>
      <c r="D60" s="44"/>
      <c r="E60" s="41"/>
      <c r="F60" s="226"/>
      <c r="G60" s="39"/>
      <c r="H60" s="39"/>
      <c r="I60" s="38"/>
      <c r="J60" s="38"/>
      <c r="K60" s="38"/>
      <c r="L60" s="39"/>
      <c r="M60" s="39"/>
      <c r="N60" s="39"/>
      <c r="O60" s="39"/>
      <c r="P60" s="38"/>
      <c r="Q60" s="38"/>
      <c r="R60" s="39"/>
      <c r="S60" s="39"/>
      <c r="T60" s="38"/>
      <c r="U60" s="39"/>
      <c r="V60" s="39"/>
      <c r="W60" s="39"/>
      <c r="X60" s="39"/>
      <c r="Y60" s="47"/>
      <c r="Z60" s="38"/>
      <c r="AA60" s="38"/>
      <c r="AB60" s="39"/>
      <c r="AC60" s="39"/>
      <c r="AD60" s="39"/>
      <c r="AE60" s="38"/>
      <c r="AF60" s="38"/>
      <c r="AG60" s="39"/>
      <c r="AH60" s="39"/>
      <c r="AI60" s="39"/>
      <c r="AJ60" s="39"/>
      <c r="AK60" s="39"/>
      <c r="AL60" s="39"/>
      <c r="AM60" s="39"/>
      <c r="AN60" s="39"/>
      <c r="AO60" s="39"/>
      <c r="AP60" s="47"/>
      <c r="AQ60" s="47"/>
      <c r="AR60" s="38"/>
      <c r="AS60" s="39"/>
      <c r="AT60" s="39"/>
      <c r="AU60" s="38"/>
      <c r="AV60" s="38"/>
      <c r="AW60" s="38"/>
      <c r="AX60" s="38"/>
      <c r="AY60" s="38"/>
      <c r="AZ60" s="47"/>
      <c r="BA60" s="38"/>
      <c r="BB60" s="38"/>
      <c r="BC60" s="38"/>
      <c r="BD60" s="39"/>
      <c r="BE60" s="38"/>
      <c r="BF60" s="38"/>
      <c r="BG60" s="39"/>
      <c r="BH60" s="39"/>
      <c r="BI60" s="39"/>
      <c r="BJ60" s="39"/>
      <c r="BK60" s="39"/>
      <c r="BL60" s="39"/>
      <c r="BM60" s="39"/>
      <c r="BN60" s="39"/>
      <c r="BO60" s="38"/>
      <c r="BP60" s="38"/>
      <c r="BQ60" s="39"/>
      <c r="BR60" s="39"/>
      <c r="BS60" s="39"/>
      <c r="BT60" s="39"/>
      <c r="BU60" s="39"/>
      <c r="BV60" s="39"/>
      <c r="BW60" s="39"/>
      <c r="BX60" s="39"/>
      <c r="BY60" s="39"/>
      <c r="BZ60" s="39"/>
      <c r="CA60" s="39"/>
      <c r="CB60" s="39"/>
      <c r="CC60" s="39"/>
      <c r="CD60" s="124"/>
      <c r="CE60" s="120"/>
      <c r="CG60" s="125"/>
      <c r="CH60" s="107"/>
      <c r="CI60" s="125"/>
      <c r="CJ60" s="106"/>
      <c r="CK60" s="105"/>
      <c r="CL60" s="106"/>
    </row>
    <row r="61" spans="1:90" s="17" customFormat="1" ht="15.75" x14ac:dyDescent="0.25">
      <c r="A61" s="143" t="s">
        <v>70</v>
      </c>
      <c r="B61" s="144" t="s">
        <v>71</v>
      </c>
      <c r="C61" s="44"/>
      <c r="D61" s="44"/>
      <c r="E61" s="41"/>
      <c r="F61" s="226"/>
      <c r="G61" s="119">
        <f t="shared" ref="G61:BR61" si="11">G73+G76+G77+G78+G79+G80+G81+G82+G85+G86+G88+G93+G94+G95+G96+G97+G98+G99+G100+G101+G102+G103+G104+G105+G106+G107+G108+G109+G110+G111</f>
        <v>223354.537893</v>
      </c>
      <c r="H61" s="119">
        <f t="shared" si="11"/>
        <v>200407.98410370003</v>
      </c>
      <c r="I61" s="119">
        <f t="shared" si="11"/>
        <v>0</v>
      </c>
      <c r="J61" s="119">
        <f t="shared" si="11"/>
        <v>0</v>
      </c>
      <c r="K61" s="119">
        <f t="shared" si="11"/>
        <v>0</v>
      </c>
      <c r="L61" s="119">
        <f t="shared" si="11"/>
        <v>0</v>
      </c>
      <c r="M61" s="119">
        <f t="shared" si="11"/>
        <v>0</v>
      </c>
      <c r="N61" s="119">
        <f t="shared" si="11"/>
        <v>0</v>
      </c>
      <c r="O61" s="119">
        <f t="shared" si="11"/>
        <v>0</v>
      </c>
      <c r="P61" s="119">
        <f t="shared" si="11"/>
        <v>0</v>
      </c>
      <c r="Q61" s="119">
        <f t="shared" si="11"/>
        <v>0</v>
      </c>
      <c r="R61" s="119">
        <f t="shared" si="11"/>
        <v>0</v>
      </c>
      <c r="S61" s="119">
        <f t="shared" si="11"/>
        <v>0</v>
      </c>
      <c r="T61" s="119">
        <f t="shared" si="11"/>
        <v>0</v>
      </c>
      <c r="U61" s="119">
        <f t="shared" si="11"/>
        <v>0</v>
      </c>
      <c r="V61" s="119">
        <f t="shared" si="11"/>
        <v>0</v>
      </c>
      <c r="W61" s="119">
        <f t="shared" si="11"/>
        <v>0</v>
      </c>
      <c r="X61" s="119">
        <f t="shared" si="11"/>
        <v>12418</v>
      </c>
      <c r="Y61" s="119">
        <f t="shared" si="11"/>
        <v>11300</v>
      </c>
      <c r="Z61" s="119">
        <f t="shared" si="11"/>
        <v>0</v>
      </c>
      <c r="AA61" s="119">
        <f t="shared" si="11"/>
        <v>0</v>
      </c>
      <c r="AB61" s="119">
        <f t="shared" si="11"/>
        <v>700</v>
      </c>
      <c r="AC61" s="119">
        <f t="shared" si="11"/>
        <v>700</v>
      </c>
      <c r="AD61" s="119">
        <f t="shared" si="11"/>
        <v>0</v>
      </c>
      <c r="AE61" s="119">
        <f t="shared" si="11"/>
        <v>0</v>
      </c>
      <c r="AF61" s="119">
        <f t="shared" si="11"/>
        <v>700</v>
      </c>
      <c r="AG61" s="119">
        <f t="shared" si="11"/>
        <v>0</v>
      </c>
      <c r="AH61" s="119">
        <f t="shared" si="11"/>
        <v>700</v>
      </c>
      <c r="AI61" s="119">
        <f t="shared" si="11"/>
        <v>700</v>
      </c>
      <c r="AJ61" s="119">
        <f t="shared" si="11"/>
        <v>0</v>
      </c>
      <c r="AK61" s="119">
        <f t="shared" si="11"/>
        <v>0</v>
      </c>
      <c r="AL61" s="119">
        <f t="shared" si="11"/>
        <v>700</v>
      </c>
      <c r="AM61" s="119">
        <f t="shared" si="11"/>
        <v>700</v>
      </c>
      <c r="AN61" s="119">
        <f t="shared" si="11"/>
        <v>700</v>
      </c>
      <c r="AO61" s="119">
        <f t="shared" si="11"/>
        <v>700</v>
      </c>
      <c r="AP61" s="119">
        <f t="shared" si="11"/>
        <v>3450</v>
      </c>
      <c r="AQ61" s="119">
        <f t="shared" si="11"/>
        <v>3450</v>
      </c>
      <c r="AR61" s="119">
        <f t="shared" si="11"/>
        <v>3450</v>
      </c>
      <c r="AS61" s="119">
        <f t="shared" si="11"/>
        <v>4150</v>
      </c>
      <c r="AT61" s="119">
        <f t="shared" si="11"/>
        <v>4150</v>
      </c>
      <c r="AU61" s="119">
        <f t="shared" si="11"/>
        <v>13879</v>
      </c>
      <c r="AV61" s="119">
        <f t="shared" si="11"/>
        <v>13879</v>
      </c>
      <c r="AW61" s="119">
        <f t="shared" si="11"/>
        <v>4150</v>
      </c>
      <c r="AX61" s="119">
        <f t="shared" si="11"/>
        <v>9729</v>
      </c>
      <c r="AY61" s="119">
        <f t="shared" si="11"/>
        <v>4785</v>
      </c>
      <c r="AZ61" s="119">
        <f t="shared" si="11"/>
        <v>4700</v>
      </c>
      <c r="BA61" s="119">
        <f t="shared" si="11"/>
        <v>12855.5</v>
      </c>
      <c r="BB61" s="119">
        <f t="shared" si="11"/>
        <v>5529</v>
      </c>
      <c r="BC61" s="119">
        <f t="shared" si="11"/>
        <v>0</v>
      </c>
      <c r="BD61" s="119">
        <f t="shared" si="11"/>
        <v>5529</v>
      </c>
      <c r="BE61" s="119">
        <f t="shared" si="11"/>
        <v>4100</v>
      </c>
      <c r="BF61" s="119">
        <f t="shared" si="11"/>
        <v>4100</v>
      </c>
      <c r="BG61" s="119">
        <f t="shared" si="11"/>
        <v>6035</v>
      </c>
      <c r="BH61" s="119">
        <f t="shared" si="11"/>
        <v>6035</v>
      </c>
      <c r="BI61" s="119">
        <f t="shared" si="11"/>
        <v>68972</v>
      </c>
      <c r="BJ61" s="119">
        <f t="shared" si="11"/>
        <v>48045</v>
      </c>
      <c r="BK61" s="119">
        <f t="shared" si="11"/>
        <v>53959</v>
      </c>
      <c r="BL61" s="119">
        <f t="shared" si="11"/>
        <v>6035</v>
      </c>
      <c r="BM61" s="119">
        <f t="shared" si="11"/>
        <v>4785</v>
      </c>
      <c r="BN61" s="119">
        <f t="shared" si="11"/>
        <v>42010</v>
      </c>
      <c r="BO61" s="119">
        <f t="shared" si="11"/>
        <v>6567</v>
      </c>
      <c r="BP61" s="119">
        <f t="shared" si="11"/>
        <v>91323</v>
      </c>
      <c r="BQ61" s="119">
        <f t="shared" si="11"/>
        <v>8597</v>
      </c>
      <c r="BR61" s="119">
        <f t="shared" si="11"/>
        <v>60451</v>
      </c>
      <c r="BS61" s="119">
        <f t="shared" ref="BS61:BZ61" si="12">BS73+BS76+BS77+BS78+BS79+BS80+BS81+BS82+BS85+BS86+BS88+BS93+BS94+BS95+BS96+BS97+BS98+BS99+BS100+BS101+BS102+BS103+BS104+BS105+BS106+BS107+BS108+BS109+BS110+BS111</f>
        <v>20703</v>
      </c>
      <c r="BT61" s="119">
        <f t="shared" si="12"/>
        <v>2898</v>
      </c>
      <c r="BU61" s="119">
        <f t="shared" si="12"/>
        <v>99891</v>
      </c>
      <c r="BV61" s="119">
        <f t="shared" si="12"/>
        <v>67922</v>
      </c>
      <c r="BW61" s="119">
        <f t="shared" si="12"/>
        <v>61617</v>
      </c>
      <c r="BX61" s="119">
        <f t="shared" si="12"/>
        <v>61617</v>
      </c>
      <c r="BY61" s="119">
        <f t="shared" si="12"/>
        <v>31969</v>
      </c>
      <c r="BZ61" s="119">
        <f t="shared" si="12"/>
        <v>30697</v>
      </c>
      <c r="CA61" s="119">
        <f>CA73+CA76+CA77+CA78+CA79+CA80+CA81+CA82+CA85+CA86+CA88+CA93+CA94+CA95+CA96+CA97+CA98+CA99+CA100+CA101+CA102+CA103+CA104+CA105+CA106+CA107+CA108+CA109+CA110+CA111</f>
        <v>65960</v>
      </c>
      <c r="CB61" s="119">
        <f>CB73+CB76+CB77+CB78+CB79+CB80+CB81+CB82+CB85+CB86+CB88+CB93+CB94+CB95+CB96+CB97+CB98+CB99+CB100+CB101+CB102+CB103+CB104+CB106+CB107+CB108+CB109+CB110+CB111</f>
        <v>95329</v>
      </c>
      <c r="CC61" s="119">
        <f t="shared" ref="CC61" si="13">SUM(CC62:CC112)</f>
        <v>67142</v>
      </c>
      <c r="CD61" s="62"/>
      <c r="CE61" s="120"/>
      <c r="CG61" s="125"/>
      <c r="CH61" s="107"/>
      <c r="CI61" s="125"/>
      <c r="CJ61" s="106"/>
      <c r="CK61" s="105"/>
      <c r="CL61" s="106"/>
    </row>
    <row r="62" spans="1:90" s="107" customFormat="1" ht="30" hidden="1" x14ac:dyDescent="0.25">
      <c r="A62" s="41">
        <v>1</v>
      </c>
      <c r="B62" s="51" t="s">
        <v>93</v>
      </c>
      <c r="C62" s="117"/>
      <c r="D62" s="117"/>
      <c r="E62" s="62">
        <v>2018</v>
      </c>
      <c r="F62" s="226" t="s">
        <v>94</v>
      </c>
      <c r="G62" s="40">
        <f>'Bieu8-XSKT'!G62</f>
        <v>25949</v>
      </c>
      <c r="H62" s="40">
        <f>'Bieu8-XSKT'!H62</f>
        <v>23350</v>
      </c>
      <c r="I62" s="40">
        <f>'Bieu8-XSKT'!I62</f>
        <v>0</v>
      </c>
      <c r="J62" s="40">
        <f>'Bieu8-XSKT'!J62</f>
        <v>0</v>
      </c>
      <c r="K62" s="40">
        <f>'Bieu8-XSKT'!K62</f>
        <v>0</v>
      </c>
      <c r="L62" s="40">
        <f>'Bieu8-XSKT'!L62</f>
        <v>0</v>
      </c>
      <c r="M62" s="40">
        <f>'Bieu8-XSKT'!M62</f>
        <v>0</v>
      </c>
      <c r="N62" s="40">
        <f>'Bieu8-XSKT'!N62</f>
        <v>0</v>
      </c>
      <c r="O62" s="40">
        <f>'Bieu8-XSKT'!O62</f>
        <v>0</v>
      </c>
      <c r="P62" s="40">
        <f>'Bieu8-XSKT'!P62</f>
        <v>0</v>
      </c>
      <c r="Q62" s="40">
        <f>'Bieu8-XSKT'!Q62</f>
        <v>0</v>
      </c>
      <c r="R62" s="40">
        <f>'Bieu8-XSKT'!R62</f>
        <v>0</v>
      </c>
      <c r="S62" s="40">
        <f>'Bieu8-XSKT'!S62</f>
        <v>0</v>
      </c>
      <c r="T62" s="40">
        <f>'Bieu8-XSKT'!T62</f>
        <v>0</v>
      </c>
      <c r="U62" s="40">
        <f>'Bieu8-XSKT'!U62</f>
        <v>0</v>
      </c>
      <c r="V62" s="40">
        <f>'Bieu8-XSKT'!V62</f>
        <v>0</v>
      </c>
      <c r="W62" s="40">
        <f>'Bieu8-XSKT'!W62</f>
        <v>0</v>
      </c>
      <c r="X62" s="40">
        <f>'Bieu8-XSKT'!X62</f>
        <v>0</v>
      </c>
      <c r="Y62" s="40">
        <f>'Bieu8-XSKT'!Y62</f>
        <v>0</v>
      </c>
      <c r="Z62" s="40">
        <f>'Bieu8-XSKT'!Z62</f>
        <v>0</v>
      </c>
      <c r="AA62" s="40">
        <f>'Bieu8-XSKT'!AA62</f>
        <v>0</v>
      </c>
      <c r="AB62" s="40">
        <f>'Bieu8-XSKT'!AB62</f>
        <v>0</v>
      </c>
      <c r="AC62" s="40">
        <f>'Bieu8-XSKT'!AC62</f>
        <v>0</v>
      </c>
      <c r="AD62" s="40">
        <f>'Bieu8-XSKT'!AD62</f>
        <v>0</v>
      </c>
      <c r="AE62" s="40">
        <f>'Bieu8-XSKT'!AE62</f>
        <v>0</v>
      </c>
      <c r="AF62" s="40">
        <f>'Bieu8-XSKT'!AF62</f>
        <v>0</v>
      </c>
      <c r="AG62" s="40">
        <f>'Bieu8-XSKT'!AG62</f>
        <v>0</v>
      </c>
      <c r="AH62" s="40">
        <f>'Bieu8-XSKT'!AH62</f>
        <v>0</v>
      </c>
      <c r="AI62" s="40">
        <f>'Bieu8-XSKT'!AI62</f>
        <v>0</v>
      </c>
      <c r="AJ62" s="40">
        <f>'Bieu8-XSKT'!AJ62</f>
        <v>0</v>
      </c>
      <c r="AK62" s="40">
        <f>'Bieu8-XSKT'!AK62</f>
        <v>0</v>
      </c>
      <c r="AL62" s="40">
        <f>'Bieu8-XSKT'!AL62</f>
        <v>0</v>
      </c>
      <c r="AM62" s="40">
        <f>'Bieu8-XSKT'!AM62</f>
        <v>0</v>
      </c>
      <c r="AN62" s="40">
        <f>'Bieu8-XSKT'!AN62</f>
        <v>0</v>
      </c>
      <c r="AO62" s="40">
        <f>'Bieu8-XSKT'!AO62</f>
        <v>0</v>
      </c>
      <c r="AP62" s="40">
        <f>'Bieu8-XSKT'!AP62</f>
        <v>200</v>
      </c>
      <c r="AQ62" s="40">
        <f>'Bieu8-XSKT'!AQ62</f>
        <v>0</v>
      </c>
      <c r="AR62" s="40">
        <f>'Bieu8-XSKT'!AR62</f>
        <v>0</v>
      </c>
      <c r="AS62" s="40">
        <f>'Bieu8-XSKT'!AS62</f>
        <v>0</v>
      </c>
      <c r="AT62" s="40">
        <f>'Bieu8-XSKT'!AT62</f>
        <v>0</v>
      </c>
      <c r="AU62" s="40">
        <f>'Bieu8-XSKT'!AU62</f>
        <v>25949</v>
      </c>
      <c r="AV62" s="40">
        <f>'Bieu8-XSKT'!AV62</f>
        <v>23350</v>
      </c>
      <c r="AW62" s="40">
        <f>'Bieu8-XSKT'!AW62</f>
        <v>0</v>
      </c>
      <c r="AX62" s="40">
        <f>'Bieu8-XSKT'!AX62</f>
        <v>23150</v>
      </c>
      <c r="AY62" s="40">
        <f>'Bieu8-XSKT'!AY62</f>
        <v>5800</v>
      </c>
      <c r="AZ62" s="40">
        <f>'Bieu8-XSKT'!AZ62</f>
        <v>6000</v>
      </c>
      <c r="BA62" s="40">
        <f>'Bieu8-XSKT'!BA62</f>
        <v>6019</v>
      </c>
      <c r="BB62" s="40">
        <f>'Bieu8-XSKT'!BB62</f>
        <v>17350</v>
      </c>
      <c r="BC62" s="40">
        <f>'Bieu8-XSKT'!BC62</f>
        <v>0</v>
      </c>
      <c r="BD62" s="40">
        <f>'Bieu8-XSKT'!BD62</f>
        <v>17350</v>
      </c>
      <c r="BE62" s="40">
        <f>'Bieu8-XSKT'!BE62</f>
        <v>0</v>
      </c>
      <c r="BF62" s="40">
        <f>'Bieu8-XSKT'!BF62</f>
        <v>0</v>
      </c>
      <c r="BG62" s="40">
        <f>'Bieu8-XSKT'!BG62</f>
        <v>6050</v>
      </c>
      <c r="BH62" s="40">
        <f>'Bieu8-XSKT'!BH62</f>
        <v>6050</v>
      </c>
      <c r="BI62" s="40">
        <f>'Bieu8-XSKT'!BI62</f>
        <v>25949</v>
      </c>
      <c r="BJ62" s="40">
        <f>'Bieu8-XSKT'!BJ62</f>
        <v>23350</v>
      </c>
      <c r="BK62" s="40">
        <f>'Bieu8-XSKT'!BK62</f>
        <v>23350</v>
      </c>
      <c r="BL62" s="40">
        <f>'Bieu8-XSKT'!BL62</f>
        <v>6050</v>
      </c>
      <c r="BM62" s="40">
        <f>'Bieu8-XSKT'!BM62</f>
        <v>5800</v>
      </c>
      <c r="BN62" s="40">
        <f>'Bieu8-XSKT'!BN62</f>
        <v>17300</v>
      </c>
      <c r="BO62" s="40">
        <f>'Bieu8-XSKT'!BO62</f>
        <v>0</v>
      </c>
      <c r="BP62" s="40">
        <f>'Bieu8-XSKT'!BP62</f>
        <v>17300</v>
      </c>
      <c r="BQ62" s="40">
        <f>'Bieu8-XSKT'!BQ62</f>
        <v>10000</v>
      </c>
      <c r="BR62" s="40">
        <f>'Bieu8-XSKT'!BR62</f>
        <v>10000</v>
      </c>
      <c r="BS62" s="40">
        <f>'Bieu8-XSKT'!BS62</f>
        <v>7300</v>
      </c>
      <c r="BT62" s="40">
        <f>'Bieu8-XSKT'!BT62</f>
        <v>0</v>
      </c>
      <c r="BU62" s="40">
        <f>'Bieu8-XSKT'!BU62</f>
        <v>23350</v>
      </c>
      <c r="BV62" s="40">
        <f>'Bieu8-XSKT'!BV62</f>
        <v>16050</v>
      </c>
      <c r="BW62" s="40">
        <f>'Bieu8-XSKT'!BW62</f>
        <v>10000</v>
      </c>
      <c r="BX62" s="40">
        <f>'Bieu8-XSKT'!BX62</f>
        <v>10000</v>
      </c>
      <c r="BY62" s="40">
        <f>'Bieu8-XSKT'!BY62</f>
        <v>7300</v>
      </c>
      <c r="BZ62" s="40">
        <f>'Bieu8-XSKT'!BZ62</f>
        <v>7300</v>
      </c>
      <c r="CA62" s="40">
        <f>'Bieu8-XSKT'!CA62</f>
        <v>0</v>
      </c>
      <c r="CB62" s="40">
        <f>'Bieu8-XSKT'!CB62</f>
        <v>7300</v>
      </c>
      <c r="CC62" s="39"/>
      <c r="CD62" s="41" t="s">
        <v>95</v>
      </c>
      <c r="CE62" s="120"/>
      <c r="CG62" s="125"/>
      <c r="CI62" s="125"/>
      <c r="CJ62" s="106"/>
      <c r="CK62" s="105"/>
      <c r="CL62" s="106"/>
    </row>
    <row r="63" spans="1:90" s="139" customFormat="1" ht="30" hidden="1" x14ac:dyDescent="0.25">
      <c r="A63" s="135">
        <f>A62+1</f>
        <v>2</v>
      </c>
      <c r="B63" s="65" t="s">
        <v>130</v>
      </c>
      <c r="C63" s="137"/>
      <c r="D63" s="137"/>
      <c r="E63" s="138">
        <v>2019</v>
      </c>
      <c r="F63" s="233" t="s">
        <v>248</v>
      </c>
      <c r="G63" s="40">
        <f>'Bieu8-XSKT'!G63</f>
        <v>26008</v>
      </c>
      <c r="H63" s="40">
        <f>'Bieu8-XSKT'!H63</f>
        <v>23407.200000000001</v>
      </c>
      <c r="I63" s="40">
        <f>'Bieu8-XSKT'!I63</f>
        <v>0</v>
      </c>
      <c r="J63" s="40">
        <f>'Bieu8-XSKT'!J63</f>
        <v>0</v>
      </c>
      <c r="K63" s="40">
        <f>'Bieu8-XSKT'!K63</f>
        <v>0</v>
      </c>
      <c r="L63" s="40">
        <f>'Bieu8-XSKT'!L63</f>
        <v>0</v>
      </c>
      <c r="M63" s="40">
        <f>'Bieu8-XSKT'!M63</f>
        <v>0</v>
      </c>
      <c r="N63" s="40">
        <f>'Bieu8-XSKT'!N63</f>
        <v>0</v>
      </c>
      <c r="O63" s="40">
        <f>'Bieu8-XSKT'!O63</f>
        <v>0</v>
      </c>
      <c r="P63" s="40">
        <f>'Bieu8-XSKT'!P63</f>
        <v>0</v>
      </c>
      <c r="Q63" s="40">
        <f>'Bieu8-XSKT'!Q63</f>
        <v>0</v>
      </c>
      <c r="R63" s="40">
        <f>'Bieu8-XSKT'!R63</f>
        <v>0</v>
      </c>
      <c r="S63" s="40">
        <f>'Bieu8-XSKT'!S63</f>
        <v>0</v>
      </c>
      <c r="T63" s="40">
        <f>'Bieu8-XSKT'!T63</f>
        <v>0</v>
      </c>
      <c r="U63" s="40">
        <f>'Bieu8-XSKT'!U63</f>
        <v>0</v>
      </c>
      <c r="V63" s="40">
        <f>'Bieu8-XSKT'!V63</f>
        <v>0</v>
      </c>
      <c r="W63" s="40">
        <f>'Bieu8-XSKT'!W63</f>
        <v>0</v>
      </c>
      <c r="X63" s="40">
        <f>'Bieu8-XSKT'!X63</f>
        <v>0</v>
      </c>
      <c r="Y63" s="40">
        <f>'Bieu8-XSKT'!Y63</f>
        <v>0</v>
      </c>
      <c r="Z63" s="40">
        <f>'Bieu8-XSKT'!Z63</f>
        <v>0</v>
      </c>
      <c r="AA63" s="40">
        <f>'Bieu8-XSKT'!AA63</f>
        <v>0</v>
      </c>
      <c r="AB63" s="40">
        <f>'Bieu8-XSKT'!AB63</f>
        <v>0</v>
      </c>
      <c r="AC63" s="40">
        <f>'Bieu8-XSKT'!AC63</f>
        <v>0</v>
      </c>
      <c r="AD63" s="40">
        <f>'Bieu8-XSKT'!AD63</f>
        <v>0</v>
      </c>
      <c r="AE63" s="40">
        <f>'Bieu8-XSKT'!AE63</f>
        <v>0</v>
      </c>
      <c r="AF63" s="40">
        <f>'Bieu8-XSKT'!AF63</f>
        <v>0</v>
      </c>
      <c r="AG63" s="40">
        <f>'Bieu8-XSKT'!AG63</f>
        <v>0</v>
      </c>
      <c r="AH63" s="40">
        <f>'Bieu8-XSKT'!AH63</f>
        <v>0</v>
      </c>
      <c r="AI63" s="40">
        <f>'Bieu8-XSKT'!AI63</f>
        <v>0</v>
      </c>
      <c r="AJ63" s="40">
        <f>'Bieu8-XSKT'!AJ63</f>
        <v>0</v>
      </c>
      <c r="AK63" s="40">
        <f>'Bieu8-XSKT'!AK63</f>
        <v>0</v>
      </c>
      <c r="AL63" s="40">
        <f>'Bieu8-XSKT'!AL63</f>
        <v>0</v>
      </c>
      <c r="AM63" s="40">
        <f>'Bieu8-XSKT'!AM63</f>
        <v>0</v>
      </c>
      <c r="AN63" s="40">
        <f>'Bieu8-XSKT'!AN63</f>
        <v>0</v>
      </c>
      <c r="AO63" s="40">
        <f>'Bieu8-XSKT'!AO63</f>
        <v>0</v>
      </c>
      <c r="AP63" s="40">
        <f>'Bieu8-XSKT'!AP63</f>
        <v>0</v>
      </c>
      <c r="AQ63" s="40">
        <f>'Bieu8-XSKT'!AQ63</f>
        <v>0</v>
      </c>
      <c r="AR63" s="40">
        <f>'Bieu8-XSKT'!AR63</f>
        <v>0</v>
      </c>
      <c r="AS63" s="40">
        <f>'Bieu8-XSKT'!AS63</f>
        <v>0</v>
      </c>
      <c r="AT63" s="40">
        <f>'Bieu8-XSKT'!AT63</f>
        <v>0</v>
      </c>
      <c r="AU63" s="40">
        <f>'Bieu8-XSKT'!AU63</f>
        <v>0</v>
      </c>
      <c r="AV63" s="40">
        <f>'Bieu8-XSKT'!AV63</f>
        <v>0</v>
      </c>
      <c r="AW63" s="40">
        <f>'Bieu8-XSKT'!AW63</f>
        <v>0</v>
      </c>
      <c r="AX63" s="40">
        <f>'Bieu8-XSKT'!AX63</f>
        <v>0</v>
      </c>
      <c r="AY63" s="40">
        <f>'Bieu8-XSKT'!AY63</f>
        <v>0</v>
      </c>
      <c r="AZ63" s="40">
        <f>'Bieu8-XSKT'!AZ63</f>
        <v>0</v>
      </c>
      <c r="BA63" s="40">
        <f>'Bieu8-XSKT'!BA63</f>
        <v>0</v>
      </c>
      <c r="BB63" s="40">
        <f>'Bieu8-XSKT'!BB63</f>
        <v>0</v>
      </c>
      <c r="BC63" s="40">
        <f>'Bieu8-XSKT'!BC63</f>
        <v>0</v>
      </c>
      <c r="BD63" s="40">
        <f>'Bieu8-XSKT'!BD63</f>
        <v>0</v>
      </c>
      <c r="BE63" s="40">
        <f>'Bieu8-XSKT'!BE63</f>
        <v>0</v>
      </c>
      <c r="BF63" s="40">
        <f>'Bieu8-XSKT'!BF63</f>
        <v>0</v>
      </c>
      <c r="BG63" s="40">
        <f>'Bieu8-XSKT'!BG63</f>
        <v>0</v>
      </c>
      <c r="BH63" s="40">
        <f>'Bieu8-XSKT'!BH63</f>
        <v>0</v>
      </c>
      <c r="BI63" s="40">
        <f>'Bieu8-XSKT'!BI63</f>
        <v>26008</v>
      </c>
      <c r="BJ63" s="40">
        <f>'Bieu8-XSKT'!BJ63</f>
        <v>10285</v>
      </c>
      <c r="BK63" s="40">
        <f>'Bieu8-XSKT'!BK63</f>
        <v>10285</v>
      </c>
      <c r="BL63" s="40">
        <f>'Bieu8-XSKT'!BL63</f>
        <v>0</v>
      </c>
      <c r="BM63" s="40">
        <f>'Bieu8-XSKT'!BM63</f>
        <v>0</v>
      </c>
      <c r="BN63" s="40">
        <f>'Bieu8-XSKT'!BN63</f>
        <v>4000</v>
      </c>
      <c r="BO63" s="40">
        <f>'Bieu8-XSKT'!BO63</f>
        <v>6285</v>
      </c>
      <c r="BP63" s="40">
        <f>'Bieu8-XSKT'!BP63</f>
        <v>10285</v>
      </c>
      <c r="BQ63" s="40">
        <f>'Bieu8-XSKT'!BQ63</f>
        <v>0</v>
      </c>
      <c r="BR63" s="40">
        <f>'Bieu8-XSKT'!BR63</f>
        <v>6000</v>
      </c>
      <c r="BS63" s="40">
        <f>'Bieu8-XSKT'!BS63</f>
        <v>4285</v>
      </c>
      <c r="BT63" s="40">
        <f>'Bieu8-XSKT'!BT63</f>
        <v>2000</v>
      </c>
      <c r="BU63" s="40">
        <f>'Bieu8-XSKT'!BU63</f>
        <v>12285</v>
      </c>
      <c r="BV63" s="40">
        <f>'Bieu8-XSKT'!BV63</f>
        <v>6000</v>
      </c>
      <c r="BW63" s="40">
        <f>'Bieu8-XSKT'!BW63</f>
        <v>6000</v>
      </c>
      <c r="BX63" s="40">
        <f>'Bieu8-XSKT'!BX63</f>
        <v>6000</v>
      </c>
      <c r="BY63" s="40">
        <f>'Bieu8-XSKT'!BY63</f>
        <v>6285</v>
      </c>
      <c r="BZ63" s="40">
        <f>'Bieu8-XSKT'!BZ63</f>
        <v>6285</v>
      </c>
      <c r="CA63" s="40">
        <f>'Bieu8-XSKT'!CA63</f>
        <v>0</v>
      </c>
      <c r="CB63" s="40">
        <f>'Bieu8-XSKT'!CB63</f>
        <v>6285</v>
      </c>
      <c r="CC63" s="64"/>
      <c r="CD63" s="135" t="s">
        <v>54</v>
      </c>
      <c r="CE63" s="120"/>
      <c r="CF63" s="74"/>
      <c r="CG63" s="140"/>
      <c r="CI63" s="125"/>
      <c r="CJ63" s="106"/>
      <c r="CK63" s="105"/>
      <c r="CL63" s="106"/>
    </row>
    <row r="64" spans="1:90" s="75" customFormat="1" ht="30" hidden="1" x14ac:dyDescent="0.25">
      <c r="A64" s="135">
        <f t="shared" ref="A64:A111" si="14">A63+1</f>
        <v>3</v>
      </c>
      <c r="B64" s="65" t="s">
        <v>273</v>
      </c>
      <c r="C64" s="66"/>
      <c r="D64" s="66"/>
      <c r="E64" s="67"/>
      <c r="F64" s="234" t="s">
        <v>283</v>
      </c>
      <c r="G64" s="40">
        <f>'Bieu8-XSKT'!G64</f>
        <v>5875</v>
      </c>
      <c r="H64" s="40">
        <f>'Bieu8-XSKT'!H64</f>
        <v>5287.5</v>
      </c>
      <c r="I64" s="40">
        <f>'Bieu8-XSKT'!I64</f>
        <v>0</v>
      </c>
      <c r="J64" s="40">
        <f>'Bieu8-XSKT'!J64</f>
        <v>0</v>
      </c>
      <c r="K64" s="40">
        <f>'Bieu8-XSKT'!K64</f>
        <v>0</v>
      </c>
      <c r="L64" s="40">
        <f>'Bieu8-XSKT'!L64</f>
        <v>0</v>
      </c>
      <c r="M64" s="40">
        <f>'Bieu8-XSKT'!M64</f>
        <v>0</v>
      </c>
      <c r="N64" s="40">
        <f>'Bieu8-XSKT'!N64</f>
        <v>0</v>
      </c>
      <c r="O64" s="40">
        <f>'Bieu8-XSKT'!O64</f>
        <v>0</v>
      </c>
      <c r="P64" s="40">
        <f>'Bieu8-XSKT'!P64</f>
        <v>0</v>
      </c>
      <c r="Q64" s="40">
        <f>'Bieu8-XSKT'!Q64</f>
        <v>0</v>
      </c>
      <c r="R64" s="40">
        <f>'Bieu8-XSKT'!R64</f>
        <v>0</v>
      </c>
      <c r="S64" s="40">
        <f>'Bieu8-XSKT'!S64</f>
        <v>0</v>
      </c>
      <c r="T64" s="40">
        <f>'Bieu8-XSKT'!T64</f>
        <v>0</v>
      </c>
      <c r="U64" s="40">
        <f>'Bieu8-XSKT'!U64</f>
        <v>0</v>
      </c>
      <c r="V64" s="40">
        <f>'Bieu8-XSKT'!V64</f>
        <v>0</v>
      </c>
      <c r="W64" s="40">
        <f>'Bieu8-XSKT'!W64</f>
        <v>0</v>
      </c>
      <c r="X64" s="40">
        <f>'Bieu8-XSKT'!X64</f>
        <v>0</v>
      </c>
      <c r="Y64" s="40">
        <f>'Bieu8-XSKT'!Y64</f>
        <v>0</v>
      </c>
      <c r="Z64" s="40">
        <f>'Bieu8-XSKT'!Z64</f>
        <v>0</v>
      </c>
      <c r="AA64" s="40">
        <f>'Bieu8-XSKT'!AA64</f>
        <v>0</v>
      </c>
      <c r="AB64" s="40">
        <f>'Bieu8-XSKT'!AB64</f>
        <v>0</v>
      </c>
      <c r="AC64" s="40">
        <f>'Bieu8-XSKT'!AC64</f>
        <v>0</v>
      </c>
      <c r="AD64" s="40">
        <f>'Bieu8-XSKT'!AD64</f>
        <v>0</v>
      </c>
      <c r="AE64" s="40">
        <f>'Bieu8-XSKT'!AE64</f>
        <v>0</v>
      </c>
      <c r="AF64" s="40">
        <f>'Bieu8-XSKT'!AF64</f>
        <v>0</v>
      </c>
      <c r="AG64" s="40">
        <f>'Bieu8-XSKT'!AG64</f>
        <v>0</v>
      </c>
      <c r="AH64" s="40">
        <f>'Bieu8-XSKT'!AH64</f>
        <v>0</v>
      </c>
      <c r="AI64" s="40">
        <f>'Bieu8-XSKT'!AI64</f>
        <v>0</v>
      </c>
      <c r="AJ64" s="40">
        <f>'Bieu8-XSKT'!AJ64</f>
        <v>0</v>
      </c>
      <c r="AK64" s="40">
        <f>'Bieu8-XSKT'!AK64</f>
        <v>0</v>
      </c>
      <c r="AL64" s="40">
        <f>'Bieu8-XSKT'!AL64</f>
        <v>0</v>
      </c>
      <c r="AM64" s="40">
        <f>'Bieu8-XSKT'!AM64</f>
        <v>0</v>
      </c>
      <c r="AN64" s="40">
        <f>'Bieu8-XSKT'!AN64</f>
        <v>0</v>
      </c>
      <c r="AO64" s="40">
        <f>'Bieu8-XSKT'!AO64</f>
        <v>0</v>
      </c>
      <c r="AP64" s="40">
        <f>'Bieu8-XSKT'!AP64</f>
        <v>0</v>
      </c>
      <c r="AQ64" s="40">
        <f>'Bieu8-XSKT'!AQ64</f>
        <v>0</v>
      </c>
      <c r="AR64" s="40">
        <f>'Bieu8-XSKT'!AR64</f>
        <v>0</v>
      </c>
      <c r="AS64" s="40">
        <f>'Bieu8-XSKT'!AS64</f>
        <v>0</v>
      </c>
      <c r="AT64" s="40">
        <f>'Bieu8-XSKT'!AT64</f>
        <v>0</v>
      </c>
      <c r="AU64" s="40">
        <f>'Bieu8-XSKT'!AU64</f>
        <v>0</v>
      </c>
      <c r="AV64" s="40">
        <f>'Bieu8-XSKT'!AV64</f>
        <v>0</v>
      </c>
      <c r="AW64" s="40">
        <f>'Bieu8-XSKT'!AW64</f>
        <v>0</v>
      </c>
      <c r="AX64" s="40">
        <f>'Bieu8-XSKT'!AX64</f>
        <v>0</v>
      </c>
      <c r="AY64" s="40">
        <f>'Bieu8-XSKT'!AY64</f>
        <v>0</v>
      </c>
      <c r="AZ64" s="40">
        <f>'Bieu8-XSKT'!AZ64</f>
        <v>0</v>
      </c>
      <c r="BA64" s="40">
        <f>'Bieu8-XSKT'!BA64</f>
        <v>0</v>
      </c>
      <c r="BB64" s="40">
        <f>'Bieu8-XSKT'!BB64</f>
        <v>0</v>
      </c>
      <c r="BC64" s="40">
        <f>'Bieu8-XSKT'!BC64</f>
        <v>0</v>
      </c>
      <c r="BD64" s="40">
        <f>'Bieu8-XSKT'!BD64</f>
        <v>0</v>
      </c>
      <c r="BE64" s="40">
        <f>'Bieu8-XSKT'!BE64</f>
        <v>0</v>
      </c>
      <c r="BF64" s="40">
        <f>'Bieu8-XSKT'!BF64</f>
        <v>0</v>
      </c>
      <c r="BG64" s="40">
        <f>'Bieu8-XSKT'!BG64</f>
        <v>0</v>
      </c>
      <c r="BH64" s="40">
        <f>'Bieu8-XSKT'!BH64</f>
        <v>0</v>
      </c>
      <c r="BI64" s="40">
        <f>'Bieu8-XSKT'!BI64</f>
        <v>0</v>
      </c>
      <c r="BJ64" s="40">
        <f>'Bieu8-XSKT'!BJ64</f>
        <v>0</v>
      </c>
      <c r="BK64" s="40">
        <f>'Bieu8-XSKT'!BK64</f>
        <v>0</v>
      </c>
      <c r="BL64" s="40">
        <f>'Bieu8-XSKT'!BL64</f>
        <v>0</v>
      </c>
      <c r="BM64" s="40">
        <f>'Bieu8-XSKT'!BM64</f>
        <v>0</v>
      </c>
      <c r="BN64" s="40">
        <f>'Bieu8-XSKT'!BN64</f>
        <v>0</v>
      </c>
      <c r="BO64" s="40">
        <f>'Bieu8-XSKT'!BO64</f>
        <v>0</v>
      </c>
      <c r="BP64" s="40">
        <f>'Bieu8-XSKT'!BP64</f>
        <v>5000</v>
      </c>
      <c r="BQ64" s="40">
        <f>'Bieu8-XSKT'!BQ64</f>
        <v>0</v>
      </c>
      <c r="BR64" s="40">
        <f>'Bieu8-XSKT'!BR64</f>
        <v>2000</v>
      </c>
      <c r="BS64" s="40">
        <f>'Bieu8-XSKT'!BS64</f>
        <v>0</v>
      </c>
      <c r="BT64" s="40">
        <f>'Bieu8-XSKT'!BT64</f>
        <v>0</v>
      </c>
      <c r="BU64" s="40">
        <f>'Bieu8-XSKT'!BU64</f>
        <v>5000</v>
      </c>
      <c r="BV64" s="40">
        <f>'Bieu8-XSKT'!BV64</f>
        <v>2000</v>
      </c>
      <c r="BW64" s="40">
        <f>'Bieu8-XSKT'!BW64</f>
        <v>2000</v>
      </c>
      <c r="BX64" s="40">
        <f>'Bieu8-XSKT'!BX64</f>
        <v>2000</v>
      </c>
      <c r="BY64" s="40">
        <f>'Bieu8-XSKT'!BY64</f>
        <v>3000</v>
      </c>
      <c r="BZ64" s="40">
        <f>'Bieu8-XSKT'!BZ64</f>
        <v>3000</v>
      </c>
      <c r="CA64" s="40">
        <f>'Bieu8-XSKT'!CA64</f>
        <v>0</v>
      </c>
      <c r="CB64" s="40">
        <f>'Bieu8-XSKT'!CB64</f>
        <v>3000</v>
      </c>
      <c r="CC64" s="64"/>
      <c r="CD64" s="73" t="s">
        <v>54</v>
      </c>
      <c r="CE64" s="120"/>
      <c r="CF64" s="74"/>
      <c r="CG64" s="140"/>
      <c r="CH64" s="139"/>
      <c r="CI64" s="125"/>
      <c r="CJ64" s="106"/>
      <c r="CK64" s="105"/>
      <c r="CL64" s="106"/>
    </row>
    <row r="65" spans="1:90" s="75" customFormat="1" ht="30" hidden="1" x14ac:dyDescent="0.25">
      <c r="A65" s="135">
        <f t="shared" si="14"/>
        <v>4</v>
      </c>
      <c r="B65" s="65" t="s">
        <v>274</v>
      </c>
      <c r="C65" s="66"/>
      <c r="D65" s="66"/>
      <c r="E65" s="67"/>
      <c r="F65" s="234" t="s">
        <v>284</v>
      </c>
      <c r="G65" s="40">
        <f>'Bieu8-XSKT'!G65</f>
        <v>27407</v>
      </c>
      <c r="H65" s="40">
        <f>'Bieu8-XSKT'!H65</f>
        <v>24666.3</v>
      </c>
      <c r="I65" s="40">
        <f>'Bieu8-XSKT'!I65</f>
        <v>0</v>
      </c>
      <c r="J65" s="40">
        <f>'Bieu8-XSKT'!J65</f>
        <v>0</v>
      </c>
      <c r="K65" s="40">
        <f>'Bieu8-XSKT'!K65</f>
        <v>0</v>
      </c>
      <c r="L65" s="40">
        <f>'Bieu8-XSKT'!L65</f>
        <v>0</v>
      </c>
      <c r="M65" s="40">
        <f>'Bieu8-XSKT'!M65</f>
        <v>0</v>
      </c>
      <c r="N65" s="40">
        <f>'Bieu8-XSKT'!N65</f>
        <v>0</v>
      </c>
      <c r="O65" s="40">
        <f>'Bieu8-XSKT'!O65</f>
        <v>0</v>
      </c>
      <c r="P65" s="40">
        <f>'Bieu8-XSKT'!P65</f>
        <v>0</v>
      </c>
      <c r="Q65" s="40">
        <f>'Bieu8-XSKT'!Q65</f>
        <v>0</v>
      </c>
      <c r="R65" s="40">
        <f>'Bieu8-XSKT'!R65</f>
        <v>0</v>
      </c>
      <c r="S65" s="40">
        <f>'Bieu8-XSKT'!S65</f>
        <v>0</v>
      </c>
      <c r="T65" s="40">
        <f>'Bieu8-XSKT'!T65</f>
        <v>0</v>
      </c>
      <c r="U65" s="40">
        <f>'Bieu8-XSKT'!U65</f>
        <v>0</v>
      </c>
      <c r="V65" s="40">
        <f>'Bieu8-XSKT'!V65</f>
        <v>0</v>
      </c>
      <c r="W65" s="40">
        <f>'Bieu8-XSKT'!W65</f>
        <v>0</v>
      </c>
      <c r="X65" s="40">
        <f>'Bieu8-XSKT'!X65</f>
        <v>0</v>
      </c>
      <c r="Y65" s="40">
        <f>'Bieu8-XSKT'!Y65</f>
        <v>0</v>
      </c>
      <c r="Z65" s="40">
        <f>'Bieu8-XSKT'!Z65</f>
        <v>0</v>
      </c>
      <c r="AA65" s="40">
        <f>'Bieu8-XSKT'!AA65</f>
        <v>0</v>
      </c>
      <c r="AB65" s="40">
        <f>'Bieu8-XSKT'!AB65</f>
        <v>0</v>
      </c>
      <c r="AC65" s="40">
        <f>'Bieu8-XSKT'!AC65</f>
        <v>0</v>
      </c>
      <c r="AD65" s="40">
        <f>'Bieu8-XSKT'!AD65</f>
        <v>0</v>
      </c>
      <c r="AE65" s="40">
        <f>'Bieu8-XSKT'!AE65</f>
        <v>0</v>
      </c>
      <c r="AF65" s="40">
        <f>'Bieu8-XSKT'!AF65</f>
        <v>0</v>
      </c>
      <c r="AG65" s="40">
        <f>'Bieu8-XSKT'!AG65</f>
        <v>0</v>
      </c>
      <c r="AH65" s="40">
        <f>'Bieu8-XSKT'!AH65</f>
        <v>0</v>
      </c>
      <c r="AI65" s="40">
        <f>'Bieu8-XSKT'!AI65</f>
        <v>0</v>
      </c>
      <c r="AJ65" s="40">
        <f>'Bieu8-XSKT'!AJ65</f>
        <v>0</v>
      </c>
      <c r="AK65" s="40">
        <f>'Bieu8-XSKT'!AK65</f>
        <v>0</v>
      </c>
      <c r="AL65" s="40">
        <f>'Bieu8-XSKT'!AL65</f>
        <v>0</v>
      </c>
      <c r="AM65" s="40">
        <f>'Bieu8-XSKT'!AM65</f>
        <v>0</v>
      </c>
      <c r="AN65" s="40">
        <f>'Bieu8-XSKT'!AN65</f>
        <v>0</v>
      </c>
      <c r="AO65" s="40">
        <f>'Bieu8-XSKT'!AO65</f>
        <v>0</v>
      </c>
      <c r="AP65" s="40">
        <f>'Bieu8-XSKT'!AP65</f>
        <v>0</v>
      </c>
      <c r="AQ65" s="40">
        <f>'Bieu8-XSKT'!AQ65</f>
        <v>0</v>
      </c>
      <c r="AR65" s="40">
        <f>'Bieu8-XSKT'!AR65</f>
        <v>0</v>
      </c>
      <c r="AS65" s="40">
        <f>'Bieu8-XSKT'!AS65</f>
        <v>0</v>
      </c>
      <c r="AT65" s="40">
        <f>'Bieu8-XSKT'!AT65</f>
        <v>0</v>
      </c>
      <c r="AU65" s="40">
        <f>'Bieu8-XSKT'!AU65</f>
        <v>0</v>
      </c>
      <c r="AV65" s="40">
        <f>'Bieu8-XSKT'!AV65</f>
        <v>0</v>
      </c>
      <c r="AW65" s="40">
        <f>'Bieu8-XSKT'!AW65</f>
        <v>0</v>
      </c>
      <c r="AX65" s="40">
        <f>'Bieu8-XSKT'!AX65</f>
        <v>0</v>
      </c>
      <c r="AY65" s="40">
        <f>'Bieu8-XSKT'!AY65</f>
        <v>0</v>
      </c>
      <c r="AZ65" s="40">
        <f>'Bieu8-XSKT'!AZ65</f>
        <v>0</v>
      </c>
      <c r="BA65" s="40">
        <f>'Bieu8-XSKT'!BA65</f>
        <v>0</v>
      </c>
      <c r="BB65" s="40">
        <f>'Bieu8-XSKT'!BB65</f>
        <v>0</v>
      </c>
      <c r="BC65" s="40">
        <f>'Bieu8-XSKT'!BC65</f>
        <v>0</v>
      </c>
      <c r="BD65" s="40">
        <f>'Bieu8-XSKT'!BD65</f>
        <v>0</v>
      </c>
      <c r="BE65" s="40">
        <f>'Bieu8-XSKT'!BE65</f>
        <v>0</v>
      </c>
      <c r="BF65" s="40">
        <f>'Bieu8-XSKT'!BF65</f>
        <v>0</v>
      </c>
      <c r="BG65" s="40">
        <f>'Bieu8-XSKT'!BG65</f>
        <v>0</v>
      </c>
      <c r="BH65" s="40">
        <f>'Bieu8-XSKT'!BH65</f>
        <v>0</v>
      </c>
      <c r="BI65" s="40">
        <f>'Bieu8-XSKT'!BI65</f>
        <v>0</v>
      </c>
      <c r="BJ65" s="40">
        <f>'Bieu8-XSKT'!BJ65</f>
        <v>0</v>
      </c>
      <c r="BK65" s="40">
        <f>'Bieu8-XSKT'!BK65</f>
        <v>0</v>
      </c>
      <c r="BL65" s="40">
        <f>'Bieu8-XSKT'!BL65</f>
        <v>0</v>
      </c>
      <c r="BM65" s="40">
        <f>'Bieu8-XSKT'!BM65</f>
        <v>0</v>
      </c>
      <c r="BN65" s="40">
        <f>'Bieu8-XSKT'!BN65</f>
        <v>0</v>
      </c>
      <c r="BO65" s="40">
        <f>'Bieu8-XSKT'!BO65</f>
        <v>0</v>
      </c>
      <c r="BP65" s="40">
        <f>'Bieu8-XSKT'!BP65</f>
        <v>12000</v>
      </c>
      <c r="BQ65" s="40">
        <f>'Bieu8-XSKT'!BQ65</f>
        <v>0</v>
      </c>
      <c r="BR65" s="40">
        <f>'Bieu8-XSKT'!BR65</f>
        <v>4800</v>
      </c>
      <c r="BS65" s="40">
        <f>'Bieu8-XSKT'!BS65</f>
        <v>0</v>
      </c>
      <c r="BT65" s="40">
        <f>'Bieu8-XSKT'!BT65</f>
        <v>1590</v>
      </c>
      <c r="BU65" s="40">
        <f>'Bieu8-XSKT'!BU65</f>
        <v>13590</v>
      </c>
      <c r="BV65" s="40">
        <f>'Bieu8-XSKT'!BV65</f>
        <v>4800</v>
      </c>
      <c r="BW65" s="40">
        <f>'Bieu8-XSKT'!BW65</f>
        <v>4800</v>
      </c>
      <c r="BX65" s="40">
        <f>'Bieu8-XSKT'!BX65</f>
        <v>4800</v>
      </c>
      <c r="BY65" s="40">
        <f>'Bieu8-XSKT'!BY65</f>
        <v>8790</v>
      </c>
      <c r="BZ65" s="40">
        <f>'Bieu8-XSKT'!BZ65</f>
        <v>8790</v>
      </c>
      <c r="CA65" s="40">
        <f>'Bieu8-XSKT'!CA65</f>
        <v>0</v>
      </c>
      <c r="CB65" s="40">
        <f>'Bieu8-XSKT'!CB65</f>
        <v>8790</v>
      </c>
      <c r="CC65" s="64"/>
      <c r="CD65" s="73" t="s">
        <v>54</v>
      </c>
      <c r="CE65" s="120"/>
      <c r="CF65" s="74"/>
      <c r="CG65" s="140"/>
      <c r="CH65" s="139"/>
      <c r="CI65" s="125"/>
      <c r="CJ65" s="106"/>
      <c r="CK65" s="105"/>
      <c r="CL65" s="106"/>
    </row>
    <row r="66" spans="1:90" s="17" customFormat="1" ht="30" hidden="1" x14ac:dyDescent="0.25">
      <c r="A66" s="41">
        <f t="shared" si="14"/>
        <v>5</v>
      </c>
      <c r="B66" s="43" t="s">
        <v>275</v>
      </c>
      <c r="C66" s="44"/>
      <c r="D66" s="44"/>
      <c r="E66" s="45"/>
      <c r="F66" s="232" t="s">
        <v>458</v>
      </c>
      <c r="G66" s="40">
        <f>'Bieu8-XSKT'!G66</f>
        <v>5621</v>
      </c>
      <c r="H66" s="40">
        <f>'Bieu8-XSKT'!H66</f>
        <v>5058.9000000000005</v>
      </c>
      <c r="I66" s="40">
        <f>'Bieu8-XSKT'!I66</f>
        <v>0</v>
      </c>
      <c r="J66" s="40">
        <f>'Bieu8-XSKT'!J66</f>
        <v>0</v>
      </c>
      <c r="K66" s="40">
        <f>'Bieu8-XSKT'!K66</f>
        <v>0</v>
      </c>
      <c r="L66" s="40">
        <f>'Bieu8-XSKT'!L66</f>
        <v>0</v>
      </c>
      <c r="M66" s="40">
        <f>'Bieu8-XSKT'!M66</f>
        <v>0</v>
      </c>
      <c r="N66" s="40">
        <f>'Bieu8-XSKT'!N66</f>
        <v>0</v>
      </c>
      <c r="O66" s="40">
        <f>'Bieu8-XSKT'!O66</f>
        <v>0</v>
      </c>
      <c r="P66" s="40">
        <f>'Bieu8-XSKT'!P66</f>
        <v>0</v>
      </c>
      <c r="Q66" s="40">
        <f>'Bieu8-XSKT'!Q66</f>
        <v>0</v>
      </c>
      <c r="R66" s="40">
        <f>'Bieu8-XSKT'!R66</f>
        <v>0</v>
      </c>
      <c r="S66" s="40">
        <f>'Bieu8-XSKT'!S66</f>
        <v>0</v>
      </c>
      <c r="T66" s="40">
        <f>'Bieu8-XSKT'!T66</f>
        <v>0</v>
      </c>
      <c r="U66" s="40">
        <f>'Bieu8-XSKT'!U66</f>
        <v>0</v>
      </c>
      <c r="V66" s="40">
        <f>'Bieu8-XSKT'!V66</f>
        <v>0</v>
      </c>
      <c r="W66" s="40">
        <f>'Bieu8-XSKT'!W66</f>
        <v>0</v>
      </c>
      <c r="X66" s="40">
        <f>'Bieu8-XSKT'!X66</f>
        <v>0</v>
      </c>
      <c r="Y66" s="40">
        <f>'Bieu8-XSKT'!Y66</f>
        <v>0</v>
      </c>
      <c r="Z66" s="40">
        <f>'Bieu8-XSKT'!Z66</f>
        <v>0</v>
      </c>
      <c r="AA66" s="40">
        <f>'Bieu8-XSKT'!AA66</f>
        <v>0</v>
      </c>
      <c r="AB66" s="40">
        <f>'Bieu8-XSKT'!AB66</f>
        <v>0</v>
      </c>
      <c r="AC66" s="40">
        <f>'Bieu8-XSKT'!AC66</f>
        <v>0</v>
      </c>
      <c r="AD66" s="40">
        <f>'Bieu8-XSKT'!AD66</f>
        <v>0</v>
      </c>
      <c r="AE66" s="40">
        <f>'Bieu8-XSKT'!AE66</f>
        <v>0</v>
      </c>
      <c r="AF66" s="40">
        <f>'Bieu8-XSKT'!AF66</f>
        <v>0</v>
      </c>
      <c r="AG66" s="40">
        <f>'Bieu8-XSKT'!AG66</f>
        <v>0</v>
      </c>
      <c r="AH66" s="40">
        <f>'Bieu8-XSKT'!AH66</f>
        <v>0</v>
      </c>
      <c r="AI66" s="40">
        <f>'Bieu8-XSKT'!AI66</f>
        <v>0</v>
      </c>
      <c r="AJ66" s="40">
        <f>'Bieu8-XSKT'!AJ66</f>
        <v>0</v>
      </c>
      <c r="AK66" s="40">
        <f>'Bieu8-XSKT'!AK66</f>
        <v>0</v>
      </c>
      <c r="AL66" s="40">
        <f>'Bieu8-XSKT'!AL66</f>
        <v>0</v>
      </c>
      <c r="AM66" s="40">
        <f>'Bieu8-XSKT'!AM66</f>
        <v>0</v>
      </c>
      <c r="AN66" s="40">
        <f>'Bieu8-XSKT'!AN66</f>
        <v>0</v>
      </c>
      <c r="AO66" s="40">
        <f>'Bieu8-XSKT'!AO66</f>
        <v>0</v>
      </c>
      <c r="AP66" s="40">
        <f>'Bieu8-XSKT'!AP66</f>
        <v>0</v>
      </c>
      <c r="AQ66" s="40">
        <f>'Bieu8-XSKT'!AQ66</f>
        <v>0</v>
      </c>
      <c r="AR66" s="40">
        <f>'Bieu8-XSKT'!AR66</f>
        <v>0</v>
      </c>
      <c r="AS66" s="40">
        <f>'Bieu8-XSKT'!AS66</f>
        <v>0</v>
      </c>
      <c r="AT66" s="40">
        <f>'Bieu8-XSKT'!AT66</f>
        <v>0</v>
      </c>
      <c r="AU66" s="40">
        <f>'Bieu8-XSKT'!AU66</f>
        <v>0</v>
      </c>
      <c r="AV66" s="40">
        <f>'Bieu8-XSKT'!AV66</f>
        <v>0</v>
      </c>
      <c r="AW66" s="40">
        <f>'Bieu8-XSKT'!AW66</f>
        <v>0</v>
      </c>
      <c r="AX66" s="40">
        <f>'Bieu8-XSKT'!AX66</f>
        <v>0</v>
      </c>
      <c r="AY66" s="40">
        <f>'Bieu8-XSKT'!AY66</f>
        <v>0</v>
      </c>
      <c r="AZ66" s="40">
        <f>'Bieu8-XSKT'!AZ66</f>
        <v>0</v>
      </c>
      <c r="BA66" s="40">
        <f>'Bieu8-XSKT'!BA66</f>
        <v>0</v>
      </c>
      <c r="BB66" s="40">
        <f>'Bieu8-XSKT'!BB66</f>
        <v>0</v>
      </c>
      <c r="BC66" s="40">
        <f>'Bieu8-XSKT'!BC66</f>
        <v>0</v>
      </c>
      <c r="BD66" s="40">
        <f>'Bieu8-XSKT'!BD66</f>
        <v>0</v>
      </c>
      <c r="BE66" s="40">
        <f>'Bieu8-XSKT'!BE66</f>
        <v>0</v>
      </c>
      <c r="BF66" s="40">
        <f>'Bieu8-XSKT'!BF66</f>
        <v>0</v>
      </c>
      <c r="BG66" s="40">
        <f>'Bieu8-XSKT'!BG66</f>
        <v>0</v>
      </c>
      <c r="BH66" s="40">
        <f>'Bieu8-XSKT'!BH66</f>
        <v>0</v>
      </c>
      <c r="BI66" s="40">
        <f>'Bieu8-XSKT'!BI66</f>
        <v>0</v>
      </c>
      <c r="BJ66" s="40">
        <f>'Bieu8-XSKT'!BJ66</f>
        <v>0</v>
      </c>
      <c r="BK66" s="40">
        <f>'Bieu8-XSKT'!BK66</f>
        <v>0</v>
      </c>
      <c r="BL66" s="40">
        <f>'Bieu8-XSKT'!BL66</f>
        <v>0</v>
      </c>
      <c r="BM66" s="40">
        <f>'Bieu8-XSKT'!BM66</f>
        <v>0</v>
      </c>
      <c r="BN66" s="40">
        <f>'Bieu8-XSKT'!BN66</f>
        <v>0</v>
      </c>
      <c r="BO66" s="40">
        <f>'Bieu8-XSKT'!BO66</f>
        <v>0</v>
      </c>
      <c r="BP66" s="40">
        <f>'Bieu8-XSKT'!BP66</f>
        <v>5000</v>
      </c>
      <c r="BQ66" s="40">
        <f>'Bieu8-XSKT'!BQ66</f>
        <v>0</v>
      </c>
      <c r="BR66" s="40">
        <f>'Bieu8-XSKT'!BR66</f>
        <v>2000</v>
      </c>
      <c r="BS66" s="40">
        <f>'Bieu8-XSKT'!BS66</f>
        <v>0</v>
      </c>
      <c r="BT66" s="40">
        <f>'Bieu8-XSKT'!BT66</f>
        <v>-1600</v>
      </c>
      <c r="BU66" s="40">
        <f>'Bieu8-XSKT'!BU66</f>
        <v>3400</v>
      </c>
      <c r="BV66" s="40">
        <f>'Bieu8-XSKT'!BV66</f>
        <v>2000</v>
      </c>
      <c r="BW66" s="40">
        <f>'Bieu8-XSKT'!BW66</f>
        <v>2000</v>
      </c>
      <c r="BX66" s="40">
        <f>'Bieu8-XSKT'!BX66</f>
        <v>2000</v>
      </c>
      <c r="BY66" s="40">
        <f>'Bieu8-XSKT'!BY66</f>
        <v>1400</v>
      </c>
      <c r="BZ66" s="40">
        <f>'Bieu8-XSKT'!BZ66</f>
        <v>1400</v>
      </c>
      <c r="CA66" s="40">
        <f>'Bieu8-XSKT'!CA66</f>
        <v>0</v>
      </c>
      <c r="CB66" s="40">
        <f>'Bieu8-XSKT'!CB66</f>
        <v>1400</v>
      </c>
      <c r="CC66" s="39"/>
      <c r="CD66" s="49" t="s">
        <v>54</v>
      </c>
      <c r="CE66" s="120"/>
      <c r="CG66" s="125"/>
      <c r="CH66" s="107"/>
      <c r="CI66" s="125"/>
      <c r="CJ66" s="106"/>
      <c r="CK66" s="105"/>
      <c r="CL66" s="106"/>
    </row>
    <row r="67" spans="1:90" s="17" customFormat="1" ht="30" hidden="1" x14ac:dyDescent="0.25">
      <c r="A67" s="41">
        <f t="shared" si="14"/>
        <v>6</v>
      </c>
      <c r="B67" s="43" t="s">
        <v>276</v>
      </c>
      <c r="C67" s="44"/>
      <c r="D67" s="44"/>
      <c r="E67" s="45"/>
      <c r="F67" s="232" t="s">
        <v>459</v>
      </c>
      <c r="G67" s="40">
        <f>'Bieu8-XSKT'!G67</f>
        <v>6701</v>
      </c>
      <c r="H67" s="40">
        <f>'Bieu8-XSKT'!H67</f>
        <v>6700</v>
      </c>
      <c r="I67" s="40">
        <f>'Bieu8-XSKT'!I67</f>
        <v>0</v>
      </c>
      <c r="J67" s="40">
        <f>'Bieu8-XSKT'!J67</f>
        <v>0</v>
      </c>
      <c r="K67" s="40">
        <f>'Bieu8-XSKT'!K67</f>
        <v>0</v>
      </c>
      <c r="L67" s="40">
        <f>'Bieu8-XSKT'!L67</f>
        <v>0</v>
      </c>
      <c r="M67" s="40">
        <f>'Bieu8-XSKT'!M67</f>
        <v>0</v>
      </c>
      <c r="N67" s="40">
        <f>'Bieu8-XSKT'!N67</f>
        <v>0</v>
      </c>
      <c r="O67" s="40">
        <f>'Bieu8-XSKT'!O67</f>
        <v>0</v>
      </c>
      <c r="P67" s="40">
        <f>'Bieu8-XSKT'!P67</f>
        <v>0</v>
      </c>
      <c r="Q67" s="40">
        <f>'Bieu8-XSKT'!Q67</f>
        <v>0</v>
      </c>
      <c r="R67" s="40">
        <f>'Bieu8-XSKT'!R67</f>
        <v>0</v>
      </c>
      <c r="S67" s="40">
        <f>'Bieu8-XSKT'!S67</f>
        <v>0</v>
      </c>
      <c r="T67" s="40">
        <f>'Bieu8-XSKT'!T67</f>
        <v>0</v>
      </c>
      <c r="U67" s="40">
        <f>'Bieu8-XSKT'!U67</f>
        <v>0</v>
      </c>
      <c r="V67" s="40">
        <f>'Bieu8-XSKT'!V67</f>
        <v>0</v>
      </c>
      <c r="W67" s="40">
        <f>'Bieu8-XSKT'!W67</f>
        <v>0</v>
      </c>
      <c r="X67" s="40">
        <f>'Bieu8-XSKT'!X67</f>
        <v>0</v>
      </c>
      <c r="Y67" s="40">
        <f>'Bieu8-XSKT'!Y67</f>
        <v>0</v>
      </c>
      <c r="Z67" s="40">
        <f>'Bieu8-XSKT'!Z67</f>
        <v>0</v>
      </c>
      <c r="AA67" s="40">
        <f>'Bieu8-XSKT'!AA67</f>
        <v>0</v>
      </c>
      <c r="AB67" s="40">
        <f>'Bieu8-XSKT'!AB67</f>
        <v>0</v>
      </c>
      <c r="AC67" s="40">
        <f>'Bieu8-XSKT'!AC67</f>
        <v>0</v>
      </c>
      <c r="AD67" s="40">
        <f>'Bieu8-XSKT'!AD67</f>
        <v>0</v>
      </c>
      <c r="AE67" s="40">
        <f>'Bieu8-XSKT'!AE67</f>
        <v>0</v>
      </c>
      <c r="AF67" s="40">
        <f>'Bieu8-XSKT'!AF67</f>
        <v>0</v>
      </c>
      <c r="AG67" s="40">
        <f>'Bieu8-XSKT'!AG67</f>
        <v>0</v>
      </c>
      <c r="AH67" s="40">
        <f>'Bieu8-XSKT'!AH67</f>
        <v>0</v>
      </c>
      <c r="AI67" s="40">
        <f>'Bieu8-XSKT'!AI67</f>
        <v>0</v>
      </c>
      <c r="AJ67" s="40">
        <f>'Bieu8-XSKT'!AJ67</f>
        <v>0</v>
      </c>
      <c r="AK67" s="40">
        <f>'Bieu8-XSKT'!AK67</f>
        <v>0</v>
      </c>
      <c r="AL67" s="40">
        <f>'Bieu8-XSKT'!AL67</f>
        <v>0</v>
      </c>
      <c r="AM67" s="40">
        <f>'Bieu8-XSKT'!AM67</f>
        <v>0</v>
      </c>
      <c r="AN67" s="40">
        <f>'Bieu8-XSKT'!AN67</f>
        <v>0</v>
      </c>
      <c r="AO67" s="40">
        <f>'Bieu8-XSKT'!AO67</f>
        <v>0</v>
      </c>
      <c r="AP67" s="40">
        <f>'Bieu8-XSKT'!AP67</f>
        <v>0</v>
      </c>
      <c r="AQ67" s="40">
        <f>'Bieu8-XSKT'!AQ67</f>
        <v>0</v>
      </c>
      <c r="AR67" s="40">
        <f>'Bieu8-XSKT'!AR67</f>
        <v>0</v>
      </c>
      <c r="AS67" s="40">
        <f>'Bieu8-XSKT'!AS67</f>
        <v>0</v>
      </c>
      <c r="AT67" s="40">
        <f>'Bieu8-XSKT'!AT67</f>
        <v>0</v>
      </c>
      <c r="AU67" s="40">
        <f>'Bieu8-XSKT'!AU67</f>
        <v>0</v>
      </c>
      <c r="AV67" s="40">
        <f>'Bieu8-XSKT'!AV67</f>
        <v>0</v>
      </c>
      <c r="AW67" s="40">
        <f>'Bieu8-XSKT'!AW67</f>
        <v>0</v>
      </c>
      <c r="AX67" s="40">
        <f>'Bieu8-XSKT'!AX67</f>
        <v>0</v>
      </c>
      <c r="AY67" s="40">
        <f>'Bieu8-XSKT'!AY67</f>
        <v>0</v>
      </c>
      <c r="AZ67" s="40">
        <f>'Bieu8-XSKT'!AZ67</f>
        <v>0</v>
      </c>
      <c r="BA67" s="40">
        <f>'Bieu8-XSKT'!BA67</f>
        <v>0</v>
      </c>
      <c r="BB67" s="40">
        <f>'Bieu8-XSKT'!BB67</f>
        <v>0</v>
      </c>
      <c r="BC67" s="40">
        <f>'Bieu8-XSKT'!BC67</f>
        <v>0</v>
      </c>
      <c r="BD67" s="40">
        <f>'Bieu8-XSKT'!BD67</f>
        <v>0</v>
      </c>
      <c r="BE67" s="40">
        <f>'Bieu8-XSKT'!BE67</f>
        <v>0</v>
      </c>
      <c r="BF67" s="40">
        <f>'Bieu8-XSKT'!BF67</f>
        <v>0</v>
      </c>
      <c r="BG67" s="40">
        <f>'Bieu8-XSKT'!BG67</f>
        <v>0</v>
      </c>
      <c r="BH67" s="40">
        <f>'Bieu8-XSKT'!BH67</f>
        <v>0</v>
      </c>
      <c r="BI67" s="40">
        <f>'Bieu8-XSKT'!BI67</f>
        <v>0</v>
      </c>
      <c r="BJ67" s="40">
        <f>'Bieu8-XSKT'!BJ67</f>
        <v>0</v>
      </c>
      <c r="BK67" s="40">
        <f>'Bieu8-XSKT'!BK67</f>
        <v>0</v>
      </c>
      <c r="BL67" s="40">
        <f>'Bieu8-XSKT'!BL67</f>
        <v>0</v>
      </c>
      <c r="BM67" s="40">
        <f>'Bieu8-XSKT'!BM67</f>
        <v>0</v>
      </c>
      <c r="BN67" s="40">
        <f>'Bieu8-XSKT'!BN67</f>
        <v>0</v>
      </c>
      <c r="BO67" s="40">
        <f>'Bieu8-XSKT'!BO67</f>
        <v>0</v>
      </c>
      <c r="BP67" s="40">
        <f>'Bieu8-XSKT'!BP67</f>
        <v>7100</v>
      </c>
      <c r="BQ67" s="40">
        <f>'Bieu8-XSKT'!BQ67</f>
        <v>0</v>
      </c>
      <c r="BR67" s="40">
        <f>'Bieu8-XSKT'!BR67</f>
        <v>2840</v>
      </c>
      <c r="BS67" s="40">
        <f>'Bieu8-XSKT'!BS67</f>
        <v>0</v>
      </c>
      <c r="BT67" s="40">
        <f>'Bieu8-XSKT'!BT67</f>
        <v>-400</v>
      </c>
      <c r="BU67" s="40">
        <f>'Bieu8-XSKT'!BU67</f>
        <v>6700</v>
      </c>
      <c r="BV67" s="40">
        <f>'Bieu8-XSKT'!BV67</f>
        <v>2860</v>
      </c>
      <c r="BW67" s="40">
        <f>'Bieu8-XSKT'!BW67</f>
        <v>2840</v>
      </c>
      <c r="BX67" s="40">
        <f>'Bieu8-XSKT'!BX67</f>
        <v>2840</v>
      </c>
      <c r="BY67" s="40">
        <f>'Bieu8-XSKT'!BY67</f>
        <v>3840</v>
      </c>
      <c r="BZ67" s="40">
        <f>'Bieu8-XSKT'!BZ67</f>
        <v>3840</v>
      </c>
      <c r="CA67" s="40">
        <f>'Bieu8-XSKT'!CA67</f>
        <v>0</v>
      </c>
      <c r="CB67" s="40">
        <f>'Bieu8-XSKT'!CB67</f>
        <v>3840</v>
      </c>
      <c r="CC67" s="39"/>
      <c r="CD67" s="49" t="s">
        <v>55</v>
      </c>
      <c r="CE67" s="120"/>
      <c r="CG67" s="125"/>
      <c r="CH67" s="107"/>
      <c r="CI67" s="125"/>
      <c r="CJ67" s="106"/>
      <c r="CK67" s="105"/>
      <c r="CL67" s="106"/>
    </row>
    <row r="68" spans="1:90" s="17" customFormat="1" ht="30" hidden="1" x14ac:dyDescent="0.25">
      <c r="A68" s="41">
        <f t="shared" si="14"/>
        <v>7</v>
      </c>
      <c r="B68" s="43" t="s">
        <v>72</v>
      </c>
      <c r="C68" s="44"/>
      <c r="D68" s="44"/>
      <c r="E68" s="41">
        <v>2016</v>
      </c>
      <c r="F68" s="226" t="s">
        <v>460</v>
      </c>
      <c r="G68" s="40">
        <f>'Bieu8-XSKT'!G68</f>
        <v>18502</v>
      </c>
      <c r="H68" s="40">
        <f>'Bieu8-XSKT'!H68</f>
        <v>18500</v>
      </c>
      <c r="I68" s="40">
        <f>'Bieu8-XSKT'!I68</f>
        <v>0</v>
      </c>
      <c r="J68" s="40">
        <f>'Bieu8-XSKT'!J68</f>
        <v>0</v>
      </c>
      <c r="K68" s="40">
        <f>'Bieu8-XSKT'!K68</f>
        <v>0</v>
      </c>
      <c r="L68" s="40">
        <f>'Bieu8-XSKT'!L68</f>
        <v>0</v>
      </c>
      <c r="M68" s="40">
        <f>'Bieu8-XSKT'!M68</f>
        <v>0</v>
      </c>
      <c r="N68" s="40">
        <f>'Bieu8-XSKT'!N68</f>
        <v>0</v>
      </c>
      <c r="O68" s="40">
        <f>'Bieu8-XSKT'!O68</f>
        <v>0</v>
      </c>
      <c r="P68" s="40">
        <f>'Bieu8-XSKT'!P68</f>
        <v>0</v>
      </c>
      <c r="Q68" s="40">
        <f>'Bieu8-XSKT'!Q68</f>
        <v>0</v>
      </c>
      <c r="R68" s="40">
        <f>'Bieu8-XSKT'!R68</f>
        <v>0</v>
      </c>
      <c r="S68" s="40">
        <f>'Bieu8-XSKT'!S68</f>
        <v>0</v>
      </c>
      <c r="T68" s="40">
        <f>'Bieu8-XSKT'!T68</f>
        <v>0</v>
      </c>
      <c r="U68" s="40">
        <f>'Bieu8-XSKT'!U68</f>
        <v>0</v>
      </c>
      <c r="V68" s="40">
        <f>'Bieu8-XSKT'!V68</f>
        <v>0</v>
      </c>
      <c r="W68" s="40">
        <f>'Bieu8-XSKT'!W68</f>
        <v>0</v>
      </c>
      <c r="X68" s="40">
        <f>'Bieu8-XSKT'!X68</f>
        <v>18502</v>
      </c>
      <c r="Y68" s="40">
        <f>'Bieu8-XSKT'!Y68</f>
        <v>18500</v>
      </c>
      <c r="Z68" s="40">
        <f>'Bieu8-XSKT'!Z68</f>
        <v>0</v>
      </c>
      <c r="AA68" s="40">
        <f>'Bieu8-XSKT'!AA68</f>
        <v>0</v>
      </c>
      <c r="AB68" s="40">
        <f>'Bieu8-XSKT'!AB68</f>
        <v>2500</v>
      </c>
      <c r="AC68" s="40">
        <f>'Bieu8-XSKT'!AC68</f>
        <v>2500</v>
      </c>
      <c r="AD68" s="40">
        <f>'Bieu8-XSKT'!AD68</f>
        <v>0</v>
      </c>
      <c r="AE68" s="40">
        <f>'Bieu8-XSKT'!AE68</f>
        <v>0</v>
      </c>
      <c r="AF68" s="40">
        <f>'Bieu8-XSKT'!AF68</f>
        <v>2500</v>
      </c>
      <c r="AG68" s="40">
        <f>'Bieu8-XSKT'!AG68</f>
        <v>0</v>
      </c>
      <c r="AH68" s="40">
        <f>'Bieu8-XSKT'!AH68</f>
        <v>2500</v>
      </c>
      <c r="AI68" s="40">
        <f>'Bieu8-XSKT'!AI68</f>
        <v>2500</v>
      </c>
      <c r="AJ68" s="40">
        <f>'Bieu8-XSKT'!AJ68</f>
        <v>0</v>
      </c>
      <c r="AK68" s="40">
        <f>'Bieu8-XSKT'!AK68</f>
        <v>0</v>
      </c>
      <c r="AL68" s="40">
        <f>'Bieu8-XSKT'!AL68</f>
        <v>0</v>
      </c>
      <c r="AM68" s="40">
        <f>'Bieu8-XSKT'!AM68</f>
        <v>0</v>
      </c>
      <c r="AN68" s="40">
        <f>'Bieu8-XSKT'!AN68</f>
        <v>2500</v>
      </c>
      <c r="AO68" s="40">
        <f>'Bieu8-XSKT'!AO68</f>
        <v>2500</v>
      </c>
      <c r="AP68" s="40">
        <f>'Bieu8-XSKT'!AP68</f>
        <v>0</v>
      </c>
      <c r="AQ68" s="40">
        <f>'Bieu8-XSKT'!AQ68</f>
        <v>0</v>
      </c>
      <c r="AR68" s="40">
        <f>'Bieu8-XSKT'!AR68</f>
        <v>0</v>
      </c>
      <c r="AS68" s="40">
        <f>'Bieu8-XSKT'!AS68</f>
        <v>2500</v>
      </c>
      <c r="AT68" s="40">
        <f>'Bieu8-XSKT'!AT68</f>
        <v>2500</v>
      </c>
      <c r="AU68" s="40">
        <f>'Bieu8-XSKT'!AU68</f>
        <v>18502</v>
      </c>
      <c r="AV68" s="40">
        <f>'Bieu8-XSKT'!AV68</f>
        <v>18502</v>
      </c>
      <c r="AW68" s="40">
        <f>'Bieu8-XSKT'!AW68</f>
        <v>2500</v>
      </c>
      <c r="AX68" s="40">
        <f>'Bieu8-XSKT'!AX68</f>
        <v>16002</v>
      </c>
      <c r="AY68" s="40">
        <f>'Bieu8-XSKT'!AY68</f>
        <v>5000</v>
      </c>
      <c r="AZ68" s="40">
        <f>'Bieu8-XSKT'!AZ68</f>
        <v>6500</v>
      </c>
      <c r="BA68" s="40">
        <f>'Bieu8-XSKT'!BA68</f>
        <v>14150</v>
      </c>
      <c r="BB68" s="40">
        <f>'Bieu8-XSKT'!BB68</f>
        <v>11002</v>
      </c>
      <c r="BC68" s="40">
        <f>'Bieu8-XSKT'!BC68</f>
        <v>0</v>
      </c>
      <c r="BD68" s="40">
        <f>'Bieu8-XSKT'!BD68</f>
        <v>11002</v>
      </c>
      <c r="BE68" s="40">
        <f>'Bieu8-XSKT'!BE68</f>
        <v>0</v>
      </c>
      <c r="BF68" s="40">
        <f>'Bieu8-XSKT'!BF68</f>
        <v>0</v>
      </c>
      <c r="BG68" s="40">
        <f>'Bieu8-XSKT'!BG68</f>
        <v>7500</v>
      </c>
      <c r="BH68" s="40">
        <f>'Bieu8-XSKT'!BH68</f>
        <v>7500</v>
      </c>
      <c r="BI68" s="40">
        <f>'Bieu8-XSKT'!BI68</f>
        <v>18502</v>
      </c>
      <c r="BJ68" s="40">
        <f>'Bieu8-XSKT'!BJ68</f>
        <v>18508</v>
      </c>
      <c r="BK68" s="40">
        <f>'Bieu8-XSKT'!BK68</f>
        <v>18498</v>
      </c>
      <c r="BL68" s="40">
        <f>'Bieu8-XSKT'!BL68</f>
        <v>7500</v>
      </c>
      <c r="BM68" s="40">
        <f>'Bieu8-XSKT'!BM68</f>
        <v>5000</v>
      </c>
      <c r="BN68" s="40">
        <f>'Bieu8-XSKT'!BN68</f>
        <v>11008</v>
      </c>
      <c r="BO68" s="40">
        <f>'Bieu8-XSKT'!BO68</f>
        <v>-10</v>
      </c>
      <c r="BP68" s="40">
        <f>'Bieu8-XSKT'!BP68</f>
        <v>10998</v>
      </c>
      <c r="BQ68" s="40">
        <f>'Bieu8-XSKT'!BQ68</f>
        <v>6000</v>
      </c>
      <c r="BR68" s="40">
        <f>'Bieu8-XSKT'!BR68</f>
        <v>7000</v>
      </c>
      <c r="BS68" s="40">
        <f>'Bieu8-XSKT'!BS68</f>
        <v>3998</v>
      </c>
      <c r="BT68" s="40">
        <f>'Bieu8-XSKT'!BT68</f>
        <v>1448</v>
      </c>
      <c r="BU68" s="40">
        <f>'Bieu8-XSKT'!BU68</f>
        <v>18498</v>
      </c>
      <c r="BV68" s="40">
        <f>'Bieu8-XSKT'!BV68</f>
        <v>13052</v>
      </c>
      <c r="BW68" s="40">
        <f>'Bieu8-XSKT'!BW68</f>
        <v>7000</v>
      </c>
      <c r="BX68" s="40">
        <f>'Bieu8-XSKT'!BX68</f>
        <v>7000</v>
      </c>
      <c r="BY68" s="40">
        <f>'Bieu8-XSKT'!BY68</f>
        <v>5446</v>
      </c>
      <c r="BZ68" s="40">
        <f>'Bieu8-XSKT'!BZ68</f>
        <v>5446</v>
      </c>
      <c r="CA68" s="40">
        <f>'Bieu8-XSKT'!CA68</f>
        <v>0</v>
      </c>
      <c r="CB68" s="40">
        <f>'Bieu8-XSKT'!CB68</f>
        <v>5446</v>
      </c>
      <c r="CC68" s="39"/>
      <c r="CD68" s="124" t="s">
        <v>55</v>
      </c>
      <c r="CE68" s="120"/>
      <c r="CG68" s="125"/>
      <c r="CH68" s="107"/>
      <c r="CI68" s="125"/>
      <c r="CJ68" s="106"/>
      <c r="CK68" s="105"/>
      <c r="CL68" s="106"/>
    </row>
    <row r="69" spans="1:90" s="107" customFormat="1" ht="30" hidden="1" x14ac:dyDescent="0.25">
      <c r="A69" s="41">
        <f t="shared" si="14"/>
        <v>8</v>
      </c>
      <c r="B69" s="146" t="s">
        <v>85</v>
      </c>
      <c r="C69" s="62"/>
      <c r="D69" s="62"/>
      <c r="E69" s="62">
        <v>2018</v>
      </c>
      <c r="F69" s="226" t="s">
        <v>86</v>
      </c>
      <c r="G69" s="40">
        <f>'Bieu8-XSKT'!G69</f>
        <v>20858</v>
      </c>
      <c r="H69" s="40">
        <f>'Bieu8-XSKT'!H69</f>
        <v>14900</v>
      </c>
      <c r="I69" s="40">
        <f>'Bieu8-XSKT'!I69</f>
        <v>0</v>
      </c>
      <c r="J69" s="40">
        <f>'Bieu8-XSKT'!J69</f>
        <v>0</v>
      </c>
      <c r="K69" s="40">
        <f>'Bieu8-XSKT'!K69</f>
        <v>0</v>
      </c>
      <c r="L69" s="40">
        <f>'Bieu8-XSKT'!L69</f>
        <v>0</v>
      </c>
      <c r="M69" s="40">
        <f>'Bieu8-XSKT'!M69</f>
        <v>0</v>
      </c>
      <c r="N69" s="40">
        <f>'Bieu8-XSKT'!N69</f>
        <v>0</v>
      </c>
      <c r="O69" s="40">
        <f>'Bieu8-XSKT'!O69</f>
        <v>0</v>
      </c>
      <c r="P69" s="40">
        <f>'Bieu8-XSKT'!P69</f>
        <v>0</v>
      </c>
      <c r="Q69" s="40">
        <f>'Bieu8-XSKT'!Q69</f>
        <v>0</v>
      </c>
      <c r="R69" s="40">
        <f>'Bieu8-XSKT'!R69</f>
        <v>0</v>
      </c>
      <c r="S69" s="40">
        <f>'Bieu8-XSKT'!S69</f>
        <v>0</v>
      </c>
      <c r="T69" s="40">
        <f>'Bieu8-XSKT'!T69</f>
        <v>0</v>
      </c>
      <c r="U69" s="40">
        <f>'Bieu8-XSKT'!U69</f>
        <v>0</v>
      </c>
      <c r="V69" s="40">
        <f>'Bieu8-XSKT'!V69</f>
        <v>0</v>
      </c>
      <c r="W69" s="40">
        <f>'Bieu8-XSKT'!W69</f>
        <v>0</v>
      </c>
      <c r="X69" s="40">
        <f>'Bieu8-XSKT'!X69</f>
        <v>0</v>
      </c>
      <c r="Y69" s="40">
        <f>'Bieu8-XSKT'!Y69</f>
        <v>0</v>
      </c>
      <c r="Z69" s="40">
        <f>'Bieu8-XSKT'!Z69</f>
        <v>0</v>
      </c>
      <c r="AA69" s="40">
        <f>'Bieu8-XSKT'!AA69</f>
        <v>0</v>
      </c>
      <c r="AB69" s="40">
        <f>'Bieu8-XSKT'!AB69</f>
        <v>0</v>
      </c>
      <c r="AC69" s="40">
        <f>'Bieu8-XSKT'!AC69</f>
        <v>0</v>
      </c>
      <c r="AD69" s="40">
        <f>'Bieu8-XSKT'!AD69</f>
        <v>0</v>
      </c>
      <c r="AE69" s="40">
        <f>'Bieu8-XSKT'!AE69</f>
        <v>0</v>
      </c>
      <c r="AF69" s="40">
        <f>'Bieu8-XSKT'!AF69</f>
        <v>0</v>
      </c>
      <c r="AG69" s="40">
        <f>'Bieu8-XSKT'!AG69</f>
        <v>0</v>
      </c>
      <c r="AH69" s="40">
        <f>'Bieu8-XSKT'!AH69</f>
        <v>0</v>
      </c>
      <c r="AI69" s="40">
        <f>'Bieu8-XSKT'!AI69</f>
        <v>0</v>
      </c>
      <c r="AJ69" s="40">
        <f>'Bieu8-XSKT'!AJ69</f>
        <v>0</v>
      </c>
      <c r="AK69" s="40">
        <f>'Bieu8-XSKT'!AK69</f>
        <v>0</v>
      </c>
      <c r="AL69" s="40">
        <f>'Bieu8-XSKT'!AL69</f>
        <v>0</v>
      </c>
      <c r="AM69" s="40">
        <f>'Bieu8-XSKT'!AM69</f>
        <v>0</v>
      </c>
      <c r="AN69" s="40">
        <f>'Bieu8-XSKT'!AN69</f>
        <v>0</v>
      </c>
      <c r="AO69" s="40">
        <f>'Bieu8-XSKT'!AO69</f>
        <v>0</v>
      </c>
      <c r="AP69" s="40">
        <f>'Bieu8-XSKT'!AP69</f>
        <v>0</v>
      </c>
      <c r="AQ69" s="40">
        <f>'Bieu8-XSKT'!AQ69</f>
        <v>0</v>
      </c>
      <c r="AR69" s="40">
        <f>'Bieu8-XSKT'!AR69</f>
        <v>0</v>
      </c>
      <c r="AS69" s="40">
        <f>'Bieu8-XSKT'!AS69</f>
        <v>0</v>
      </c>
      <c r="AT69" s="40">
        <f>'Bieu8-XSKT'!AT69</f>
        <v>0</v>
      </c>
      <c r="AU69" s="40">
        <f>'Bieu8-XSKT'!AU69</f>
        <v>14900</v>
      </c>
      <c r="AV69" s="40">
        <f>'Bieu8-XSKT'!AV69</f>
        <v>14900</v>
      </c>
      <c r="AW69" s="40">
        <f>'Bieu8-XSKT'!AW69</f>
        <v>0</v>
      </c>
      <c r="AX69" s="40">
        <f>'Bieu8-XSKT'!AX69</f>
        <v>14900</v>
      </c>
      <c r="AY69" s="40">
        <f>'Bieu8-XSKT'!AY69</f>
        <v>3800</v>
      </c>
      <c r="AZ69" s="40">
        <f>'Bieu8-XSKT'!AZ69</f>
        <v>4000</v>
      </c>
      <c r="BA69" s="40">
        <f>'Bieu8-XSKT'!BA69</f>
        <v>3874</v>
      </c>
      <c r="BB69" s="40">
        <f>'Bieu8-XSKT'!BB69</f>
        <v>11100</v>
      </c>
      <c r="BC69" s="40">
        <f>'Bieu8-XSKT'!BC69</f>
        <v>0</v>
      </c>
      <c r="BD69" s="40">
        <f>'Bieu8-XSKT'!BD69</f>
        <v>11100</v>
      </c>
      <c r="BE69" s="40">
        <f>'Bieu8-XSKT'!BE69</f>
        <v>3461</v>
      </c>
      <c r="BF69" s="40">
        <f>'Bieu8-XSKT'!BF69</f>
        <v>3461</v>
      </c>
      <c r="BG69" s="40">
        <f>'Bieu8-XSKT'!BG69</f>
        <v>3800</v>
      </c>
      <c r="BH69" s="40">
        <f>'Bieu8-XSKT'!BH69</f>
        <v>3800</v>
      </c>
      <c r="BI69" s="40">
        <f>'Bieu8-XSKT'!BI69</f>
        <v>14900</v>
      </c>
      <c r="BJ69" s="40">
        <f>'Bieu8-XSKT'!BJ69</f>
        <v>14900</v>
      </c>
      <c r="BK69" s="40">
        <f>'Bieu8-XSKT'!BK69</f>
        <v>14900</v>
      </c>
      <c r="BL69" s="40">
        <f>'Bieu8-XSKT'!BL69</f>
        <v>3800</v>
      </c>
      <c r="BM69" s="40">
        <f>'Bieu8-XSKT'!BM69</f>
        <v>3800</v>
      </c>
      <c r="BN69" s="40">
        <f>'Bieu8-XSKT'!BN69</f>
        <v>11100</v>
      </c>
      <c r="BO69" s="40">
        <f>'Bieu8-XSKT'!BO69</f>
        <v>0</v>
      </c>
      <c r="BP69" s="40">
        <f>'Bieu8-XSKT'!BP69</f>
        <v>11100</v>
      </c>
      <c r="BQ69" s="40">
        <f>'Bieu8-XSKT'!BQ69</f>
        <v>6000</v>
      </c>
      <c r="BR69" s="40">
        <f>'Bieu8-XSKT'!BR69</f>
        <v>6000</v>
      </c>
      <c r="BS69" s="40">
        <f>'Bieu8-XSKT'!BS69</f>
        <v>5100</v>
      </c>
      <c r="BT69" s="40">
        <f>'Bieu8-XSKT'!BT69</f>
        <v>-2043</v>
      </c>
      <c r="BU69" s="40">
        <f>'Bieu8-XSKT'!BU69</f>
        <v>14900</v>
      </c>
      <c r="BV69" s="40">
        <f>'Bieu8-XSKT'!BV69</f>
        <v>11843</v>
      </c>
      <c r="BW69" s="40">
        <f>'Bieu8-XSKT'!BW69</f>
        <v>6000</v>
      </c>
      <c r="BX69" s="40">
        <f>'Bieu8-XSKT'!BX69</f>
        <v>6000</v>
      </c>
      <c r="BY69" s="40">
        <f>'Bieu8-XSKT'!BY69</f>
        <v>3057</v>
      </c>
      <c r="BZ69" s="40">
        <f>'Bieu8-XSKT'!BZ69</f>
        <v>3057</v>
      </c>
      <c r="CA69" s="40">
        <f>'Bieu8-XSKT'!CA69</f>
        <v>0</v>
      </c>
      <c r="CB69" s="40">
        <f>'Bieu8-XSKT'!CB69</f>
        <v>3057</v>
      </c>
      <c r="CC69" s="39"/>
      <c r="CD69" s="41" t="s">
        <v>84</v>
      </c>
      <c r="CE69" s="120"/>
      <c r="CG69" s="125"/>
      <c r="CI69" s="125"/>
      <c r="CJ69" s="106"/>
      <c r="CK69" s="105"/>
      <c r="CL69" s="106"/>
    </row>
    <row r="70" spans="1:90" s="107" customFormat="1" ht="30" hidden="1" x14ac:dyDescent="0.25">
      <c r="A70" s="41">
        <f t="shared" si="14"/>
        <v>9</v>
      </c>
      <c r="B70" s="43" t="s">
        <v>122</v>
      </c>
      <c r="C70" s="62"/>
      <c r="D70" s="62"/>
      <c r="E70" s="62">
        <v>2019</v>
      </c>
      <c r="F70" s="229" t="s">
        <v>222</v>
      </c>
      <c r="G70" s="40">
        <f>'Bieu8-XSKT'!G70</f>
        <v>3675</v>
      </c>
      <c r="H70" s="40">
        <f>'Bieu8-XSKT'!H70</f>
        <v>3675</v>
      </c>
      <c r="I70" s="40">
        <f>'Bieu8-XSKT'!I70</f>
        <v>0</v>
      </c>
      <c r="J70" s="40">
        <f>'Bieu8-XSKT'!J70</f>
        <v>0</v>
      </c>
      <c r="K70" s="40">
        <f>'Bieu8-XSKT'!K70</f>
        <v>0</v>
      </c>
      <c r="L70" s="40">
        <f>'Bieu8-XSKT'!L70</f>
        <v>0</v>
      </c>
      <c r="M70" s="40">
        <f>'Bieu8-XSKT'!M70</f>
        <v>0</v>
      </c>
      <c r="N70" s="40">
        <f>'Bieu8-XSKT'!N70</f>
        <v>0</v>
      </c>
      <c r="O70" s="40">
        <f>'Bieu8-XSKT'!O70</f>
        <v>0</v>
      </c>
      <c r="P70" s="40">
        <f>'Bieu8-XSKT'!P70</f>
        <v>0</v>
      </c>
      <c r="Q70" s="40">
        <f>'Bieu8-XSKT'!Q70</f>
        <v>0</v>
      </c>
      <c r="R70" s="40">
        <f>'Bieu8-XSKT'!R70</f>
        <v>0</v>
      </c>
      <c r="S70" s="40">
        <f>'Bieu8-XSKT'!S70</f>
        <v>0</v>
      </c>
      <c r="T70" s="40">
        <f>'Bieu8-XSKT'!T70</f>
        <v>0</v>
      </c>
      <c r="U70" s="40">
        <f>'Bieu8-XSKT'!U70</f>
        <v>0</v>
      </c>
      <c r="V70" s="40">
        <f>'Bieu8-XSKT'!V70</f>
        <v>0</v>
      </c>
      <c r="W70" s="40">
        <f>'Bieu8-XSKT'!W70</f>
        <v>0</v>
      </c>
      <c r="X70" s="40">
        <f>'Bieu8-XSKT'!X70</f>
        <v>0</v>
      </c>
      <c r="Y70" s="40">
        <f>'Bieu8-XSKT'!Y70</f>
        <v>0</v>
      </c>
      <c r="Z70" s="40">
        <f>'Bieu8-XSKT'!Z70</f>
        <v>0</v>
      </c>
      <c r="AA70" s="40">
        <f>'Bieu8-XSKT'!AA70</f>
        <v>0</v>
      </c>
      <c r="AB70" s="40">
        <f>'Bieu8-XSKT'!AB70</f>
        <v>0</v>
      </c>
      <c r="AC70" s="40">
        <f>'Bieu8-XSKT'!AC70</f>
        <v>0</v>
      </c>
      <c r="AD70" s="40">
        <f>'Bieu8-XSKT'!AD70</f>
        <v>0</v>
      </c>
      <c r="AE70" s="40">
        <f>'Bieu8-XSKT'!AE70</f>
        <v>0</v>
      </c>
      <c r="AF70" s="40">
        <f>'Bieu8-XSKT'!AF70</f>
        <v>0</v>
      </c>
      <c r="AG70" s="40">
        <f>'Bieu8-XSKT'!AG70</f>
        <v>0</v>
      </c>
      <c r="AH70" s="40">
        <f>'Bieu8-XSKT'!AH70</f>
        <v>0</v>
      </c>
      <c r="AI70" s="40">
        <f>'Bieu8-XSKT'!AI70</f>
        <v>0</v>
      </c>
      <c r="AJ70" s="40">
        <f>'Bieu8-XSKT'!AJ70</f>
        <v>0</v>
      </c>
      <c r="AK70" s="40">
        <f>'Bieu8-XSKT'!AK70</f>
        <v>0</v>
      </c>
      <c r="AL70" s="40">
        <f>'Bieu8-XSKT'!AL70</f>
        <v>0</v>
      </c>
      <c r="AM70" s="40">
        <f>'Bieu8-XSKT'!AM70</f>
        <v>0</v>
      </c>
      <c r="AN70" s="40">
        <f>'Bieu8-XSKT'!AN70</f>
        <v>0</v>
      </c>
      <c r="AO70" s="40">
        <f>'Bieu8-XSKT'!AO70</f>
        <v>0</v>
      </c>
      <c r="AP70" s="40">
        <f>'Bieu8-XSKT'!AP70</f>
        <v>0</v>
      </c>
      <c r="AQ70" s="40">
        <f>'Bieu8-XSKT'!AQ70</f>
        <v>0</v>
      </c>
      <c r="AR70" s="40">
        <f>'Bieu8-XSKT'!AR70</f>
        <v>0</v>
      </c>
      <c r="AS70" s="40">
        <f>'Bieu8-XSKT'!AS70</f>
        <v>0</v>
      </c>
      <c r="AT70" s="40">
        <f>'Bieu8-XSKT'!AT70</f>
        <v>0</v>
      </c>
      <c r="AU70" s="40">
        <f>'Bieu8-XSKT'!AU70</f>
        <v>0</v>
      </c>
      <c r="AV70" s="40">
        <f>'Bieu8-XSKT'!AV70</f>
        <v>0</v>
      </c>
      <c r="AW70" s="40">
        <f>'Bieu8-XSKT'!AW70</f>
        <v>0</v>
      </c>
      <c r="AX70" s="40">
        <f>'Bieu8-XSKT'!AX70</f>
        <v>0</v>
      </c>
      <c r="AY70" s="40">
        <f>'Bieu8-XSKT'!AY70</f>
        <v>55</v>
      </c>
      <c r="AZ70" s="40">
        <f>'Bieu8-XSKT'!AZ70</f>
        <v>0</v>
      </c>
      <c r="BA70" s="40">
        <f>'Bieu8-XSKT'!BA70</f>
        <v>0</v>
      </c>
      <c r="BB70" s="40">
        <f>'Bieu8-XSKT'!BB70</f>
        <v>0</v>
      </c>
      <c r="BC70" s="40">
        <f>'Bieu8-XSKT'!BC70</f>
        <v>0</v>
      </c>
      <c r="BD70" s="40">
        <f>'Bieu8-XSKT'!BD70</f>
        <v>0</v>
      </c>
      <c r="BE70" s="40">
        <f>'Bieu8-XSKT'!BE70</f>
        <v>0</v>
      </c>
      <c r="BF70" s="40">
        <f>'Bieu8-XSKT'!BF70</f>
        <v>0</v>
      </c>
      <c r="BG70" s="40">
        <f>'Bieu8-XSKT'!BG70</f>
        <v>55</v>
      </c>
      <c r="BH70" s="40">
        <f>'Bieu8-XSKT'!BH70</f>
        <v>55</v>
      </c>
      <c r="BI70" s="40">
        <f>'Bieu8-XSKT'!BI70</f>
        <v>3675</v>
      </c>
      <c r="BJ70" s="40">
        <f>'Bieu8-XSKT'!BJ70</f>
        <v>3675</v>
      </c>
      <c r="BK70" s="40">
        <f>'Bieu8-XSKT'!BK70</f>
        <v>3675</v>
      </c>
      <c r="BL70" s="40">
        <f>'Bieu8-XSKT'!BL70</f>
        <v>55</v>
      </c>
      <c r="BM70" s="40">
        <f>'Bieu8-XSKT'!BM70</f>
        <v>55</v>
      </c>
      <c r="BN70" s="40">
        <f>'Bieu8-XSKT'!BN70</f>
        <v>3620</v>
      </c>
      <c r="BO70" s="40">
        <f>'Bieu8-XSKT'!BO70</f>
        <v>0</v>
      </c>
      <c r="BP70" s="40">
        <f>'Bieu8-XSKT'!BP70</f>
        <v>3620</v>
      </c>
      <c r="BQ70" s="40">
        <f>'Bieu8-XSKT'!BQ70</f>
        <v>0</v>
      </c>
      <c r="BR70" s="40">
        <f>'Bieu8-XSKT'!BR70</f>
        <v>1800</v>
      </c>
      <c r="BS70" s="40">
        <f>'Bieu8-XSKT'!BS70</f>
        <v>1820</v>
      </c>
      <c r="BT70" s="40">
        <f>'Bieu8-XSKT'!BT70</f>
        <v>0</v>
      </c>
      <c r="BU70" s="40">
        <f>'Bieu8-XSKT'!BU70</f>
        <v>3675</v>
      </c>
      <c r="BV70" s="40">
        <f>'Bieu8-XSKT'!BV70</f>
        <v>1855</v>
      </c>
      <c r="BW70" s="40">
        <f>'Bieu8-XSKT'!BW70</f>
        <v>1800</v>
      </c>
      <c r="BX70" s="40">
        <f>'Bieu8-XSKT'!BX70</f>
        <v>1800</v>
      </c>
      <c r="BY70" s="40">
        <f>'Bieu8-XSKT'!BY70</f>
        <v>1820</v>
      </c>
      <c r="BZ70" s="40">
        <f>'Bieu8-XSKT'!BZ70</f>
        <v>1820</v>
      </c>
      <c r="CA70" s="40">
        <f>'Bieu8-XSKT'!CA70</f>
        <v>0</v>
      </c>
      <c r="CB70" s="40">
        <f>'Bieu8-XSKT'!CB70</f>
        <v>1820</v>
      </c>
      <c r="CC70" s="39"/>
      <c r="CD70" s="41" t="s">
        <v>55</v>
      </c>
      <c r="CE70" s="120"/>
      <c r="CG70" s="125"/>
      <c r="CI70" s="125"/>
      <c r="CJ70" s="106"/>
      <c r="CK70" s="105"/>
      <c r="CL70" s="106"/>
    </row>
    <row r="71" spans="1:90" s="134" customFormat="1" ht="30" hidden="1" x14ac:dyDescent="0.25">
      <c r="A71" s="41">
        <f t="shared" si="14"/>
        <v>10</v>
      </c>
      <c r="B71" s="43" t="s">
        <v>123</v>
      </c>
      <c r="C71" s="117"/>
      <c r="D71" s="117"/>
      <c r="E71" s="62">
        <v>2019</v>
      </c>
      <c r="F71" s="229" t="s">
        <v>223</v>
      </c>
      <c r="G71" s="40">
        <f>'Bieu8-XSKT'!G71</f>
        <v>1000</v>
      </c>
      <c r="H71" s="40">
        <f>'Bieu8-XSKT'!H71</f>
        <v>987</v>
      </c>
      <c r="I71" s="40">
        <f>'Bieu8-XSKT'!I71</f>
        <v>0</v>
      </c>
      <c r="J71" s="40">
        <f>'Bieu8-XSKT'!J71</f>
        <v>0</v>
      </c>
      <c r="K71" s="40">
        <f>'Bieu8-XSKT'!K71</f>
        <v>0</v>
      </c>
      <c r="L71" s="40">
        <f>'Bieu8-XSKT'!L71</f>
        <v>0</v>
      </c>
      <c r="M71" s="40">
        <f>'Bieu8-XSKT'!M71</f>
        <v>0</v>
      </c>
      <c r="N71" s="40">
        <f>'Bieu8-XSKT'!N71</f>
        <v>0</v>
      </c>
      <c r="O71" s="40">
        <f>'Bieu8-XSKT'!O71</f>
        <v>0</v>
      </c>
      <c r="P71" s="40">
        <f>'Bieu8-XSKT'!P71</f>
        <v>0</v>
      </c>
      <c r="Q71" s="40">
        <f>'Bieu8-XSKT'!Q71</f>
        <v>0</v>
      </c>
      <c r="R71" s="40">
        <f>'Bieu8-XSKT'!R71</f>
        <v>0</v>
      </c>
      <c r="S71" s="40">
        <f>'Bieu8-XSKT'!S71</f>
        <v>0</v>
      </c>
      <c r="T71" s="40">
        <f>'Bieu8-XSKT'!T71</f>
        <v>0</v>
      </c>
      <c r="U71" s="40">
        <f>'Bieu8-XSKT'!U71</f>
        <v>0</v>
      </c>
      <c r="V71" s="40">
        <f>'Bieu8-XSKT'!V71</f>
        <v>0</v>
      </c>
      <c r="W71" s="40">
        <f>'Bieu8-XSKT'!W71</f>
        <v>0</v>
      </c>
      <c r="X71" s="40">
        <f>'Bieu8-XSKT'!X71</f>
        <v>0</v>
      </c>
      <c r="Y71" s="40">
        <f>'Bieu8-XSKT'!Y71</f>
        <v>0</v>
      </c>
      <c r="Z71" s="40">
        <f>'Bieu8-XSKT'!Z71</f>
        <v>0</v>
      </c>
      <c r="AA71" s="40">
        <f>'Bieu8-XSKT'!AA71</f>
        <v>0</v>
      </c>
      <c r="AB71" s="40">
        <f>'Bieu8-XSKT'!AB71</f>
        <v>0</v>
      </c>
      <c r="AC71" s="40">
        <f>'Bieu8-XSKT'!AC71</f>
        <v>0</v>
      </c>
      <c r="AD71" s="40">
        <f>'Bieu8-XSKT'!AD71</f>
        <v>0</v>
      </c>
      <c r="AE71" s="40">
        <f>'Bieu8-XSKT'!AE71</f>
        <v>0</v>
      </c>
      <c r="AF71" s="40">
        <f>'Bieu8-XSKT'!AF71</f>
        <v>0</v>
      </c>
      <c r="AG71" s="40">
        <f>'Bieu8-XSKT'!AG71</f>
        <v>0</v>
      </c>
      <c r="AH71" s="40">
        <f>'Bieu8-XSKT'!AH71</f>
        <v>0</v>
      </c>
      <c r="AI71" s="40">
        <f>'Bieu8-XSKT'!AI71</f>
        <v>0</v>
      </c>
      <c r="AJ71" s="40">
        <f>'Bieu8-XSKT'!AJ71</f>
        <v>0</v>
      </c>
      <c r="AK71" s="40">
        <f>'Bieu8-XSKT'!AK71</f>
        <v>0</v>
      </c>
      <c r="AL71" s="40">
        <f>'Bieu8-XSKT'!AL71</f>
        <v>0</v>
      </c>
      <c r="AM71" s="40">
        <f>'Bieu8-XSKT'!AM71</f>
        <v>0</v>
      </c>
      <c r="AN71" s="40">
        <f>'Bieu8-XSKT'!AN71</f>
        <v>0</v>
      </c>
      <c r="AO71" s="40">
        <f>'Bieu8-XSKT'!AO71</f>
        <v>0</v>
      </c>
      <c r="AP71" s="40">
        <f>'Bieu8-XSKT'!AP71</f>
        <v>0</v>
      </c>
      <c r="AQ71" s="40">
        <f>'Bieu8-XSKT'!AQ71</f>
        <v>0</v>
      </c>
      <c r="AR71" s="40">
        <f>'Bieu8-XSKT'!AR71</f>
        <v>0</v>
      </c>
      <c r="AS71" s="40">
        <f>'Bieu8-XSKT'!AS71</f>
        <v>0</v>
      </c>
      <c r="AT71" s="40">
        <f>'Bieu8-XSKT'!AT71</f>
        <v>0</v>
      </c>
      <c r="AU71" s="40">
        <f>'Bieu8-XSKT'!AU71</f>
        <v>0</v>
      </c>
      <c r="AV71" s="40">
        <f>'Bieu8-XSKT'!AV71</f>
        <v>0</v>
      </c>
      <c r="AW71" s="40">
        <f>'Bieu8-XSKT'!AW71</f>
        <v>0</v>
      </c>
      <c r="AX71" s="40">
        <f>'Bieu8-XSKT'!AX71</f>
        <v>0</v>
      </c>
      <c r="AY71" s="40">
        <f>'Bieu8-XSKT'!AY71</f>
        <v>20</v>
      </c>
      <c r="AZ71" s="40">
        <f>'Bieu8-XSKT'!AZ71</f>
        <v>0</v>
      </c>
      <c r="BA71" s="40">
        <f>'Bieu8-XSKT'!BA71</f>
        <v>0</v>
      </c>
      <c r="BB71" s="40">
        <f>'Bieu8-XSKT'!BB71</f>
        <v>0</v>
      </c>
      <c r="BC71" s="40">
        <f>'Bieu8-XSKT'!BC71</f>
        <v>0</v>
      </c>
      <c r="BD71" s="40">
        <f>'Bieu8-XSKT'!BD71</f>
        <v>0</v>
      </c>
      <c r="BE71" s="40">
        <f>'Bieu8-XSKT'!BE71</f>
        <v>0</v>
      </c>
      <c r="BF71" s="40">
        <f>'Bieu8-XSKT'!BF71</f>
        <v>0</v>
      </c>
      <c r="BG71" s="40">
        <f>'Bieu8-XSKT'!BG71</f>
        <v>20</v>
      </c>
      <c r="BH71" s="40">
        <f>'Bieu8-XSKT'!BH71</f>
        <v>20</v>
      </c>
      <c r="BI71" s="40">
        <f>'Bieu8-XSKT'!BI71</f>
        <v>1000</v>
      </c>
      <c r="BJ71" s="40">
        <f>'Bieu8-XSKT'!BJ71</f>
        <v>987</v>
      </c>
      <c r="BK71" s="40">
        <f>'Bieu8-XSKT'!BK71</f>
        <v>987</v>
      </c>
      <c r="BL71" s="40">
        <f>'Bieu8-XSKT'!BL71</f>
        <v>20</v>
      </c>
      <c r="BM71" s="40">
        <f>'Bieu8-XSKT'!BM71</f>
        <v>20</v>
      </c>
      <c r="BN71" s="40">
        <f>'Bieu8-XSKT'!BN71</f>
        <v>967</v>
      </c>
      <c r="BO71" s="40">
        <f>'Bieu8-XSKT'!BO71</f>
        <v>0</v>
      </c>
      <c r="BP71" s="40">
        <f>'Bieu8-XSKT'!BP71</f>
        <v>967</v>
      </c>
      <c r="BQ71" s="40">
        <f>'Bieu8-XSKT'!BQ71</f>
        <v>0</v>
      </c>
      <c r="BR71" s="40">
        <f>'Bieu8-XSKT'!BR71</f>
        <v>500</v>
      </c>
      <c r="BS71" s="40">
        <f>'Bieu8-XSKT'!BS71</f>
        <v>467</v>
      </c>
      <c r="BT71" s="40">
        <f>'Bieu8-XSKT'!BT71</f>
        <v>0</v>
      </c>
      <c r="BU71" s="40">
        <f>'Bieu8-XSKT'!BU71</f>
        <v>987</v>
      </c>
      <c r="BV71" s="40">
        <f>'Bieu8-XSKT'!BV71</f>
        <v>520</v>
      </c>
      <c r="BW71" s="40">
        <f>'Bieu8-XSKT'!BW71</f>
        <v>500</v>
      </c>
      <c r="BX71" s="40">
        <f>'Bieu8-XSKT'!BX71</f>
        <v>500</v>
      </c>
      <c r="BY71" s="40">
        <f>'Bieu8-XSKT'!BY71</f>
        <v>467</v>
      </c>
      <c r="BZ71" s="40">
        <f>'Bieu8-XSKT'!BZ71</f>
        <v>467</v>
      </c>
      <c r="CA71" s="40">
        <f>'Bieu8-XSKT'!CA71</f>
        <v>0</v>
      </c>
      <c r="CB71" s="40">
        <f>'Bieu8-XSKT'!CB71</f>
        <v>467</v>
      </c>
      <c r="CC71" s="39"/>
      <c r="CD71" s="41" t="s">
        <v>55</v>
      </c>
      <c r="CE71" s="120"/>
      <c r="CG71" s="125"/>
      <c r="CH71" s="107"/>
      <c r="CI71" s="125"/>
      <c r="CJ71" s="106"/>
      <c r="CK71" s="105"/>
      <c r="CL71" s="106"/>
    </row>
    <row r="72" spans="1:90" s="107" customFormat="1" ht="30" hidden="1" x14ac:dyDescent="0.25">
      <c r="A72" s="41">
        <f t="shared" si="14"/>
        <v>11</v>
      </c>
      <c r="B72" s="43" t="s">
        <v>121</v>
      </c>
      <c r="C72" s="62"/>
      <c r="D72" s="62"/>
      <c r="E72" s="62">
        <v>2019</v>
      </c>
      <c r="F72" s="229" t="s">
        <v>221</v>
      </c>
      <c r="G72" s="40">
        <f>'Bieu8-XSKT'!G72</f>
        <v>9982</v>
      </c>
      <c r="H72" s="40">
        <f>'Bieu8-XSKT'!H72</f>
        <v>9982</v>
      </c>
      <c r="I72" s="40">
        <f>'Bieu8-XSKT'!I72</f>
        <v>0</v>
      </c>
      <c r="J72" s="40">
        <f>'Bieu8-XSKT'!J72</f>
        <v>0</v>
      </c>
      <c r="K72" s="40">
        <f>'Bieu8-XSKT'!K72</f>
        <v>0</v>
      </c>
      <c r="L72" s="40">
        <f>'Bieu8-XSKT'!L72</f>
        <v>0</v>
      </c>
      <c r="M72" s="40">
        <f>'Bieu8-XSKT'!M72</f>
        <v>0</v>
      </c>
      <c r="N72" s="40">
        <f>'Bieu8-XSKT'!N72</f>
        <v>0</v>
      </c>
      <c r="O72" s="40">
        <f>'Bieu8-XSKT'!O72</f>
        <v>0</v>
      </c>
      <c r="P72" s="40">
        <f>'Bieu8-XSKT'!P72</f>
        <v>0</v>
      </c>
      <c r="Q72" s="40">
        <f>'Bieu8-XSKT'!Q72</f>
        <v>0</v>
      </c>
      <c r="R72" s="40">
        <f>'Bieu8-XSKT'!R72</f>
        <v>0</v>
      </c>
      <c r="S72" s="40">
        <f>'Bieu8-XSKT'!S72</f>
        <v>0</v>
      </c>
      <c r="T72" s="40">
        <f>'Bieu8-XSKT'!T72</f>
        <v>0</v>
      </c>
      <c r="U72" s="40">
        <f>'Bieu8-XSKT'!U72</f>
        <v>0</v>
      </c>
      <c r="V72" s="40">
        <f>'Bieu8-XSKT'!V72</f>
        <v>0</v>
      </c>
      <c r="W72" s="40">
        <f>'Bieu8-XSKT'!W72</f>
        <v>0</v>
      </c>
      <c r="X72" s="40">
        <f>'Bieu8-XSKT'!X72</f>
        <v>0</v>
      </c>
      <c r="Y72" s="40">
        <f>'Bieu8-XSKT'!Y72</f>
        <v>0</v>
      </c>
      <c r="Z72" s="40">
        <f>'Bieu8-XSKT'!Z72</f>
        <v>0</v>
      </c>
      <c r="AA72" s="40">
        <f>'Bieu8-XSKT'!AA72</f>
        <v>0</v>
      </c>
      <c r="AB72" s="40">
        <f>'Bieu8-XSKT'!AB72</f>
        <v>0</v>
      </c>
      <c r="AC72" s="40">
        <f>'Bieu8-XSKT'!AC72</f>
        <v>0</v>
      </c>
      <c r="AD72" s="40">
        <f>'Bieu8-XSKT'!AD72</f>
        <v>0</v>
      </c>
      <c r="AE72" s="40">
        <f>'Bieu8-XSKT'!AE72</f>
        <v>0</v>
      </c>
      <c r="AF72" s="40">
        <f>'Bieu8-XSKT'!AF72</f>
        <v>0</v>
      </c>
      <c r="AG72" s="40">
        <f>'Bieu8-XSKT'!AG72</f>
        <v>0</v>
      </c>
      <c r="AH72" s="40">
        <f>'Bieu8-XSKT'!AH72</f>
        <v>0</v>
      </c>
      <c r="AI72" s="40">
        <f>'Bieu8-XSKT'!AI72</f>
        <v>0</v>
      </c>
      <c r="AJ72" s="40">
        <f>'Bieu8-XSKT'!AJ72</f>
        <v>0</v>
      </c>
      <c r="AK72" s="40">
        <f>'Bieu8-XSKT'!AK72</f>
        <v>0</v>
      </c>
      <c r="AL72" s="40">
        <f>'Bieu8-XSKT'!AL72</f>
        <v>0</v>
      </c>
      <c r="AM72" s="40">
        <f>'Bieu8-XSKT'!AM72</f>
        <v>0</v>
      </c>
      <c r="AN72" s="40">
        <f>'Bieu8-XSKT'!AN72</f>
        <v>0</v>
      </c>
      <c r="AO72" s="40">
        <f>'Bieu8-XSKT'!AO72</f>
        <v>0</v>
      </c>
      <c r="AP72" s="40">
        <f>'Bieu8-XSKT'!AP72</f>
        <v>0</v>
      </c>
      <c r="AQ72" s="40">
        <f>'Bieu8-XSKT'!AQ72</f>
        <v>0</v>
      </c>
      <c r="AR72" s="40">
        <f>'Bieu8-XSKT'!AR72</f>
        <v>0</v>
      </c>
      <c r="AS72" s="40">
        <f>'Bieu8-XSKT'!AS72</f>
        <v>0</v>
      </c>
      <c r="AT72" s="40">
        <f>'Bieu8-XSKT'!AT72</f>
        <v>0</v>
      </c>
      <c r="AU72" s="40">
        <f>'Bieu8-XSKT'!AU72</f>
        <v>0</v>
      </c>
      <c r="AV72" s="40">
        <f>'Bieu8-XSKT'!AV72</f>
        <v>0</v>
      </c>
      <c r="AW72" s="40">
        <f>'Bieu8-XSKT'!AW72</f>
        <v>0</v>
      </c>
      <c r="AX72" s="40">
        <f>'Bieu8-XSKT'!AX72</f>
        <v>0</v>
      </c>
      <c r="AY72" s="40">
        <f>'Bieu8-XSKT'!AY72</f>
        <v>140</v>
      </c>
      <c r="AZ72" s="40">
        <f>'Bieu8-XSKT'!AZ72</f>
        <v>0</v>
      </c>
      <c r="BA72" s="40">
        <f>'Bieu8-XSKT'!BA72</f>
        <v>0</v>
      </c>
      <c r="BB72" s="40">
        <f>'Bieu8-XSKT'!BB72</f>
        <v>0</v>
      </c>
      <c r="BC72" s="40">
        <f>'Bieu8-XSKT'!BC72</f>
        <v>0</v>
      </c>
      <c r="BD72" s="40">
        <f>'Bieu8-XSKT'!BD72</f>
        <v>0</v>
      </c>
      <c r="BE72" s="40">
        <f>'Bieu8-XSKT'!BE72</f>
        <v>0</v>
      </c>
      <c r="BF72" s="40">
        <f>'Bieu8-XSKT'!BF72</f>
        <v>0</v>
      </c>
      <c r="BG72" s="40">
        <f>'Bieu8-XSKT'!BG72</f>
        <v>140</v>
      </c>
      <c r="BH72" s="40">
        <f>'Bieu8-XSKT'!BH72</f>
        <v>140</v>
      </c>
      <c r="BI72" s="40">
        <f>'Bieu8-XSKT'!BI72</f>
        <v>9982</v>
      </c>
      <c r="BJ72" s="40">
        <f>'Bieu8-XSKT'!BJ72</f>
        <v>9982</v>
      </c>
      <c r="BK72" s="40">
        <f>'Bieu8-XSKT'!BK72</f>
        <v>9982</v>
      </c>
      <c r="BL72" s="40">
        <f>'Bieu8-XSKT'!BL72</f>
        <v>140</v>
      </c>
      <c r="BM72" s="40">
        <f>'Bieu8-XSKT'!BM72</f>
        <v>140</v>
      </c>
      <c r="BN72" s="40">
        <f>'Bieu8-XSKT'!BN72</f>
        <v>9842</v>
      </c>
      <c r="BO72" s="40">
        <f>'Bieu8-XSKT'!BO72</f>
        <v>0</v>
      </c>
      <c r="BP72" s="40">
        <f>'Bieu8-XSKT'!BP72</f>
        <v>9842</v>
      </c>
      <c r="BQ72" s="40">
        <f>'Bieu8-XSKT'!BQ72</f>
        <v>0</v>
      </c>
      <c r="BR72" s="40">
        <f>'Bieu8-XSKT'!BR72</f>
        <v>4500</v>
      </c>
      <c r="BS72" s="40">
        <f>'Bieu8-XSKT'!BS72</f>
        <v>5342</v>
      </c>
      <c r="BT72" s="40">
        <f>'Bieu8-XSKT'!BT72</f>
        <v>0</v>
      </c>
      <c r="BU72" s="40">
        <f>'Bieu8-XSKT'!BU72</f>
        <v>9982</v>
      </c>
      <c r="BV72" s="40">
        <f>'Bieu8-XSKT'!BV72</f>
        <v>4640</v>
      </c>
      <c r="BW72" s="40">
        <f>'Bieu8-XSKT'!BW72</f>
        <v>4500</v>
      </c>
      <c r="BX72" s="40">
        <f>'Bieu8-XSKT'!BX72</f>
        <v>4500</v>
      </c>
      <c r="BY72" s="40">
        <f>'Bieu8-XSKT'!BY72</f>
        <v>5342</v>
      </c>
      <c r="BZ72" s="40">
        <f>'Bieu8-XSKT'!BZ72</f>
        <v>5342</v>
      </c>
      <c r="CA72" s="40">
        <f>'Bieu8-XSKT'!CA72</f>
        <v>0</v>
      </c>
      <c r="CB72" s="40">
        <f>'Bieu8-XSKT'!CB72</f>
        <v>5342</v>
      </c>
      <c r="CC72" s="39"/>
      <c r="CD72" s="41" t="s">
        <v>55</v>
      </c>
      <c r="CE72" s="120"/>
      <c r="CG72" s="125"/>
      <c r="CI72" s="125"/>
      <c r="CJ72" s="106"/>
      <c r="CK72" s="105"/>
      <c r="CL72" s="106"/>
    </row>
    <row r="73" spans="1:90" s="17" customFormat="1" ht="30" x14ac:dyDescent="0.25">
      <c r="A73" s="41">
        <v>1</v>
      </c>
      <c r="B73" s="43" t="s">
        <v>124</v>
      </c>
      <c r="C73" s="44"/>
      <c r="D73" s="44"/>
      <c r="E73" s="45"/>
      <c r="F73" s="229" t="s">
        <v>125</v>
      </c>
      <c r="G73" s="40">
        <f>'Bieu8-XSKT'!G73</f>
        <v>4391</v>
      </c>
      <c r="H73" s="40">
        <f>'Bieu8-XSKT'!H73</f>
        <v>3950</v>
      </c>
      <c r="I73" s="40">
        <f>'Bieu8-XSKT'!I73</f>
        <v>0</v>
      </c>
      <c r="J73" s="40">
        <f>'Bieu8-XSKT'!J73</f>
        <v>0</v>
      </c>
      <c r="K73" s="40">
        <f>'Bieu8-XSKT'!K73</f>
        <v>0</v>
      </c>
      <c r="L73" s="40">
        <f>'Bieu8-XSKT'!L73</f>
        <v>0</v>
      </c>
      <c r="M73" s="40">
        <f>'Bieu8-XSKT'!M73</f>
        <v>0</v>
      </c>
      <c r="N73" s="40">
        <f>'Bieu8-XSKT'!N73</f>
        <v>0</v>
      </c>
      <c r="O73" s="40">
        <f>'Bieu8-XSKT'!O73</f>
        <v>0</v>
      </c>
      <c r="P73" s="40">
        <f>'Bieu8-XSKT'!P73</f>
        <v>0</v>
      </c>
      <c r="Q73" s="40">
        <f>'Bieu8-XSKT'!Q73</f>
        <v>0</v>
      </c>
      <c r="R73" s="40">
        <f>'Bieu8-XSKT'!R73</f>
        <v>0</v>
      </c>
      <c r="S73" s="40">
        <f>'Bieu8-XSKT'!S73</f>
        <v>0</v>
      </c>
      <c r="T73" s="40">
        <f>'Bieu8-XSKT'!T73</f>
        <v>0</v>
      </c>
      <c r="U73" s="40">
        <f>'Bieu8-XSKT'!U73</f>
        <v>0</v>
      </c>
      <c r="V73" s="40">
        <f>'Bieu8-XSKT'!V73</f>
        <v>0</v>
      </c>
      <c r="W73" s="40">
        <f>'Bieu8-XSKT'!W73</f>
        <v>0</v>
      </c>
      <c r="X73" s="40">
        <f>'Bieu8-XSKT'!X73</f>
        <v>0</v>
      </c>
      <c r="Y73" s="40">
        <f>'Bieu8-XSKT'!Y73</f>
        <v>0</v>
      </c>
      <c r="Z73" s="40">
        <f>'Bieu8-XSKT'!Z73</f>
        <v>0</v>
      </c>
      <c r="AA73" s="40">
        <f>'Bieu8-XSKT'!AA73</f>
        <v>0</v>
      </c>
      <c r="AB73" s="40">
        <f>'Bieu8-XSKT'!AB73</f>
        <v>0</v>
      </c>
      <c r="AC73" s="40">
        <f>'Bieu8-XSKT'!AC73</f>
        <v>0</v>
      </c>
      <c r="AD73" s="40">
        <f>'Bieu8-XSKT'!AD73</f>
        <v>0</v>
      </c>
      <c r="AE73" s="40">
        <f>'Bieu8-XSKT'!AE73</f>
        <v>0</v>
      </c>
      <c r="AF73" s="40">
        <f>'Bieu8-XSKT'!AF73</f>
        <v>0</v>
      </c>
      <c r="AG73" s="40">
        <f>'Bieu8-XSKT'!AG73</f>
        <v>0</v>
      </c>
      <c r="AH73" s="40">
        <f>'Bieu8-XSKT'!AH73</f>
        <v>0</v>
      </c>
      <c r="AI73" s="40">
        <f>'Bieu8-XSKT'!AI73</f>
        <v>0</v>
      </c>
      <c r="AJ73" s="40">
        <f>'Bieu8-XSKT'!AJ73</f>
        <v>0</v>
      </c>
      <c r="AK73" s="40">
        <f>'Bieu8-XSKT'!AK73</f>
        <v>0</v>
      </c>
      <c r="AL73" s="40">
        <f>'Bieu8-XSKT'!AL73</f>
        <v>0</v>
      </c>
      <c r="AM73" s="40">
        <f>'Bieu8-XSKT'!AM73</f>
        <v>0</v>
      </c>
      <c r="AN73" s="40">
        <f>'Bieu8-XSKT'!AN73</f>
        <v>0</v>
      </c>
      <c r="AO73" s="40">
        <f>'Bieu8-XSKT'!AO73</f>
        <v>0</v>
      </c>
      <c r="AP73" s="40">
        <f>'Bieu8-XSKT'!AP73</f>
        <v>0</v>
      </c>
      <c r="AQ73" s="40">
        <f>'Bieu8-XSKT'!AQ73</f>
        <v>0</v>
      </c>
      <c r="AR73" s="40">
        <f>'Bieu8-XSKT'!AR73</f>
        <v>0</v>
      </c>
      <c r="AS73" s="40">
        <f>'Bieu8-XSKT'!AS73</f>
        <v>0</v>
      </c>
      <c r="AT73" s="40">
        <f>'Bieu8-XSKT'!AT73</f>
        <v>0</v>
      </c>
      <c r="AU73" s="40">
        <f>'Bieu8-XSKT'!AU73</f>
        <v>0</v>
      </c>
      <c r="AV73" s="40">
        <f>'Bieu8-XSKT'!AV73</f>
        <v>0</v>
      </c>
      <c r="AW73" s="40">
        <f>'Bieu8-XSKT'!AW73</f>
        <v>0</v>
      </c>
      <c r="AX73" s="40">
        <f>'Bieu8-XSKT'!AX73</f>
        <v>0</v>
      </c>
      <c r="AY73" s="40">
        <f>'Bieu8-XSKT'!AY73</f>
        <v>0</v>
      </c>
      <c r="AZ73" s="40">
        <f>'Bieu8-XSKT'!AZ73</f>
        <v>0</v>
      </c>
      <c r="BA73" s="40">
        <f>'Bieu8-XSKT'!BA73</f>
        <v>0</v>
      </c>
      <c r="BB73" s="40">
        <f>'Bieu8-XSKT'!BB73</f>
        <v>0</v>
      </c>
      <c r="BC73" s="40">
        <f>'Bieu8-XSKT'!BC73</f>
        <v>0</v>
      </c>
      <c r="BD73" s="40">
        <f>'Bieu8-XSKT'!BD73</f>
        <v>0</v>
      </c>
      <c r="BE73" s="40">
        <f>'Bieu8-XSKT'!BE73</f>
        <v>0</v>
      </c>
      <c r="BF73" s="40">
        <f>'Bieu8-XSKT'!BF73</f>
        <v>0</v>
      </c>
      <c r="BG73" s="40">
        <f>'Bieu8-XSKT'!BG73</f>
        <v>0</v>
      </c>
      <c r="BH73" s="40">
        <f>'Bieu8-XSKT'!BH73</f>
        <v>0</v>
      </c>
      <c r="BI73" s="40">
        <f>'Bieu8-XSKT'!BI73</f>
        <v>5000</v>
      </c>
      <c r="BJ73" s="40">
        <f>'Bieu8-XSKT'!BJ73</f>
        <v>3000</v>
      </c>
      <c r="BK73" s="40">
        <f>'Bieu8-XSKT'!BK73</f>
        <v>3000</v>
      </c>
      <c r="BL73" s="40">
        <f>'Bieu8-XSKT'!BL73</f>
        <v>0</v>
      </c>
      <c r="BM73" s="40">
        <f>'Bieu8-XSKT'!BM73</f>
        <v>0</v>
      </c>
      <c r="BN73" s="40">
        <f>'Bieu8-XSKT'!BN73</f>
        <v>3000</v>
      </c>
      <c r="BO73" s="40">
        <f>'Bieu8-XSKT'!BO73</f>
        <v>0</v>
      </c>
      <c r="BP73" s="40">
        <f>'Bieu8-XSKT'!BP73</f>
        <v>3000</v>
      </c>
      <c r="BQ73" s="40">
        <f>'Bieu8-XSKT'!BQ73</f>
        <v>0</v>
      </c>
      <c r="BR73" s="40">
        <f>'Bieu8-XSKT'!BR73</f>
        <v>1500</v>
      </c>
      <c r="BS73" s="40">
        <f>'Bieu8-XSKT'!BS73</f>
        <v>1500</v>
      </c>
      <c r="BT73" s="40">
        <f>'Bieu8-XSKT'!BT73</f>
        <v>400</v>
      </c>
      <c r="BU73" s="40">
        <f>'Bieu8-XSKT'!BU73</f>
        <v>3400</v>
      </c>
      <c r="BV73" s="40">
        <f>'Bieu8-XSKT'!BV73</f>
        <v>1500</v>
      </c>
      <c r="BW73" s="40">
        <f>'Bieu8-XSKT'!BW73</f>
        <v>1500</v>
      </c>
      <c r="BX73" s="40">
        <f>'Bieu8-XSKT'!BX73</f>
        <v>1500</v>
      </c>
      <c r="BY73" s="40">
        <f>'Bieu8-XSKT'!BY73</f>
        <v>1900</v>
      </c>
      <c r="BZ73" s="40">
        <f>'Bieu8-XSKT'!BZ73</f>
        <v>1900</v>
      </c>
      <c r="CA73" s="40">
        <f>'Bieu8-XSKT'!CA73</f>
        <v>500</v>
      </c>
      <c r="CB73" s="40">
        <f>'Bieu8-XSKT'!CB73</f>
        <v>2400</v>
      </c>
      <c r="CC73" s="39">
        <v>500</v>
      </c>
      <c r="CD73" s="124" t="s">
        <v>56</v>
      </c>
      <c r="CE73" s="120"/>
      <c r="CG73" s="125"/>
      <c r="CH73" s="107"/>
      <c r="CI73" s="125"/>
      <c r="CJ73" s="106"/>
      <c r="CK73" s="105"/>
      <c r="CL73" s="106"/>
    </row>
    <row r="74" spans="1:90" s="107" customFormat="1" ht="30" hidden="1" x14ac:dyDescent="0.25">
      <c r="A74" s="41">
        <f t="shared" si="14"/>
        <v>2</v>
      </c>
      <c r="B74" s="43" t="s">
        <v>126</v>
      </c>
      <c r="C74" s="117"/>
      <c r="D74" s="117"/>
      <c r="E74" s="62">
        <v>2019</v>
      </c>
      <c r="F74" s="229" t="s">
        <v>224</v>
      </c>
      <c r="G74" s="40">
        <f>'Bieu8-XSKT'!G74</f>
        <v>2026</v>
      </c>
      <c r="H74" s="40">
        <f>'Bieu8-XSKT'!H74</f>
        <v>1830</v>
      </c>
      <c r="I74" s="40">
        <f>'Bieu8-XSKT'!I74</f>
        <v>0</v>
      </c>
      <c r="J74" s="40">
        <f>'Bieu8-XSKT'!J74</f>
        <v>0</v>
      </c>
      <c r="K74" s="40">
        <f>'Bieu8-XSKT'!K74</f>
        <v>0</v>
      </c>
      <c r="L74" s="40">
        <f>'Bieu8-XSKT'!L74</f>
        <v>0</v>
      </c>
      <c r="M74" s="40">
        <f>'Bieu8-XSKT'!M74</f>
        <v>0</v>
      </c>
      <c r="N74" s="40">
        <f>'Bieu8-XSKT'!N74</f>
        <v>0</v>
      </c>
      <c r="O74" s="40">
        <f>'Bieu8-XSKT'!O74</f>
        <v>0</v>
      </c>
      <c r="P74" s="40">
        <f>'Bieu8-XSKT'!P74</f>
        <v>0</v>
      </c>
      <c r="Q74" s="40">
        <f>'Bieu8-XSKT'!Q74</f>
        <v>0</v>
      </c>
      <c r="R74" s="40">
        <f>'Bieu8-XSKT'!R74</f>
        <v>0</v>
      </c>
      <c r="S74" s="40">
        <f>'Bieu8-XSKT'!S74</f>
        <v>0</v>
      </c>
      <c r="T74" s="40">
        <f>'Bieu8-XSKT'!T74</f>
        <v>0</v>
      </c>
      <c r="U74" s="40">
        <f>'Bieu8-XSKT'!U74</f>
        <v>0</v>
      </c>
      <c r="V74" s="40">
        <f>'Bieu8-XSKT'!V74</f>
        <v>0</v>
      </c>
      <c r="W74" s="40">
        <f>'Bieu8-XSKT'!W74</f>
        <v>0</v>
      </c>
      <c r="X74" s="40">
        <f>'Bieu8-XSKT'!X74</f>
        <v>0</v>
      </c>
      <c r="Y74" s="40">
        <f>'Bieu8-XSKT'!Y74</f>
        <v>0</v>
      </c>
      <c r="Z74" s="40">
        <f>'Bieu8-XSKT'!Z74</f>
        <v>0</v>
      </c>
      <c r="AA74" s="40">
        <f>'Bieu8-XSKT'!AA74</f>
        <v>0</v>
      </c>
      <c r="AB74" s="40">
        <f>'Bieu8-XSKT'!AB74</f>
        <v>0</v>
      </c>
      <c r="AC74" s="40">
        <f>'Bieu8-XSKT'!AC74</f>
        <v>0</v>
      </c>
      <c r="AD74" s="40">
        <f>'Bieu8-XSKT'!AD74</f>
        <v>0</v>
      </c>
      <c r="AE74" s="40">
        <f>'Bieu8-XSKT'!AE74</f>
        <v>0</v>
      </c>
      <c r="AF74" s="40">
        <f>'Bieu8-XSKT'!AF74</f>
        <v>0</v>
      </c>
      <c r="AG74" s="40">
        <f>'Bieu8-XSKT'!AG74</f>
        <v>0</v>
      </c>
      <c r="AH74" s="40">
        <f>'Bieu8-XSKT'!AH74</f>
        <v>0</v>
      </c>
      <c r="AI74" s="40">
        <f>'Bieu8-XSKT'!AI74</f>
        <v>0</v>
      </c>
      <c r="AJ74" s="40">
        <f>'Bieu8-XSKT'!AJ74</f>
        <v>0</v>
      </c>
      <c r="AK74" s="40">
        <f>'Bieu8-XSKT'!AK74</f>
        <v>0</v>
      </c>
      <c r="AL74" s="40">
        <f>'Bieu8-XSKT'!AL74</f>
        <v>0</v>
      </c>
      <c r="AM74" s="40">
        <f>'Bieu8-XSKT'!AM74</f>
        <v>0</v>
      </c>
      <c r="AN74" s="40">
        <f>'Bieu8-XSKT'!AN74</f>
        <v>0</v>
      </c>
      <c r="AO74" s="40">
        <f>'Bieu8-XSKT'!AO74</f>
        <v>0</v>
      </c>
      <c r="AP74" s="40">
        <f>'Bieu8-XSKT'!AP74</f>
        <v>0</v>
      </c>
      <c r="AQ74" s="40">
        <f>'Bieu8-XSKT'!AQ74</f>
        <v>0</v>
      </c>
      <c r="AR74" s="40">
        <f>'Bieu8-XSKT'!AR74</f>
        <v>0</v>
      </c>
      <c r="AS74" s="40">
        <f>'Bieu8-XSKT'!AS74</f>
        <v>0</v>
      </c>
      <c r="AT74" s="40">
        <f>'Bieu8-XSKT'!AT74</f>
        <v>0</v>
      </c>
      <c r="AU74" s="40">
        <f>'Bieu8-XSKT'!AU74</f>
        <v>0</v>
      </c>
      <c r="AV74" s="40">
        <f>'Bieu8-XSKT'!AV74</f>
        <v>0</v>
      </c>
      <c r="AW74" s="40">
        <f>'Bieu8-XSKT'!AW74</f>
        <v>0</v>
      </c>
      <c r="AX74" s="40">
        <f>'Bieu8-XSKT'!AX74</f>
        <v>0</v>
      </c>
      <c r="AY74" s="40">
        <f>'Bieu8-XSKT'!AY74</f>
        <v>30</v>
      </c>
      <c r="AZ74" s="40">
        <f>'Bieu8-XSKT'!AZ74</f>
        <v>0</v>
      </c>
      <c r="BA74" s="40">
        <f>'Bieu8-XSKT'!BA74</f>
        <v>0</v>
      </c>
      <c r="BB74" s="40">
        <f>'Bieu8-XSKT'!BB74</f>
        <v>0</v>
      </c>
      <c r="BC74" s="40">
        <f>'Bieu8-XSKT'!BC74</f>
        <v>0</v>
      </c>
      <c r="BD74" s="40">
        <f>'Bieu8-XSKT'!BD74</f>
        <v>0</v>
      </c>
      <c r="BE74" s="40">
        <f>'Bieu8-XSKT'!BE74</f>
        <v>0</v>
      </c>
      <c r="BF74" s="40">
        <f>'Bieu8-XSKT'!BF74</f>
        <v>0</v>
      </c>
      <c r="BG74" s="40">
        <f>'Bieu8-XSKT'!BG74</f>
        <v>30</v>
      </c>
      <c r="BH74" s="40">
        <f>'Bieu8-XSKT'!BH74</f>
        <v>30</v>
      </c>
      <c r="BI74" s="40">
        <f>'Bieu8-XSKT'!BI74</f>
        <v>2026</v>
      </c>
      <c r="BJ74" s="40">
        <f>'Bieu8-XSKT'!BJ74</f>
        <v>1830</v>
      </c>
      <c r="BK74" s="40">
        <f>'Bieu8-XSKT'!BK74</f>
        <v>1830</v>
      </c>
      <c r="BL74" s="40">
        <f>'Bieu8-XSKT'!BL74</f>
        <v>30</v>
      </c>
      <c r="BM74" s="40">
        <f>'Bieu8-XSKT'!BM74</f>
        <v>30</v>
      </c>
      <c r="BN74" s="40">
        <f>'Bieu8-XSKT'!BN74</f>
        <v>1800</v>
      </c>
      <c r="BO74" s="40">
        <f>'Bieu8-XSKT'!BO74</f>
        <v>0</v>
      </c>
      <c r="BP74" s="40">
        <f>'Bieu8-XSKT'!BP74</f>
        <v>1800</v>
      </c>
      <c r="BQ74" s="40">
        <f>'Bieu8-XSKT'!BQ74</f>
        <v>0</v>
      </c>
      <c r="BR74" s="40">
        <f>'Bieu8-XSKT'!BR74</f>
        <v>900</v>
      </c>
      <c r="BS74" s="40">
        <f>'Bieu8-XSKT'!BS74</f>
        <v>900</v>
      </c>
      <c r="BT74" s="40">
        <f>'Bieu8-XSKT'!BT74</f>
        <v>0</v>
      </c>
      <c r="BU74" s="40">
        <f>'Bieu8-XSKT'!BU74</f>
        <v>1830</v>
      </c>
      <c r="BV74" s="40">
        <f>'Bieu8-XSKT'!BV74</f>
        <v>1479</v>
      </c>
      <c r="BW74" s="40">
        <f>'Bieu8-XSKT'!BW74</f>
        <v>900</v>
      </c>
      <c r="BX74" s="40">
        <f>'Bieu8-XSKT'!BX74</f>
        <v>900</v>
      </c>
      <c r="BY74" s="40">
        <f>'Bieu8-XSKT'!BY74</f>
        <v>351</v>
      </c>
      <c r="BZ74" s="40">
        <f>'Bieu8-XSKT'!BZ74</f>
        <v>351</v>
      </c>
      <c r="CA74" s="40">
        <f>'Bieu8-XSKT'!CA74</f>
        <v>0</v>
      </c>
      <c r="CB74" s="40">
        <f>'Bieu8-XSKT'!CB74</f>
        <v>351</v>
      </c>
      <c r="CC74" s="39"/>
      <c r="CD74" s="41" t="s">
        <v>58</v>
      </c>
      <c r="CE74" s="120"/>
      <c r="CG74" s="125"/>
      <c r="CI74" s="125"/>
      <c r="CJ74" s="106"/>
      <c r="CK74" s="105"/>
      <c r="CL74" s="106"/>
    </row>
    <row r="75" spans="1:90" s="107" customFormat="1" ht="30" hidden="1" x14ac:dyDescent="0.25">
      <c r="A75" s="41">
        <f t="shared" si="14"/>
        <v>3</v>
      </c>
      <c r="B75" s="43" t="s">
        <v>127</v>
      </c>
      <c r="C75" s="117"/>
      <c r="D75" s="117"/>
      <c r="E75" s="62">
        <v>2019</v>
      </c>
      <c r="F75" s="229" t="s">
        <v>225</v>
      </c>
      <c r="G75" s="40">
        <f>'Bieu8-XSKT'!G75</f>
        <v>4030</v>
      </c>
      <c r="H75" s="40">
        <f>'Bieu8-XSKT'!H75</f>
        <v>3630</v>
      </c>
      <c r="I75" s="40">
        <f>'Bieu8-XSKT'!I75</f>
        <v>0</v>
      </c>
      <c r="J75" s="40">
        <f>'Bieu8-XSKT'!J75</f>
        <v>0</v>
      </c>
      <c r="K75" s="40">
        <f>'Bieu8-XSKT'!K75</f>
        <v>0</v>
      </c>
      <c r="L75" s="40">
        <f>'Bieu8-XSKT'!L75</f>
        <v>0</v>
      </c>
      <c r="M75" s="40">
        <f>'Bieu8-XSKT'!M75</f>
        <v>0</v>
      </c>
      <c r="N75" s="40">
        <f>'Bieu8-XSKT'!N75</f>
        <v>0</v>
      </c>
      <c r="O75" s="40">
        <f>'Bieu8-XSKT'!O75</f>
        <v>0</v>
      </c>
      <c r="P75" s="40">
        <f>'Bieu8-XSKT'!P75</f>
        <v>0</v>
      </c>
      <c r="Q75" s="40">
        <f>'Bieu8-XSKT'!Q75</f>
        <v>0</v>
      </c>
      <c r="R75" s="40">
        <f>'Bieu8-XSKT'!R75</f>
        <v>0</v>
      </c>
      <c r="S75" s="40">
        <f>'Bieu8-XSKT'!S75</f>
        <v>0</v>
      </c>
      <c r="T75" s="40">
        <f>'Bieu8-XSKT'!T75</f>
        <v>0</v>
      </c>
      <c r="U75" s="40">
        <f>'Bieu8-XSKT'!U75</f>
        <v>0</v>
      </c>
      <c r="V75" s="40">
        <f>'Bieu8-XSKT'!V75</f>
        <v>0</v>
      </c>
      <c r="W75" s="40">
        <f>'Bieu8-XSKT'!W75</f>
        <v>0</v>
      </c>
      <c r="X75" s="40">
        <f>'Bieu8-XSKT'!X75</f>
        <v>0</v>
      </c>
      <c r="Y75" s="40">
        <f>'Bieu8-XSKT'!Y75</f>
        <v>0</v>
      </c>
      <c r="Z75" s="40">
        <f>'Bieu8-XSKT'!Z75</f>
        <v>0</v>
      </c>
      <c r="AA75" s="40">
        <f>'Bieu8-XSKT'!AA75</f>
        <v>0</v>
      </c>
      <c r="AB75" s="40">
        <f>'Bieu8-XSKT'!AB75</f>
        <v>0</v>
      </c>
      <c r="AC75" s="40">
        <f>'Bieu8-XSKT'!AC75</f>
        <v>0</v>
      </c>
      <c r="AD75" s="40">
        <f>'Bieu8-XSKT'!AD75</f>
        <v>0</v>
      </c>
      <c r="AE75" s="40">
        <f>'Bieu8-XSKT'!AE75</f>
        <v>0</v>
      </c>
      <c r="AF75" s="40">
        <f>'Bieu8-XSKT'!AF75</f>
        <v>0</v>
      </c>
      <c r="AG75" s="40">
        <f>'Bieu8-XSKT'!AG75</f>
        <v>0</v>
      </c>
      <c r="AH75" s="40">
        <f>'Bieu8-XSKT'!AH75</f>
        <v>0</v>
      </c>
      <c r="AI75" s="40">
        <f>'Bieu8-XSKT'!AI75</f>
        <v>0</v>
      </c>
      <c r="AJ75" s="40">
        <f>'Bieu8-XSKT'!AJ75</f>
        <v>0</v>
      </c>
      <c r="AK75" s="40">
        <f>'Bieu8-XSKT'!AK75</f>
        <v>0</v>
      </c>
      <c r="AL75" s="40">
        <f>'Bieu8-XSKT'!AL75</f>
        <v>0</v>
      </c>
      <c r="AM75" s="40">
        <f>'Bieu8-XSKT'!AM75</f>
        <v>0</v>
      </c>
      <c r="AN75" s="40">
        <f>'Bieu8-XSKT'!AN75</f>
        <v>0</v>
      </c>
      <c r="AO75" s="40">
        <f>'Bieu8-XSKT'!AO75</f>
        <v>0</v>
      </c>
      <c r="AP75" s="40">
        <f>'Bieu8-XSKT'!AP75</f>
        <v>0</v>
      </c>
      <c r="AQ75" s="40">
        <f>'Bieu8-XSKT'!AQ75</f>
        <v>0</v>
      </c>
      <c r="AR75" s="40">
        <f>'Bieu8-XSKT'!AR75</f>
        <v>0</v>
      </c>
      <c r="AS75" s="40">
        <f>'Bieu8-XSKT'!AS75</f>
        <v>0</v>
      </c>
      <c r="AT75" s="40">
        <f>'Bieu8-XSKT'!AT75</f>
        <v>0</v>
      </c>
      <c r="AU75" s="40">
        <f>'Bieu8-XSKT'!AU75</f>
        <v>0</v>
      </c>
      <c r="AV75" s="40">
        <f>'Bieu8-XSKT'!AV75</f>
        <v>0</v>
      </c>
      <c r="AW75" s="40">
        <f>'Bieu8-XSKT'!AW75</f>
        <v>0</v>
      </c>
      <c r="AX75" s="40">
        <f>'Bieu8-XSKT'!AX75</f>
        <v>0</v>
      </c>
      <c r="AY75" s="40">
        <f>'Bieu8-XSKT'!AY75</f>
        <v>60</v>
      </c>
      <c r="AZ75" s="40">
        <f>'Bieu8-XSKT'!AZ75</f>
        <v>0</v>
      </c>
      <c r="BA75" s="40">
        <f>'Bieu8-XSKT'!BA75</f>
        <v>0</v>
      </c>
      <c r="BB75" s="40">
        <f>'Bieu8-XSKT'!BB75</f>
        <v>0</v>
      </c>
      <c r="BC75" s="40">
        <f>'Bieu8-XSKT'!BC75</f>
        <v>0</v>
      </c>
      <c r="BD75" s="40">
        <f>'Bieu8-XSKT'!BD75</f>
        <v>0</v>
      </c>
      <c r="BE75" s="40">
        <f>'Bieu8-XSKT'!BE75</f>
        <v>0</v>
      </c>
      <c r="BF75" s="40">
        <f>'Bieu8-XSKT'!BF75</f>
        <v>0</v>
      </c>
      <c r="BG75" s="40">
        <f>'Bieu8-XSKT'!BG75</f>
        <v>60</v>
      </c>
      <c r="BH75" s="40">
        <f>'Bieu8-XSKT'!BH75</f>
        <v>60</v>
      </c>
      <c r="BI75" s="40">
        <f>'Bieu8-XSKT'!BI75</f>
        <v>4030</v>
      </c>
      <c r="BJ75" s="40">
        <f>'Bieu8-XSKT'!BJ75</f>
        <v>3630</v>
      </c>
      <c r="BK75" s="40">
        <f>'Bieu8-XSKT'!BK75</f>
        <v>3630</v>
      </c>
      <c r="BL75" s="40">
        <f>'Bieu8-XSKT'!BL75</f>
        <v>60</v>
      </c>
      <c r="BM75" s="40">
        <f>'Bieu8-XSKT'!BM75</f>
        <v>60</v>
      </c>
      <c r="BN75" s="40">
        <f>'Bieu8-XSKT'!BN75</f>
        <v>3570</v>
      </c>
      <c r="BO75" s="40">
        <f>'Bieu8-XSKT'!BO75</f>
        <v>0</v>
      </c>
      <c r="BP75" s="40">
        <f>'Bieu8-XSKT'!BP75</f>
        <v>3570</v>
      </c>
      <c r="BQ75" s="40">
        <f>'Bieu8-XSKT'!BQ75</f>
        <v>0</v>
      </c>
      <c r="BR75" s="40">
        <f>'Bieu8-XSKT'!BR75</f>
        <v>1800</v>
      </c>
      <c r="BS75" s="40">
        <f>'Bieu8-XSKT'!BS75</f>
        <v>1770</v>
      </c>
      <c r="BT75" s="40">
        <f>'Bieu8-XSKT'!BT75</f>
        <v>0</v>
      </c>
      <c r="BU75" s="40">
        <f>'Bieu8-XSKT'!BU75</f>
        <v>3630</v>
      </c>
      <c r="BV75" s="40">
        <f>'Bieu8-XSKT'!BV75</f>
        <v>1860</v>
      </c>
      <c r="BW75" s="40">
        <f>'Bieu8-XSKT'!BW75</f>
        <v>1800</v>
      </c>
      <c r="BX75" s="40">
        <f>'Bieu8-XSKT'!BX75</f>
        <v>1800</v>
      </c>
      <c r="BY75" s="40">
        <f>'Bieu8-XSKT'!BY75</f>
        <v>1770</v>
      </c>
      <c r="BZ75" s="40">
        <f>'Bieu8-XSKT'!BZ75</f>
        <v>1770</v>
      </c>
      <c r="CA75" s="40">
        <f>'Bieu8-XSKT'!CA75</f>
        <v>0</v>
      </c>
      <c r="CB75" s="40">
        <f>'Bieu8-XSKT'!CB75</f>
        <v>1770</v>
      </c>
      <c r="CC75" s="39"/>
      <c r="CD75" s="41" t="s">
        <v>58</v>
      </c>
      <c r="CE75" s="120"/>
      <c r="CG75" s="125"/>
      <c r="CI75" s="125"/>
      <c r="CJ75" s="106"/>
      <c r="CK75" s="105"/>
      <c r="CL75" s="106"/>
    </row>
    <row r="76" spans="1:90" s="134" customFormat="1" ht="30" x14ac:dyDescent="0.25">
      <c r="A76" s="41">
        <v>2</v>
      </c>
      <c r="B76" s="43" t="s">
        <v>129</v>
      </c>
      <c r="C76" s="117"/>
      <c r="D76" s="117"/>
      <c r="E76" s="62">
        <v>2019</v>
      </c>
      <c r="F76" s="229" t="s">
        <v>227</v>
      </c>
      <c r="G76" s="40">
        <f>'Bieu8-XSKT'!G76</f>
        <v>6102</v>
      </c>
      <c r="H76" s="40">
        <f>'Bieu8-XSKT'!H76</f>
        <v>5000</v>
      </c>
      <c r="I76" s="40">
        <f>'Bieu8-XSKT'!I76</f>
        <v>0</v>
      </c>
      <c r="J76" s="40">
        <f>'Bieu8-XSKT'!J76</f>
        <v>0</v>
      </c>
      <c r="K76" s="40">
        <f>'Bieu8-XSKT'!K76</f>
        <v>0</v>
      </c>
      <c r="L76" s="40">
        <f>'Bieu8-XSKT'!L76</f>
        <v>0</v>
      </c>
      <c r="M76" s="40">
        <f>'Bieu8-XSKT'!M76</f>
        <v>0</v>
      </c>
      <c r="N76" s="40">
        <f>'Bieu8-XSKT'!N76</f>
        <v>0</v>
      </c>
      <c r="O76" s="40">
        <f>'Bieu8-XSKT'!O76</f>
        <v>0</v>
      </c>
      <c r="P76" s="40">
        <f>'Bieu8-XSKT'!P76</f>
        <v>0</v>
      </c>
      <c r="Q76" s="40">
        <f>'Bieu8-XSKT'!Q76</f>
        <v>0</v>
      </c>
      <c r="R76" s="40">
        <f>'Bieu8-XSKT'!R76</f>
        <v>0</v>
      </c>
      <c r="S76" s="40">
        <f>'Bieu8-XSKT'!S76</f>
        <v>0</v>
      </c>
      <c r="T76" s="40">
        <f>'Bieu8-XSKT'!T76</f>
        <v>0</v>
      </c>
      <c r="U76" s="40">
        <f>'Bieu8-XSKT'!U76</f>
        <v>0</v>
      </c>
      <c r="V76" s="40">
        <f>'Bieu8-XSKT'!V76</f>
        <v>0</v>
      </c>
      <c r="W76" s="40">
        <f>'Bieu8-XSKT'!W76</f>
        <v>0</v>
      </c>
      <c r="X76" s="40">
        <f>'Bieu8-XSKT'!X76</f>
        <v>0</v>
      </c>
      <c r="Y76" s="40">
        <f>'Bieu8-XSKT'!Y76</f>
        <v>0</v>
      </c>
      <c r="Z76" s="40">
        <f>'Bieu8-XSKT'!Z76</f>
        <v>0</v>
      </c>
      <c r="AA76" s="40">
        <f>'Bieu8-XSKT'!AA76</f>
        <v>0</v>
      </c>
      <c r="AB76" s="40">
        <f>'Bieu8-XSKT'!AB76</f>
        <v>0</v>
      </c>
      <c r="AC76" s="40">
        <f>'Bieu8-XSKT'!AC76</f>
        <v>0</v>
      </c>
      <c r="AD76" s="40">
        <f>'Bieu8-XSKT'!AD76</f>
        <v>0</v>
      </c>
      <c r="AE76" s="40">
        <f>'Bieu8-XSKT'!AE76</f>
        <v>0</v>
      </c>
      <c r="AF76" s="40">
        <f>'Bieu8-XSKT'!AF76</f>
        <v>0</v>
      </c>
      <c r="AG76" s="40">
        <f>'Bieu8-XSKT'!AG76</f>
        <v>0</v>
      </c>
      <c r="AH76" s="40">
        <f>'Bieu8-XSKT'!AH76</f>
        <v>0</v>
      </c>
      <c r="AI76" s="40">
        <f>'Bieu8-XSKT'!AI76</f>
        <v>0</v>
      </c>
      <c r="AJ76" s="40">
        <f>'Bieu8-XSKT'!AJ76</f>
        <v>0</v>
      </c>
      <c r="AK76" s="40">
        <f>'Bieu8-XSKT'!AK76</f>
        <v>0</v>
      </c>
      <c r="AL76" s="40">
        <f>'Bieu8-XSKT'!AL76</f>
        <v>0</v>
      </c>
      <c r="AM76" s="40">
        <f>'Bieu8-XSKT'!AM76</f>
        <v>0</v>
      </c>
      <c r="AN76" s="40">
        <f>'Bieu8-XSKT'!AN76</f>
        <v>0</v>
      </c>
      <c r="AO76" s="40">
        <f>'Bieu8-XSKT'!AO76</f>
        <v>0</v>
      </c>
      <c r="AP76" s="40">
        <f>'Bieu8-XSKT'!AP76</f>
        <v>0</v>
      </c>
      <c r="AQ76" s="40">
        <f>'Bieu8-XSKT'!AQ76</f>
        <v>0</v>
      </c>
      <c r="AR76" s="40">
        <f>'Bieu8-XSKT'!AR76</f>
        <v>0</v>
      </c>
      <c r="AS76" s="40">
        <f>'Bieu8-XSKT'!AS76</f>
        <v>0</v>
      </c>
      <c r="AT76" s="40">
        <f>'Bieu8-XSKT'!AT76</f>
        <v>0</v>
      </c>
      <c r="AU76" s="40">
        <f>'Bieu8-XSKT'!AU76</f>
        <v>0</v>
      </c>
      <c r="AV76" s="40">
        <f>'Bieu8-XSKT'!AV76</f>
        <v>0</v>
      </c>
      <c r="AW76" s="40">
        <f>'Bieu8-XSKT'!AW76</f>
        <v>0</v>
      </c>
      <c r="AX76" s="40">
        <f>'Bieu8-XSKT'!AX76</f>
        <v>0</v>
      </c>
      <c r="AY76" s="40">
        <f>'Bieu8-XSKT'!AY76</f>
        <v>0</v>
      </c>
      <c r="AZ76" s="40">
        <f>'Bieu8-XSKT'!AZ76</f>
        <v>0</v>
      </c>
      <c r="BA76" s="40">
        <f>'Bieu8-XSKT'!BA76</f>
        <v>0</v>
      </c>
      <c r="BB76" s="40">
        <f>'Bieu8-XSKT'!BB76</f>
        <v>0</v>
      </c>
      <c r="BC76" s="40">
        <f>'Bieu8-XSKT'!BC76</f>
        <v>0</v>
      </c>
      <c r="BD76" s="40">
        <f>'Bieu8-XSKT'!BD76</f>
        <v>0</v>
      </c>
      <c r="BE76" s="40">
        <f>'Bieu8-XSKT'!BE76</f>
        <v>0</v>
      </c>
      <c r="BF76" s="40">
        <f>'Bieu8-XSKT'!BF76</f>
        <v>0</v>
      </c>
      <c r="BG76" s="40">
        <f>'Bieu8-XSKT'!BG76</f>
        <v>0</v>
      </c>
      <c r="BH76" s="40">
        <f>'Bieu8-XSKT'!BH76</f>
        <v>0</v>
      </c>
      <c r="BI76" s="40">
        <f>'Bieu8-XSKT'!BI76</f>
        <v>6102</v>
      </c>
      <c r="BJ76" s="40">
        <f>'Bieu8-XSKT'!BJ76</f>
        <v>4000</v>
      </c>
      <c r="BK76" s="40">
        <f>'Bieu8-XSKT'!BK76</f>
        <v>4000</v>
      </c>
      <c r="BL76" s="40">
        <f>'Bieu8-XSKT'!BL76</f>
        <v>0</v>
      </c>
      <c r="BM76" s="40">
        <f>'Bieu8-XSKT'!BM76</f>
        <v>0</v>
      </c>
      <c r="BN76" s="40">
        <f>'Bieu8-XSKT'!BN76</f>
        <v>4000</v>
      </c>
      <c r="BO76" s="40">
        <f>'Bieu8-XSKT'!BO76</f>
        <v>0</v>
      </c>
      <c r="BP76" s="40">
        <f>'Bieu8-XSKT'!BP76</f>
        <v>4000</v>
      </c>
      <c r="BQ76" s="40">
        <f>'Bieu8-XSKT'!BQ76</f>
        <v>0</v>
      </c>
      <c r="BR76" s="40">
        <f>'Bieu8-XSKT'!BR76</f>
        <v>2000</v>
      </c>
      <c r="BS76" s="40">
        <f>'Bieu8-XSKT'!BS76</f>
        <v>2000</v>
      </c>
      <c r="BT76" s="40">
        <f>'Bieu8-XSKT'!BT76</f>
        <v>0</v>
      </c>
      <c r="BU76" s="40">
        <f>'Bieu8-XSKT'!BU76</f>
        <v>4000</v>
      </c>
      <c r="BV76" s="40">
        <f>'Bieu8-XSKT'!BV76</f>
        <v>2050</v>
      </c>
      <c r="BW76" s="40">
        <f>'Bieu8-XSKT'!BW76</f>
        <v>2000</v>
      </c>
      <c r="BX76" s="40">
        <f>'Bieu8-XSKT'!BX76</f>
        <v>2000</v>
      </c>
      <c r="BY76" s="40">
        <f>'Bieu8-XSKT'!BY76</f>
        <v>1950</v>
      </c>
      <c r="BZ76" s="40">
        <f>'Bieu8-XSKT'!BZ76</f>
        <v>1950</v>
      </c>
      <c r="CA76" s="40">
        <f>'Bieu8-XSKT'!CA76</f>
        <v>1000</v>
      </c>
      <c r="CB76" s="40">
        <f>'Bieu8-XSKT'!CB76</f>
        <v>2950</v>
      </c>
      <c r="CC76" s="39">
        <v>1000</v>
      </c>
      <c r="CD76" s="41" t="s">
        <v>58</v>
      </c>
      <c r="CE76" s="120"/>
      <c r="CG76" s="125"/>
      <c r="CH76" s="107"/>
      <c r="CI76" s="125"/>
      <c r="CJ76" s="106"/>
      <c r="CK76" s="105"/>
      <c r="CL76" s="106"/>
    </row>
    <row r="77" spans="1:90" s="107" customFormat="1" ht="30" x14ac:dyDescent="0.25">
      <c r="A77" s="41">
        <f t="shared" si="14"/>
        <v>3</v>
      </c>
      <c r="B77" s="141" t="s">
        <v>132</v>
      </c>
      <c r="C77" s="117"/>
      <c r="D77" s="117"/>
      <c r="E77" s="62">
        <v>2019</v>
      </c>
      <c r="F77" s="226" t="s">
        <v>461</v>
      </c>
      <c r="G77" s="40">
        <f>'Bieu8-XSKT'!G77</f>
        <v>9641</v>
      </c>
      <c r="H77" s="40">
        <f>'Bieu8-XSKT'!H77</f>
        <v>8500</v>
      </c>
      <c r="I77" s="40">
        <f>'Bieu8-XSKT'!I77</f>
        <v>0</v>
      </c>
      <c r="J77" s="40">
        <f>'Bieu8-XSKT'!J77</f>
        <v>0</v>
      </c>
      <c r="K77" s="40">
        <f>'Bieu8-XSKT'!K77</f>
        <v>0</v>
      </c>
      <c r="L77" s="40">
        <f>'Bieu8-XSKT'!L77</f>
        <v>0</v>
      </c>
      <c r="M77" s="40">
        <f>'Bieu8-XSKT'!M77</f>
        <v>0</v>
      </c>
      <c r="N77" s="40">
        <f>'Bieu8-XSKT'!N77</f>
        <v>0</v>
      </c>
      <c r="O77" s="40">
        <f>'Bieu8-XSKT'!O77</f>
        <v>0</v>
      </c>
      <c r="P77" s="40">
        <f>'Bieu8-XSKT'!P77</f>
        <v>0</v>
      </c>
      <c r="Q77" s="40">
        <f>'Bieu8-XSKT'!Q77</f>
        <v>0</v>
      </c>
      <c r="R77" s="40">
        <f>'Bieu8-XSKT'!R77</f>
        <v>0</v>
      </c>
      <c r="S77" s="40">
        <f>'Bieu8-XSKT'!S77</f>
        <v>0</v>
      </c>
      <c r="T77" s="40">
        <f>'Bieu8-XSKT'!T77</f>
        <v>0</v>
      </c>
      <c r="U77" s="40">
        <f>'Bieu8-XSKT'!U77</f>
        <v>0</v>
      </c>
      <c r="V77" s="40">
        <f>'Bieu8-XSKT'!V77</f>
        <v>0</v>
      </c>
      <c r="W77" s="40">
        <f>'Bieu8-XSKT'!W77</f>
        <v>0</v>
      </c>
      <c r="X77" s="40">
        <f>'Bieu8-XSKT'!X77</f>
        <v>0</v>
      </c>
      <c r="Y77" s="40">
        <f>'Bieu8-XSKT'!Y77</f>
        <v>0</v>
      </c>
      <c r="Z77" s="40">
        <f>'Bieu8-XSKT'!Z77</f>
        <v>0</v>
      </c>
      <c r="AA77" s="40">
        <f>'Bieu8-XSKT'!AA77</f>
        <v>0</v>
      </c>
      <c r="AB77" s="40">
        <f>'Bieu8-XSKT'!AB77</f>
        <v>0</v>
      </c>
      <c r="AC77" s="40">
        <f>'Bieu8-XSKT'!AC77</f>
        <v>0</v>
      </c>
      <c r="AD77" s="40">
        <f>'Bieu8-XSKT'!AD77</f>
        <v>0</v>
      </c>
      <c r="AE77" s="40">
        <f>'Bieu8-XSKT'!AE77</f>
        <v>0</v>
      </c>
      <c r="AF77" s="40">
        <f>'Bieu8-XSKT'!AF77</f>
        <v>0</v>
      </c>
      <c r="AG77" s="40">
        <f>'Bieu8-XSKT'!AG77</f>
        <v>0</v>
      </c>
      <c r="AH77" s="40">
        <f>'Bieu8-XSKT'!AH77</f>
        <v>0</v>
      </c>
      <c r="AI77" s="40">
        <f>'Bieu8-XSKT'!AI77</f>
        <v>0</v>
      </c>
      <c r="AJ77" s="40">
        <f>'Bieu8-XSKT'!AJ77</f>
        <v>0</v>
      </c>
      <c r="AK77" s="40">
        <f>'Bieu8-XSKT'!AK77</f>
        <v>0</v>
      </c>
      <c r="AL77" s="40">
        <f>'Bieu8-XSKT'!AL77</f>
        <v>0</v>
      </c>
      <c r="AM77" s="40">
        <f>'Bieu8-XSKT'!AM77</f>
        <v>0</v>
      </c>
      <c r="AN77" s="40">
        <f>'Bieu8-XSKT'!AN77</f>
        <v>0</v>
      </c>
      <c r="AO77" s="40">
        <f>'Bieu8-XSKT'!AO77</f>
        <v>0</v>
      </c>
      <c r="AP77" s="40">
        <f>'Bieu8-XSKT'!AP77</f>
        <v>0</v>
      </c>
      <c r="AQ77" s="40">
        <f>'Bieu8-XSKT'!AQ77</f>
        <v>0</v>
      </c>
      <c r="AR77" s="40">
        <f>'Bieu8-XSKT'!AR77</f>
        <v>0</v>
      </c>
      <c r="AS77" s="40">
        <f>'Bieu8-XSKT'!AS77</f>
        <v>0</v>
      </c>
      <c r="AT77" s="40">
        <f>'Bieu8-XSKT'!AT77</f>
        <v>0</v>
      </c>
      <c r="AU77" s="40">
        <f>'Bieu8-XSKT'!AU77</f>
        <v>0</v>
      </c>
      <c r="AV77" s="40">
        <f>'Bieu8-XSKT'!AV77</f>
        <v>0</v>
      </c>
      <c r="AW77" s="40">
        <f>'Bieu8-XSKT'!AW77</f>
        <v>0</v>
      </c>
      <c r="AX77" s="40">
        <f>'Bieu8-XSKT'!AX77</f>
        <v>0</v>
      </c>
      <c r="AY77" s="40">
        <f>'Bieu8-XSKT'!AY77</f>
        <v>140</v>
      </c>
      <c r="AZ77" s="40">
        <f>'Bieu8-XSKT'!AZ77</f>
        <v>0</v>
      </c>
      <c r="BA77" s="40">
        <f>'Bieu8-XSKT'!BA77</f>
        <v>0</v>
      </c>
      <c r="BB77" s="40">
        <f>'Bieu8-XSKT'!BB77</f>
        <v>0</v>
      </c>
      <c r="BC77" s="40">
        <f>'Bieu8-XSKT'!BC77</f>
        <v>0</v>
      </c>
      <c r="BD77" s="40">
        <f>'Bieu8-XSKT'!BD77</f>
        <v>0</v>
      </c>
      <c r="BE77" s="40">
        <f>'Bieu8-XSKT'!BE77</f>
        <v>0</v>
      </c>
      <c r="BF77" s="40">
        <f>'Bieu8-XSKT'!BF77</f>
        <v>0</v>
      </c>
      <c r="BG77" s="40">
        <f>'Bieu8-XSKT'!BG77</f>
        <v>140</v>
      </c>
      <c r="BH77" s="40">
        <f>'Bieu8-XSKT'!BH77</f>
        <v>140</v>
      </c>
      <c r="BI77" s="40">
        <f>'Bieu8-XSKT'!BI77</f>
        <v>9641</v>
      </c>
      <c r="BJ77" s="40">
        <f>'Bieu8-XSKT'!BJ77</f>
        <v>6000</v>
      </c>
      <c r="BK77" s="40">
        <f>'Bieu8-XSKT'!BK77</f>
        <v>6000</v>
      </c>
      <c r="BL77" s="40">
        <f>'Bieu8-XSKT'!BL77</f>
        <v>140</v>
      </c>
      <c r="BM77" s="40">
        <f>'Bieu8-XSKT'!BM77</f>
        <v>140</v>
      </c>
      <c r="BN77" s="40">
        <f>'Bieu8-XSKT'!BN77</f>
        <v>5860</v>
      </c>
      <c r="BO77" s="40">
        <f>'Bieu8-XSKT'!BO77</f>
        <v>0</v>
      </c>
      <c r="BP77" s="40">
        <f>'Bieu8-XSKT'!BP77</f>
        <v>5860</v>
      </c>
      <c r="BQ77" s="40">
        <f>'Bieu8-XSKT'!BQ77</f>
        <v>0</v>
      </c>
      <c r="BR77" s="40">
        <f>'Bieu8-XSKT'!BR77</f>
        <v>2900</v>
      </c>
      <c r="BS77" s="40">
        <f>'Bieu8-XSKT'!BS77</f>
        <v>2960</v>
      </c>
      <c r="BT77" s="40">
        <f>'Bieu8-XSKT'!BT77</f>
        <v>0</v>
      </c>
      <c r="BU77" s="40">
        <f>'Bieu8-XSKT'!BU77</f>
        <v>6000</v>
      </c>
      <c r="BV77" s="40">
        <f>'Bieu8-XSKT'!BV77</f>
        <v>3040</v>
      </c>
      <c r="BW77" s="40">
        <f>'Bieu8-XSKT'!BW77</f>
        <v>2900</v>
      </c>
      <c r="BX77" s="40">
        <f>'Bieu8-XSKT'!BX77</f>
        <v>2900</v>
      </c>
      <c r="BY77" s="40">
        <f>'Bieu8-XSKT'!BY77</f>
        <v>2960</v>
      </c>
      <c r="BZ77" s="40">
        <f>'Bieu8-XSKT'!BZ77</f>
        <v>2960</v>
      </c>
      <c r="CA77" s="40">
        <f>'Bieu8-XSKT'!CA77</f>
        <v>1500</v>
      </c>
      <c r="CB77" s="40">
        <f>'Bieu8-XSKT'!CB77</f>
        <v>4460</v>
      </c>
      <c r="CC77" s="39">
        <v>1700</v>
      </c>
      <c r="CD77" s="41" t="s">
        <v>66</v>
      </c>
      <c r="CE77" s="120"/>
      <c r="CG77" s="125"/>
      <c r="CI77" s="125"/>
      <c r="CJ77" s="106"/>
      <c r="CK77" s="105"/>
      <c r="CL77" s="106"/>
    </row>
    <row r="78" spans="1:90" s="107" customFormat="1" ht="30" x14ac:dyDescent="0.25">
      <c r="A78" s="41">
        <f t="shared" si="14"/>
        <v>4</v>
      </c>
      <c r="B78" s="141" t="s">
        <v>133</v>
      </c>
      <c r="C78" s="117"/>
      <c r="D78" s="117"/>
      <c r="E78" s="62">
        <v>2019</v>
      </c>
      <c r="F78" s="226" t="s">
        <v>462</v>
      </c>
      <c r="G78" s="40">
        <f>'Bieu8-XSKT'!G78</f>
        <v>5481</v>
      </c>
      <c r="H78" s="40">
        <f>'Bieu8-XSKT'!H78</f>
        <v>4945</v>
      </c>
      <c r="I78" s="40">
        <f>'Bieu8-XSKT'!I78</f>
        <v>0</v>
      </c>
      <c r="J78" s="40">
        <f>'Bieu8-XSKT'!J78</f>
        <v>0</v>
      </c>
      <c r="K78" s="40">
        <f>'Bieu8-XSKT'!K78</f>
        <v>0</v>
      </c>
      <c r="L78" s="40">
        <f>'Bieu8-XSKT'!L78</f>
        <v>0</v>
      </c>
      <c r="M78" s="40">
        <f>'Bieu8-XSKT'!M78</f>
        <v>0</v>
      </c>
      <c r="N78" s="40">
        <f>'Bieu8-XSKT'!N78</f>
        <v>0</v>
      </c>
      <c r="O78" s="40">
        <f>'Bieu8-XSKT'!O78</f>
        <v>0</v>
      </c>
      <c r="P78" s="40">
        <f>'Bieu8-XSKT'!P78</f>
        <v>0</v>
      </c>
      <c r="Q78" s="40">
        <f>'Bieu8-XSKT'!Q78</f>
        <v>0</v>
      </c>
      <c r="R78" s="40">
        <f>'Bieu8-XSKT'!R78</f>
        <v>0</v>
      </c>
      <c r="S78" s="40">
        <f>'Bieu8-XSKT'!S78</f>
        <v>0</v>
      </c>
      <c r="T78" s="40">
        <f>'Bieu8-XSKT'!T78</f>
        <v>0</v>
      </c>
      <c r="U78" s="40">
        <f>'Bieu8-XSKT'!U78</f>
        <v>0</v>
      </c>
      <c r="V78" s="40">
        <f>'Bieu8-XSKT'!V78</f>
        <v>0</v>
      </c>
      <c r="W78" s="40">
        <f>'Bieu8-XSKT'!W78</f>
        <v>0</v>
      </c>
      <c r="X78" s="40">
        <f>'Bieu8-XSKT'!X78</f>
        <v>0</v>
      </c>
      <c r="Y78" s="40">
        <f>'Bieu8-XSKT'!Y78</f>
        <v>0</v>
      </c>
      <c r="Z78" s="40">
        <f>'Bieu8-XSKT'!Z78</f>
        <v>0</v>
      </c>
      <c r="AA78" s="40">
        <f>'Bieu8-XSKT'!AA78</f>
        <v>0</v>
      </c>
      <c r="AB78" s="40">
        <f>'Bieu8-XSKT'!AB78</f>
        <v>0</v>
      </c>
      <c r="AC78" s="40">
        <f>'Bieu8-XSKT'!AC78</f>
        <v>0</v>
      </c>
      <c r="AD78" s="40">
        <f>'Bieu8-XSKT'!AD78</f>
        <v>0</v>
      </c>
      <c r="AE78" s="40">
        <f>'Bieu8-XSKT'!AE78</f>
        <v>0</v>
      </c>
      <c r="AF78" s="40">
        <f>'Bieu8-XSKT'!AF78</f>
        <v>0</v>
      </c>
      <c r="AG78" s="40">
        <f>'Bieu8-XSKT'!AG78</f>
        <v>0</v>
      </c>
      <c r="AH78" s="40">
        <f>'Bieu8-XSKT'!AH78</f>
        <v>0</v>
      </c>
      <c r="AI78" s="40">
        <f>'Bieu8-XSKT'!AI78</f>
        <v>0</v>
      </c>
      <c r="AJ78" s="40">
        <f>'Bieu8-XSKT'!AJ78</f>
        <v>0</v>
      </c>
      <c r="AK78" s="40">
        <f>'Bieu8-XSKT'!AK78</f>
        <v>0</v>
      </c>
      <c r="AL78" s="40">
        <f>'Bieu8-XSKT'!AL78</f>
        <v>0</v>
      </c>
      <c r="AM78" s="40">
        <f>'Bieu8-XSKT'!AM78</f>
        <v>0</v>
      </c>
      <c r="AN78" s="40">
        <f>'Bieu8-XSKT'!AN78</f>
        <v>0</v>
      </c>
      <c r="AO78" s="40">
        <f>'Bieu8-XSKT'!AO78</f>
        <v>0</v>
      </c>
      <c r="AP78" s="40">
        <f>'Bieu8-XSKT'!AP78</f>
        <v>0</v>
      </c>
      <c r="AQ78" s="40">
        <f>'Bieu8-XSKT'!AQ78</f>
        <v>0</v>
      </c>
      <c r="AR78" s="40">
        <f>'Bieu8-XSKT'!AR78</f>
        <v>0</v>
      </c>
      <c r="AS78" s="40">
        <f>'Bieu8-XSKT'!AS78</f>
        <v>0</v>
      </c>
      <c r="AT78" s="40">
        <f>'Bieu8-XSKT'!AT78</f>
        <v>0</v>
      </c>
      <c r="AU78" s="40">
        <f>'Bieu8-XSKT'!AU78</f>
        <v>0</v>
      </c>
      <c r="AV78" s="40">
        <f>'Bieu8-XSKT'!AV78</f>
        <v>0</v>
      </c>
      <c r="AW78" s="40">
        <f>'Bieu8-XSKT'!AW78</f>
        <v>0</v>
      </c>
      <c r="AX78" s="40">
        <f>'Bieu8-XSKT'!AX78</f>
        <v>0</v>
      </c>
      <c r="AY78" s="40">
        <f>'Bieu8-XSKT'!AY78</f>
        <v>80</v>
      </c>
      <c r="AZ78" s="40">
        <f>'Bieu8-XSKT'!AZ78</f>
        <v>0</v>
      </c>
      <c r="BA78" s="40">
        <f>'Bieu8-XSKT'!BA78</f>
        <v>0</v>
      </c>
      <c r="BB78" s="40">
        <f>'Bieu8-XSKT'!BB78</f>
        <v>0</v>
      </c>
      <c r="BC78" s="40">
        <f>'Bieu8-XSKT'!BC78</f>
        <v>0</v>
      </c>
      <c r="BD78" s="40">
        <f>'Bieu8-XSKT'!BD78</f>
        <v>0</v>
      </c>
      <c r="BE78" s="40">
        <f>'Bieu8-XSKT'!BE78</f>
        <v>0</v>
      </c>
      <c r="BF78" s="40">
        <f>'Bieu8-XSKT'!BF78</f>
        <v>0</v>
      </c>
      <c r="BG78" s="40">
        <f>'Bieu8-XSKT'!BG78</f>
        <v>80</v>
      </c>
      <c r="BH78" s="40">
        <f>'Bieu8-XSKT'!BH78</f>
        <v>80</v>
      </c>
      <c r="BI78" s="40">
        <f>'Bieu8-XSKT'!BI78</f>
        <v>5481</v>
      </c>
      <c r="BJ78" s="40">
        <f>'Bieu8-XSKT'!BJ78</f>
        <v>3945</v>
      </c>
      <c r="BK78" s="40">
        <f>'Bieu8-XSKT'!BK78</f>
        <v>3945</v>
      </c>
      <c r="BL78" s="40">
        <f>'Bieu8-XSKT'!BL78</f>
        <v>80</v>
      </c>
      <c r="BM78" s="40">
        <f>'Bieu8-XSKT'!BM78</f>
        <v>80</v>
      </c>
      <c r="BN78" s="40">
        <f>'Bieu8-XSKT'!BN78</f>
        <v>3865</v>
      </c>
      <c r="BO78" s="40">
        <f>'Bieu8-XSKT'!BO78</f>
        <v>0</v>
      </c>
      <c r="BP78" s="40">
        <f>'Bieu8-XSKT'!BP78</f>
        <v>3865</v>
      </c>
      <c r="BQ78" s="40">
        <f>'Bieu8-XSKT'!BQ78</f>
        <v>0</v>
      </c>
      <c r="BR78" s="40">
        <f>'Bieu8-XSKT'!BR78</f>
        <v>1900</v>
      </c>
      <c r="BS78" s="40">
        <f>'Bieu8-XSKT'!BS78</f>
        <v>1965</v>
      </c>
      <c r="BT78" s="40">
        <f>'Bieu8-XSKT'!BT78</f>
        <v>0</v>
      </c>
      <c r="BU78" s="40">
        <f>'Bieu8-XSKT'!BU78</f>
        <v>3945</v>
      </c>
      <c r="BV78" s="40">
        <f>'Bieu8-XSKT'!BV78</f>
        <v>1980</v>
      </c>
      <c r="BW78" s="40">
        <f>'Bieu8-XSKT'!BW78</f>
        <v>1900</v>
      </c>
      <c r="BX78" s="40">
        <f>'Bieu8-XSKT'!BX78</f>
        <v>1900</v>
      </c>
      <c r="BY78" s="40">
        <f>'Bieu8-XSKT'!BY78</f>
        <v>1965</v>
      </c>
      <c r="BZ78" s="40">
        <f>'Bieu8-XSKT'!BZ78</f>
        <v>1965</v>
      </c>
      <c r="CA78" s="40">
        <f>'Bieu8-XSKT'!CA78</f>
        <v>800</v>
      </c>
      <c r="CB78" s="40">
        <f>'Bieu8-XSKT'!CB78</f>
        <v>2765</v>
      </c>
      <c r="CC78" s="39">
        <v>800</v>
      </c>
      <c r="CD78" s="41" t="s">
        <v>66</v>
      </c>
      <c r="CE78" s="120"/>
      <c r="CG78" s="125"/>
      <c r="CI78" s="125"/>
      <c r="CJ78" s="106"/>
      <c r="CK78" s="105"/>
      <c r="CL78" s="106"/>
    </row>
    <row r="79" spans="1:90" s="107" customFormat="1" ht="30" x14ac:dyDescent="0.25">
      <c r="A79" s="41">
        <f t="shared" si="14"/>
        <v>5</v>
      </c>
      <c r="B79" s="141" t="s">
        <v>134</v>
      </c>
      <c r="C79" s="117"/>
      <c r="D79" s="117"/>
      <c r="E79" s="62">
        <v>2019</v>
      </c>
      <c r="F79" s="226" t="s">
        <v>463</v>
      </c>
      <c r="G79" s="40">
        <f>'Bieu8-XSKT'!G79</f>
        <v>8279</v>
      </c>
      <c r="H79" s="40">
        <f>'Bieu8-XSKT'!H79</f>
        <v>7245</v>
      </c>
      <c r="I79" s="40">
        <f>'Bieu8-XSKT'!I79</f>
        <v>0</v>
      </c>
      <c r="J79" s="40">
        <f>'Bieu8-XSKT'!J79</f>
        <v>0</v>
      </c>
      <c r="K79" s="40">
        <f>'Bieu8-XSKT'!K79</f>
        <v>0</v>
      </c>
      <c r="L79" s="40">
        <f>'Bieu8-XSKT'!L79</f>
        <v>0</v>
      </c>
      <c r="M79" s="40">
        <f>'Bieu8-XSKT'!M79</f>
        <v>0</v>
      </c>
      <c r="N79" s="40">
        <f>'Bieu8-XSKT'!N79</f>
        <v>0</v>
      </c>
      <c r="O79" s="40">
        <f>'Bieu8-XSKT'!O79</f>
        <v>0</v>
      </c>
      <c r="P79" s="40">
        <f>'Bieu8-XSKT'!P79</f>
        <v>0</v>
      </c>
      <c r="Q79" s="40">
        <f>'Bieu8-XSKT'!Q79</f>
        <v>0</v>
      </c>
      <c r="R79" s="40">
        <f>'Bieu8-XSKT'!R79</f>
        <v>0</v>
      </c>
      <c r="S79" s="40">
        <f>'Bieu8-XSKT'!S79</f>
        <v>0</v>
      </c>
      <c r="T79" s="40">
        <f>'Bieu8-XSKT'!T79</f>
        <v>0</v>
      </c>
      <c r="U79" s="40">
        <f>'Bieu8-XSKT'!U79</f>
        <v>0</v>
      </c>
      <c r="V79" s="40">
        <f>'Bieu8-XSKT'!V79</f>
        <v>0</v>
      </c>
      <c r="W79" s="40">
        <f>'Bieu8-XSKT'!W79</f>
        <v>0</v>
      </c>
      <c r="X79" s="40">
        <f>'Bieu8-XSKT'!X79</f>
        <v>0</v>
      </c>
      <c r="Y79" s="40">
        <f>'Bieu8-XSKT'!Y79</f>
        <v>0</v>
      </c>
      <c r="Z79" s="40">
        <f>'Bieu8-XSKT'!Z79</f>
        <v>0</v>
      </c>
      <c r="AA79" s="40">
        <f>'Bieu8-XSKT'!AA79</f>
        <v>0</v>
      </c>
      <c r="AB79" s="40">
        <f>'Bieu8-XSKT'!AB79</f>
        <v>0</v>
      </c>
      <c r="AC79" s="40">
        <f>'Bieu8-XSKT'!AC79</f>
        <v>0</v>
      </c>
      <c r="AD79" s="40">
        <f>'Bieu8-XSKT'!AD79</f>
        <v>0</v>
      </c>
      <c r="AE79" s="40">
        <f>'Bieu8-XSKT'!AE79</f>
        <v>0</v>
      </c>
      <c r="AF79" s="40">
        <f>'Bieu8-XSKT'!AF79</f>
        <v>0</v>
      </c>
      <c r="AG79" s="40">
        <f>'Bieu8-XSKT'!AG79</f>
        <v>0</v>
      </c>
      <c r="AH79" s="40">
        <f>'Bieu8-XSKT'!AH79</f>
        <v>0</v>
      </c>
      <c r="AI79" s="40">
        <f>'Bieu8-XSKT'!AI79</f>
        <v>0</v>
      </c>
      <c r="AJ79" s="40">
        <f>'Bieu8-XSKT'!AJ79</f>
        <v>0</v>
      </c>
      <c r="AK79" s="40">
        <f>'Bieu8-XSKT'!AK79</f>
        <v>0</v>
      </c>
      <c r="AL79" s="40">
        <f>'Bieu8-XSKT'!AL79</f>
        <v>0</v>
      </c>
      <c r="AM79" s="40">
        <f>'Bieu8-XSKT'!AM79</f>
        <v>0</v>
      </c>
      <c r="AN79" s="40">
        <f>'Bieu8-XSKT'!AN79</f>
        <v>0</v>
      </c>
      <c r="AO79" s="40">
        <f>'Bieu8-XSKT'!AO79</f>
        <v>0</v>
      </c>
      <c r="AP79" s="40">
        <f>'Bieu8-XSKT'!AP79</f>
        <v>0</v>
      </c>
      <c r="AQ79" s="40">
        <f>'Bieu8-XSKT'!AQ79</f>
        <v>0</v>
      </c>
      <c r="AR79" s="40">
        <f>'Bieu8-XSKT'!AR79</f>
        <v>0</v>
      </c>
      <c r="AS79" s="40">
        <f>'Bieu8-XSKT'!AS79</f>
        <v>0</v>
      </c>
      <c r="AT79" s="40">
        <f>'Bieu8-XSKT'!AT79</f>
        <v>0</v>
      </c>
      <c r="AU79" s="40">
        <f>'Bieu8-XSKT'!AU79</f>
        <v>0</v>
      </c>
      <c r="AV79" s="40">
        <f>'Bieu8-XSKT'!AV79</f>
        <v>0</v>
      </c>
      <c r="AW79" s="40">
        <f>'Bieu8-XSKT'!AW79</f>
        <v>0</v>
      </c>
      <c r="AX79" s="40">
        <f>'Bieu8-XSKT'!AX79</f>
        <v>0</v>
      </c>
      <c r="AY79" s="40">
        <f>'Bieu8-XSKT'!AY79</f>
        <v>120</v>
      </c>
      <c r="AZ79" s="40">
        <f>'Bieu8-XSKT'!AZ79</f>
        <v>0</v>
      </c>
      <c r="BA79" s="40">
        <f>'Bieu8-XSKT'!BA79</f>
        <v>0</v>
      </c>
      <c r="BB79" s="40">
        <f>'Bieu8-XSKT'!BB79</f>
        <v>0</v>
      </c>
      <c r="BC79" s="40">
        <f>'Bieu8-XSKT'!BC79</f>
        <v>0</v>
      </c>
      <c r="BD79" s="40">
        <f>'Bieu8-XSKT'!BD79</f>
        <v>0</v>
      </c>
      <c r="BE79" s="40">
        <f>'Bieu8-XSKT'!BE79</f>
        <v>0</v>
      </c>
      <c r="BF79" s="40">
        <f>'Bieu8-XSKT'!BF79</f>
        <v>0</v>
      </c>
      <c r="BG79" s="40">
        <f>'Bieu8-XSKT'!BG79</f>
        <v>120</v>
      </c>
      <c r="BH79" s="40">
        <f>'Bieu8-XSKT'!BH79</f>
        <v>120</v>
      </c>
      <c r="BI79" s="40">
        <f>'Bieu8-XSKT'!BI79</f>
        <v>8279</v>
      </c>
      <c r="BJ79" s="40">
        <f>'Bieu8-XSKT'!BJ79</f>
        <v>6045</v>
      </c>
      <c r="BK79" s="40">
        <f>'Bieu8-XSKT'!BK79</f>
        <v>6045</v>
      </c>
      <c r="BL79" s="40">
        <f>'Bieu8-XSKT'!BL79</f>
        <v>120</v>
      </c>
      <c r="BM79" s="40">
        <f>'Bieu8-XSKT'!BM79</f>
        <v>120</v>
      </c>
      <c r="BN79" s="40">
        <f>'Bieu8-XSKT'!BN79</f>
        <v>5925</v>
      </c>
      <c r="BO79" s="40">
        <f>'Bieu8-XSKT'!BO79</f>
        <v>0</v>
      </c>
      <c r="BP79" s="40">
        <f>'Bieu8-XSKT'!BP79</f>
        <v>5925</v>
      </c>
      <c r="BQ79" s="40">
        <f>'Bieu8-XSKT'!BQ79</f>
        <v>0</v>
      </c>
      <c r="BR79" s="40">
        <f>'Bieu8-XSKT'!BR79</f>
        <v>3000</v>
      </c>
      <c r="BS79" s="40">
        <f>'Bieu8-XSKT'!BS79</f>
        <v>2925</v>
      </c>
      <c r="BT79" s="40">
        <f>'Bieu8-XSKT'!BT79</f>
        <v>0</v>
      </c>
      <c r="BU79" s="40">
        <f>'Bieu8-XSKT'!BU79</f>
        <v>6045</v>
      </c>
      <c r="BV79" s="40">
        <f>'Bieu8-XSKT'!BV79</f>
        <v>3120</v>
      </c>
      <c r="BW79" s="40">
        <f>'Bieu8-XSKT'!BW79</f>
        <v>3000</v>
      </c>
      <c r="BX79" s="40">
        <f>'Bieu8-XSKT'!BX79</f>
        <v>3000</v>
      </c>
      <c r="BY79" s="40">
        <f>'Bieu8-XSKT'!BY79</f>
        <v>2925</v>
      </c>
      <c r="BZ79" s="40">
        <f>'Bieu8-XSKT'!BZ79</f>
        <v>2925</v>
      </c>
      <c r="CA79" s="40">
        <f>'Bieu8-XSKT'!CA79</f>
        <v>1000</v>
      </c>
      <c r="CB79" s="40">
        <f>'Bieu8-XSKT'!CB79</f>
        <v>3925</v>
      </c>
      <c r="CC79" s="39">
        <v>1200</v>
      </c>
      <c r="CD79" s="41" t="s">
        <v>66</v>
      </c>
      <c r="CE79" s="120"/>
      <c r="CG79" s="125"/>
      <c r="CI79" s="125"/>
      <c r="CJ79" s="106"/>
      <c r="CK79" s="105"/>
      <c r="CL79" s="106"/>
    </row>
    <row r="80" spans="1:90" s="107" customFormat="1" ht="30" x14ac:dyDescent="0.25">
      <c r="A80" s="41">
        <f t="shared" si="14"/>
        <v>6</v>
      </c>
      <c r="B80" s="141" t="s">
        <v>135</v>
      </c>
      <c r="C80" s="117"/>
      <c r="D80" s="117"/>
      <c r="E80" s="62">
        <v>2019</v>
      </c>
      <c r="F80" s="226" t="s">
        <v>464</v>
      </c>
      <c r="G80" s="40">
        <f>'Bieu8-XSKT'!G80</f>
        <v>5953</v>
      </c>
      <c r="H80" s="40">
        <f>'Bieu8-XSKT'!H80</f>
        <v>5300</v>
      </c>
      <c r="I80" s="40">
        <f>'Bieu8-XSKT'!I80</f>
        <v>0</v>
      </c>
      <c r="J80" s="40">
        <f>'Bieu8-XSKT'!J80</f>
        <v>0</v>
      </c>
      <c r="K80" s="40">
        <f>'Bieu8-XSKT'!K80</f>
        <v>0</v>
      </c>
      <c r="L80" s="40">
        <f>'Bieu8-XSKT'!L80</f>
        <v>0</v>
      </c>
      <c r="M80" s="40">
        <f>'Bieu8-XSKT'!M80</f>
        <v>0</v>
      </c>
      <c r="N80" s="40">
        <f>'Bieu8-XSKT'!N80</f>
        <v>0</v>
      </c>
      <c r="O80" s="40">
        <f>'Bieu8-XSKT'!O80</f>
        <v>0</v>
      </c>
      <c r="P80" s="40">
        <f>'Bieu8-XSKT'!P80</f>
        <v>0</v>
      </c>
      <c r="Q80" s="40">
        <f>'Bieu8-XSKT'!Q80</f>
        <v>0</v>
      </c>
      <c r="R80" s="40">
        <f>'Bieu8-XSKT'!R80</f>
        <v>0</v>
      </c>
      <c r="S80" s="40">
        <f>'Bieu8-XSKT'!S80</f>
        <v>0</v>
      </c>
      <c r="T80" s="40">
        <f>'Bieu8-XSKT'!T80</f>
        <v>0</v>
      </c>
      <c r="U80" s="40">
        <f>'Bieu8-XSKT'!U80</f>
        <v>0</v>
      </c>
      <c r="V80" s="40">
        <f>'Bieu8-XSKT'!V80</f>
        <v>0</v>
      </c>
      <c r="W80" s="40">
        <f>'Bieu8-XSKT'!W80</f>
        <v>0</v>
      </c>
      <c r="X80" s="40">
        <f>'Bieu8-XSKT'!X80</f>
        <v>0</v>
      </c>
      <c r="Y80" s="40">
        <f>'Bieu8-XSKT'!Y80</f>
        <v>0</v>
      </c>
      <c r="Z80" s="40">
        <f>'Bieu8-XSKT'!Z80</f>
        <v>0</v>
      </c>
      <c r="AA80" s="40">
        <f>'Bieu8-XSKT'!AA80</f>
        <v>0</v>
      </c>
      <c r="AB80" s="40">
        <f>'Bieu8-XSKT'!AB80</f>
        <v>0</v>
      </c>
      <c r="AC80" s="40">
        <f>'Bieu8-XSKT'!AC80</f>
        <v>0</v>
      </c>
      <c r="AD80" s="40">
        <f>'Bieu8-XSKT'!AD80</f>
        <v>0</v>
      </c>
      <c r="AE80" s="40">
        <f>'Bieu8-XSKT'!AE80</f>
        <v>0</v>
      </c>
      <c r="AF80" s="40">
        <f>'Bieu8-XSKT'!AF80</f>
        <v>0</v>
      </c>
      <c r="AG80" s="40">
        <f>'Bieu8-XSKT'!AG80</f>
        <v>0</v>
      </c>
      <c r="AH80" s="40">
        <f>'Bieu8-XSKT'!AH80</f>
        <v>0</v>
      </c>
      <c r="AI80" s="40">
        <f>'Bieu8-XSKT'!AI80</f>
        <v>0</v>
      </c>
      <c r="AJ80" s="40">
        <f>'Bieu8-XSKT'!AJ80</f>
        <v>0</v>
      </c>
      <c r="AK80" s="40">
        <f>'Bieu8-XSKT'!AK80</f>
        <v>0</v>
      </c>
      <c r="AL80" s="40">
        <f>'Bieu8-XSKT'!AL80</f>
        <v>0</v>
      </c>
      <c r="AM80" s="40">
        <f>'Bieu8-XSKT'!AM80</f>
        <v>0</v>
      </c>
      <c r="AN80" s="40">
        <f>'Bieu8-XSKT'!AN80</f>
        <v>0</v>
      </c>
      <c r="AO80" s="40">
        <f>'Bieu8-XSKT'!AO80</f>
        <v>0</v>
      </c>
      <c r="AP80" s="40">
        <f>'Bieu8-XSKT'!AP80</f>
        <v>0</v>
      </c>
      <c r="AQ80" s="40">
        <f>'Bieu8-XSKT'!AQ80</f>
        <v>0</v>
      </c>
      <c r="AR80" s="40">
        <f>'Bieu8-XSKT'!AR80</f>
        <v>0</v>
      </c>
      <c r="AS80" s="40">
        <f>'Bieu8-XSKT'!AS80</f>
        <v>0</v>
      </c>
      <c r="AT80" s="40">
        <f>'Bieu8-XSKT'!AT80</f>
        <v>0</v>
      </c>
      <c r="AU80" s="40">
        <f>'Bieu8-XSKT'!AU80</f>
        <v>0</v>
      </c>
      <c r="AV80" s="40">
        <f>'Bieu8-XSKT'!AV80</f>
        <v>0</v>
      </c>
      <c r="AW80" s="40">
        <f>'Bieu8-XSKT'!AW80</f>
        <v>0</v>
      </c>
      <c r="AX80" s="40">
        <f>'Bieu8-XSKT'!AX80</f>
        <v>0</v>
      </c>
      <c r="AY80" s="40">
        <f>'Bieu8-XSKT'!AY80</f>
        <v>85</v>
      </c>
      <c r="AZ80" s="40">
        <f>'Bieu8-XSKT'!AZ80</f>
        <v>0</v>
      </c>
      <c r="BA80" s="40">
        <f>'Bieu8-XSKT'!BA80</f>
        <v>0</v>
      </c>
      <c r="BB80" s="40">
        <f>'Bieu8-XSKT'!BB80</f>
        <v>0</v>
      </c>
      <c r="BC80" s="40">
        <f>'Bieu8-XSKT'!BC80</f>
        <v>0</v>
      </c>
      <c r="BD80" s="40">
        <f>'Bieu8-XSKT'!BD80</f>
        <v>0</v>
      </c>
      <c r="BE80" s="40">
        <f>'Bieu8-XSKT'!BE80</f>
        <v>0</v>
      </c>
      <c r="BF80" s="40">
        <f>'Bieu8-XSKT'!BF80</f>
        <v>0</v>
      </c>
      <c r="BG80" s="40">
        <f>'Bieu8-XSKT'!BG80</f>
        <v>85</v>
      </c>
      <c r="BH80" s="40">
        <f>'Bieu8-XSKT'!BH80</f>
        <v>85</v>
      </c>
      <c r="BI80" s="40">
        <f>'Bieu8-XSKT'!BI80</f>
        <v>5953</v>
      </c>
      <c r="BJ80" s="40">
        <f>'Bieu8-XSKT'!BJ80</f>
        <v>4000</v>
      </c>
      <c r="BK80" s="40">
        <f>'Bieu8-XSKT'!BK80</f>
        <v>4000</v>
      </c>
      <c r="BL80" s="40">
        <f>'Bieu8-XSKT'!BL80</f>
        <v>85</v>
      </c>
      <c r="BM80" s="40">
        <f>'Bieu8-XSKT'!BM80</f>
        <v>85</v>
      </c>
      <c r="BN80" s="40">
        <f>'Bieu8-XSKT'!BN80</f>
        <v>3915</v>
      </c>
      <c r="BO80" s="40">
        <f>'Bieu8-XSKT'!BO80</f>
        <v>0</v>
      </c>
      <c r="BP80" s="40">
        <f>'Bieu8-XSKT'!BP80</f>
        <v>3915</v>
      </c>
      <c r="BQ80" s="40">
        <f>'Bieu8-XSKT'!BQ80</f>
        <v>0</v>
      </c>
      <c r="BR80" s="40">
        <f>'Bieu8-XSKT'!BR80</f>
        <v>1900</v>
      </c>
      <c r="BS80" s="40">
        <f>'Bieu8-XSKT'!BS80</f>
        <v>2015</v>
      </c>
      <c r="BT80" s="40">
        <f>'Bieu8-XSKT'!BT80</f>
        <v>0</v>
      </c>
      <c r="BU80" s="40">
        <f>'Bieu8-XSKT'!BU80</f>
        <v>4000</v>
      </c>
      <c r="BV80" s="40">
        <f>'Bieu8-XSKT'!BV80</f>
        <v>1985</v>
      </c>
      <c r="BW80" s="40">
        <f>'Bieu8-XSKT'!BW80</f>
        <v>1900</v>
      </c>
      <c r="BX80" s="40">
        <f>'Bieu8-XSKT'!BX80</f>
        <v>1900</v>
      </c>
      <c r="BY80" s="40">
        <f>'Bieu8-XSKT'!BY80</f>
        <v>2015</v>
      </c>
      <c r="BZ80" s="40">
        <f>'Bieu8-XSKT'!BZ80</f>
        <v>2015</v>
      </c>
      <c r="CA80" s="40">
        <f>'Bieu8-XSKT'!CA80</f>
        <v>1000</v>
      </c>
      <c r="CB80" s="40">
        <f>'Bieu8-XSKT'!CB80</f>
        <v>3015</v>
      </c>
      <c r="CC80" s="39">
        <v>1200</v>
      </c>
      <c r="CD80" s="41" t="s">
        <v>66</v>
      </c>
      <c r="CE80" s="120"/>
      <c r="CG80" s="125"/>
      <c r="CI80" s="125"/>
      <c r="CJ80" s="106"/>
      <c r="CK80" s="105"/>
      <c r="CL80" s="106"/>
    </row>
    <row r="81" spans="1:90" s="17" customFormat="1" ht="30" x14ac:dyDescent="0.25">
      <c r="A81" s="41">
        <f t="shared" si="14"/>
        <v>7</v>
      </c>
      <c r="B81" s="43" t="s">
        <v>136</v>
      </c>
      <c r="C81" s="44"/>
      <c r="D81" s="44"/>
      <c r="E81" s="45"/>
      <c r="F81" s="235" t="s">
        <v>465</v>
      </c>
      <c r="G81" s="40">
        <f>'Bieu8-XSKT'!G81</f>
        <v>6467</v>
      </c>
      <c r="H81" s="40">
        <f>'Bieu8-XSKT'!H81</f>
        <v>5820</v>
      </c>
      <c r="I81" s="40">
        <f>'Bieu8-XSKT'!I81</f>
        <v>0</v>
      </c>
      <c r="J81" s="40">
        <f>'Bieu8-XSKT'!J81</f>
        <v>0</v>
      </c>
      <c r="K81" s="40">
        <f>'Bieu8-XSKT'!K81</f>
        <v>0</v>
      </c>
      <c r="L81" s="40">
        <f>'Bieu8-XSKT'!L81</f>
        <v>0</v>
      </c>
      <c r="M81" s="40">
        <f>'Bieu8-XSKT'!M81</f>
        <v>0</v>
      </c>
      <c r="N81" s="40">
        <f>'Bieu8-XSKT'!N81</f>
        <v>0</v>
      </c>
      <c r="O81" s="40">
        <f>'Bieu8-XSKT'!O81</f>
        <v>0</v>
      </c>
      <c r="P81" s="40">
        <f>'Bieu8-XSKT'!P81</f>
        <v>0</v>
      </c>
      <c r="Q81" s="40">
        <f>'Bieu8-XSKT'!Q81</f>
        <v>0</v>
      </c>
      <c r="R81" s="40">
        <f>'Bieu8-XSKT'!R81</f>
        <v>0</v>
      </c>
      <c r="S81" s="40">
        <f>'Bieu8-XSKT'!S81</f>
        <v>0</v>
      </c>
      <c r="T81" s="40">
        <f>'Bieu8-XSKT'!T81</f>
        <v>0</v>
      </c>
      <c r="U81" s="40">
        <f>'Bieu8-XSKT'!U81</f>
        <v>0</v>
      </c>
      <c r="V81" s="40">
        <f>'Bieu8-XSKT'!V81</f>
        <v>0</v>
      </c>
      <c r="W81" s="40">
        <f>'Bieu8-XSKT'!W81</f>
        <v>0</v>
      </c>
      <c r="X81" s="40">
        <f>'Bieu8-XSKT'!X81</f>
        <v>0</v>
      </c>
      <c r="Y81" s="40">
        <f>'Bieu8-XSKT'!Y81</f>
        <v>0</v>
      </c>
      <c r="Z81" s="40">
        <f>'Bieu8-XSKT'!Z81</f>
        <v>0</v>
      </c>
      <c r="AA81" s="40">
        <f>'Bieu8-XSKT'!AA81</f>
        <v>0</v>
      </c>
      <c r="AB81" s="40">
        <f>'Bieu8-XSKT'!AB81</f>
        <v>0</v>
      </c>
      <c r="AC81" s="40">
        <f>'Bieu8-XSKT'!AC81</f>
        <v>0</v>
      </c>
      <c r="AD81" s="40">
        <f>'Bieu8-XSKT'!AD81</f>
        <v>0</v>
      </c>
      <c r="AE81" s="40">
        <f>'Bieu8-XSKT'!AE81</f>
        <v>0</v>
      </c>
      <c r="AF81" s="40">
        <f>'Bieu8-XSKT'!AF81</f>
        <v>0</v>
      </c>
      <c r="AG81" s="40">
        <f>'Bieu8-XSKT'!AG81</f>
        <v>0</v>
      </c>
      <c r="AH81" s="40">
        <f>'Bieu8-XSKT'!AH81</f>
        <v>0</v>
      </c>
      <c r="AI81" s="40">
        <f>'Bieu8-XSKT'!AI81</f>
        <v>0</v>
      </c>
      <c r="AJ81" s="40">
        <f>'Bieu8-XSKT'!AJ81</f>
        <v>0</v>
      </c>
      <c r="AK81" s="40">
        <f>'Bieu8-XSKT'!AK81</f>
        <v>0</v>
      </c>
      <c r="AL81" s="40">
        <f>'Bieu8-XSKT'!AL81</f>
        <v>0</v>
      </c>
      <c r="AM81" s="40">
        <f>'Bieu8-XSKT'!AM81</f>
        <v>0</v>
      </c>
      <c r="AN81" s="40">
        <f>'Bieu8-XSKT'!AN81</f>
        <v>0</v>
      </c>
      <c r="AO81" s="40">
        <f>'Bieu8-XSKT'!AO81</f>
        <v>0</v>
      </c>
      <c r="AP81" s="40">
        <f>'Bieu8-XSKT'!AP81</f>
        <v>0</v>
      </c>
      <c r="AQ81" s="40">
        <f>'Bieu8-XSKT'!AQ81</f>
        <v>0</v>
      </c>
      <c r="AR81" s="40">
        <f>'Bieu8-XSKT'!AR81</f>
        <v>0</v>
      </c>
      <c r="AS81" s="40">
        <f>'Bieu8-XSKT'!AS81</f>
        <v>0</v>
      </c>
      <c r="AT81" s="40">
        <f>'Bieu8-XSKT'!AT81</f>
        <v>0</v>
      </c>
      <c r="AU81" s="40">
        <f>'Bieu8-XSKT'!AU81</f>
        <v>0</v>
      </c>
      <c r="AV81" s="40">
        <f>'Bieu8-XSKT'!AV81</f>
        <v>0</v>
      </c>
      <c r="AW81" s="40">
        <f>'Bieu8-XSKT'!AW81</f>
        <v>0</v>
      </c>
      <c r="AX81" s="40">
        <f>'Bieu8-XSKT'!AX81</f>
        <v>0</v>
      </c>
      <c r="AY81" s="40">
        <f>'Bieu8-XSKT'!AY81</f>
        <v>0</v>
      </c>
      <c r="AZ81" s="40">
        <f>'Bieu8-XSKT'!AZ81</f>
        <v>0</v>
      </c>
      <c r="BA81" s="40">
        <f>'Bieu8-XSKT'!BA81</f>
        <v>0</v>
      </c>
      <c r="BB81" s="40">
        <f>'Bieu8-XSKT'!BB81</f>
        <v>0</v>
      </c>
      <c r="BC81" s="40">
        <f>'Bieu8-XSKT'!BC81</f>
        <v>0</v>
      </c>
      <c r="BD81" s="40">
        <f>'Bieu8-XSKT'!BD81</f>
        <v>0</v>
      </c>
      <c r="BE81" s="40">
        <f>'Bieu8-XSKT'!BE81</f>
        <v>0</v>
      </c>
      <c r="BF81" s="40">
        <f>'Bieu8-XSKT'!BF81</f>
        <v>0</v>
      </c>
      <c r="BG81" s="40">
        <f>'Bieu8-XSKT'!BG81</f>
        <v>0</v>
      </c>
      <c r="BH81" s="40">
        <f>'Bieu8-XSKT'!BH81</f>
        <v>0</v>
      </c>
      <c r="BI81" s="40">
        <f>'Bieu8-XSKT'!BI81</f>
        <v>6467</v>
      </c>
      <c r="BJ81" s="40">
        <f>'Bieu8-XSKT'!BJ81</f>
        <v>2822</v>
      </c>
      <c r="BK81" s="40">
        <f>'Bieu8-XSKT'!BK81</f>
        <v>4600</v>
      </c>
      <c r="BL81" s="40">
        <f>'Bieu8-XSKT'!BL81</f>
        <v>0</v>
      </c>
      <c r="BM81" s="40">
        <f>'Bieu8-XSKT'!BM81</f>
        <v>0</v>
      </c>
      <c r="BN81" s="40">
        <f>'Bieu8-XSKT'!BN81</f>
        <v>2822</v>
      </c>
      <c r="BO81" s="40">
        <f>'Bieu8-XSKT'!BO81</f>
        <v>1778</v>
      </c>
      <c r="BP81" s="40">
        <f>'Bieu8-XSKT'!BP81</f>
        <v>4600</v>
      </c>
      <c r="BQ81" s="40">
        <f>'Bieu8-XSKT'!BQ81</f>
        <v>0</v>
      </c>
      <c r="BR81" s="40">
        <f>'Bieu8-XSKT'!BR81</f>
        <v>2300</v>
      </c>
      <c r="BS81" s="40">
        <f>'Bieu8-XSKT'!BS81</f>
        <v>2300</v>
      </c>
      <c r="BT81" s="40">
        <f>'Bieu8-XSKT'!BT81</f>
        <v>0</v>
      </c>
      <c r="BU81" s="40">
        <f>'Bieu8-XSKT'!BU81</f>
        <v>4600</v>
      </c>
      <c r="BV81" s="40">
        <f>'Bieu8-XSKT'!BV81</f>
        <v>2500</v>
      </c>
      <c r="BW81" s="40">
        <f>'Bieu8-XSKT'!BW81</f>
        <v>2300</v>
      </c>
      <c r="BX81" s="40">
        <f>'Bieu8-XSKT'!BX81</f>
        <v>2300</v>
      </c>
      <c r="BY81" s="40">
        <f>'Bieu8-XSKT'!BY81</f>
        <v>2100</v>
      </c>
      <c r="BZ81" s="40">
        <f>'Bieu8-XSKT'!BZ81</f>
        <v>2100</v>
      </c>
      <c r="CA81" s="40">
        <f>'Bieu8-XSKT'!CA81</f>
        <v>1000</v>
      </c>
      <c r="CB81" s="40">
        <f>'Bieu8-XSKT'!CB81</f>
        <v>3100</v>
      </c>
      <c r="CC81" s="39">
        <v>1200</v>
      </c>
      <c r="CD81" s="41" t="s">
        <v>66</v>
      </c>
      <c r="CE81" s="120"/>
      <c r="CG81" s="125"/>
      <c r="CH81" s="107"/>
      <c r="CI81" s="125"/>
      <c r="CJ81" s="106"/>
      <c r="CK81" s="105"/>
      <c r="CL81" s="106"/>
    </row>
    <row r="82" spans="1:90" s="17" customFormat="1" ht="30" x14ac:dyDescent="0.25">
      <c r="A82" s="41">
        <f t="shared" si="14"/>
        <v>8</v>
      </c>
      <c r="B82" s="43" t="s">
        <v>75</v>
      </c>
      <c r="C82" s="44"/>
      <c r="D82" s="44"/>
      <c r="E82" s="41">
        <v>2017</v>
      </c>
      <c r="F82" s="226" t="s">
        <v>76</v>
      </c>
      <c r="G82" s="40">
        <f>'Bieu8-XSKT'!G82</f>
        <v>9765</v>
      </c>
      <c r="H82" s="40">
        <f>'Bieu8-XSKT'!H82</f>
        <v>9765</v>
      </c>
      <c r="I82" s="40">
        <f>'Bieu8-XSKT'!I82</f>
        <v>0</v>
      </c>
      <c r="J82" s="40">
        <f>'Bieu8-XSKT'!J82</f>
        <v>0</v>
      </c>
      <c r="K82" s="40">
        <f>'Bieu8-XSKT'!K82</f>
        <v>0</v>
      </c>
      <c r="L82" s="40">
        <f>'Bieu8-XSKT'!L82</f>
        <v>0</v>
      </c>
      <c r="M82" s="40">
        <f>'Bieu8-XSKT'!M82</f>
        <v>0</v>
      </c>
      <c r="N82" s="40">
        <f>'Bieu8-XSKT'!N82</f>
        <v>0</v>
      </c>
      <c r="O82" s="40">
        <f>'Bieu8-XSKT'!O82</f>
        <v>0</v>
      </c>
      <c r="P82" s="40">
        <f>'Bieu8-XSKT'!P82</f>
        <v>0</v>
      </c>
      <c r="Q82" s="40">
        <f>'Bieu8-XSKT'!Q82</f>
        <v>0</v>
      </c>
      <c r="R82" s="40">
        <f>'Bieu8-XSKT'!R82</f>
        <v>0</v>
      </c>
      <c r="S82" s="40">
        <f>'Bieu8-XSKT'!S82</f>
        <v>0</v>
      </c>
      <c r="T82" s="40">
        <f>'Bieu8-XSKT'!T82</f>
        <v>0</v>
      </c>
      <c r="U82" s="40">
        <f>'Bieu8-XSKT'!U82</f>
        <v>0</v>
      </c>
      <c r="V82" s="40">
        <f>'Bieu8-XSKT'!V82</f>
        <v>0</v>
      </c>
      <c r="W82" s="40">
        <f>'Bieu8-XSKT'!W82</f>
        <v>0</v>
      </c>
      <c r="X82" s="40">
        <f>'Bieu8-XSKT'!X82</f>
        <v>0</v>
      </c>
      <c r="Y82" s="40">
        <f>'Bieu8-XSKT'!Y82</f>
        <v>0</v>
      </c>
      <c r="Z82" s="40">
        <f>'Bieu8-XSKT'!Z82</f>
        <v>0</v>
      </c>
      <c r="AA82" s="40">
        <f>'Bieu8-XSKT'!AA82</f>
        <v>0</v>
      </c>
      <c r="AB82" s="40">
        <f>'Bieu8-XSKT'!AB82</f>
        <v>0</v>
      </c>
      <c r="AC82" s="40">
        <f>'Bieu8-XSKT'!AC82</f>
        <v>0</v>
      </c>
      <c r="AD82" s="40">
        <f>'Bieu8-XSKT'!AD82</f>
        <v>0</v>
      </c>
      <c r="AE82" s="40">
        <f>'Bieu8-XSKT'!AE82</f>
        <v>0</v>
      </c>
      <c r="AF82" s="40">
        <f>'Bieu8-XSKT'!AF82</f>
        <v>0</v>
      </c>
      <c r="AG82" s="40">
        <f>'Bieu8-XSKT'!AG82</f>
        <v>0</v>
      </c>
      <c r="AH82" s="40">
        <f>'Bieu8-XSKT'!AH82</f>
        <v>0</v>
      </c>
      <c r="AI82" s="40">
        <f>'Bieu8-XSKT'!AI82</f>
        <v>0</v>
      </c>
      <c r="AJ82" s="40">
        <f>'Bieu8-XSKT'!AJ82</f>
        <v>0</v>
      </c>
      <c r="AK82" s="40">
        <f>'Bieu8-XSKT'!AK82</f>
        <v>0</v>
      </c>
      <c r="AL82" s="40">
        <f>'Bieu8-XSKT'!AL82</f>
        <v>0</v>
      </c>
      <c r="AM82" s="40">
        <f>'Bieu8-XSKT'!AM82</f>
        <v>0</v>
      </c>
      <c r="AN82" s="40">
        <f>'Bieu8-XSKT'!AN82</f>
        <v>0</v>
      </c>
      <c r="AO82" s="40">
        <f>'Bieu8-XSKT'!AO82</f>
        <v>0</v>
      </c>
      <c r="AP82" s="40">
        <f>'Bieu8-XSKT'!AP82</f>
        <v>1250</v>
      </c>
      <c r="AQ82" s="40">
        <f>'Bieu8-XSKT'!AQ82</f>
        <v>1250</v>
      </c>
      <c r="AR82" s="40">
        <f>'Bieu8-XSKT'!AR82</f>
        <v>1250</v>
      </c>
      <c r="AS82" s="40">
        <f>'Bieu8-XSKT'!AS82</f>
        <v>1250</v>
      </c>
      <c r="AT82" s="40">
        <f>'Bieu8-XSKT'!AT82</f>
        <v>1250</v>
      </c>
      <c r="AU82" s="40">
        <f>'Bieu8-XSKT'!AU82</f>
        <v>9765</v>
      </c>
      <c r="AV82" s="40">
        <f>'Bieu8-XSKT'!AV82</f>
        <v>9765</v>
      </c>
      <c r="AW82" s="40">
        <f>'Bieu8-XSKT'!AW82</f>
        <v>1250</v>
      </c>
      <c r="AX82" s="40">
        <f>'Bieu8-XSKT'!AX82</f>
        <v>8515</v>
      </c>
      <c r="AY82" s="40">
        <f>'Bieu8-XSKT'!AY82</f>
        <v>4200</v>
      </c>
      <c r="AZ82" s="40">
        <f>'Bieu8-XSKT'!AZ82</f>
        <v>4200</v>
      </c>
      <c r="BA82" s="40">
        <f>'Bieu8-XSKT'!BA82</f>
        <v>5585.5</v>
      </c>
      <c r="BB82" s="40">
        <f>'Bieu8-XSKT'!BB82</f>
        <v>4315</v>
      </c>
      <c r="BC82" s="40">
        <f>'Bieu8-XSKT'!BC82</f>
        <v>0</v>
      </c>
      <c r="BD82" s="40">
        <f>'Bieu8-XSKT'!BD82</f>
        <v>4315</v>
      </c>
      <c r="BE82" s="40">
        <f>'Bieu8-XSKT'!BE82</f>
        <v>4100</v>
      </c>
      <c r="BF82" s="40">
        <f>'Bieu8-XSKT'!BF82</f>
        <v>4100</v>
      </c>
      <c r="BG82" s="40">
        <f>'Bieu8-XSKT'!BG82</f>
        <v>5450</v>
      </c>
      <c r="BH82" s="40">
        <f>'Bieu8-XSKT'!BH82</f>
        <v>5450</v>
      </c>
      <c r="BI82" s="40">
        <f>'Bieu8-XSKT'!BI82</f>
        <v>9765</v>
      </c>
      <c r="BJ82" s="40">
        <f>'Bieu8-XSKT'!BJ82</f>
        <v>9765</v>
      </c>
      <c r="BK82" s="40">
        <f>'Bieu8-XSKT'!BK82</f>
        <v>9765</v>
      </c>
      <c r="BL82" s="40">
        <f>'Bieu8-XSKT'!BL82</f>
        <v>5450</v>
      </c>
      <c r="BM82" s="40">
        <f>'Bieu8-XSKT'!BM82</f>
        <v>4200</v>
      </c>
      <c r="BN82" s="40">
        <f>'Bieu8-XSKT'!BN82</f>
        <v>4315</v>
      </c>
      <c r="BO82" s="40">
        <f>'Bieu8-XSKT'!BO82</f>
        <v>0</v>
      </c>
      <c r="BP82" s="40">
        <f>'Bieu8-XSKT'!BP82</f>
        <v>4315</v>
      </c>
      <c r="BQ82" s="40">
        <f>'Bieu8-XSKT'!BQ82</f>
        <v>3297</v>
      </c>
      <c r="BR82" s="40">
        <f>'Bieu8-XSKT'!BR82</f>
        <v>3021</v>
      </c>
      <c r="BS82" s="40">
        <f>'Bieu8-XSKT'!BS82</f>
        <v>1294</v>
      </c>
      <c r="BT82" s="40">
        <f>'Bieu8-XSKT'!BT82</f>
        <v>0</v>
      </c>
      <c r="BU82" s="40">
        <f>'Bieu8-XSKT'!BU82</f>
        <v>8747</v>
      </c>
      <c r="BV82" s="40">
        <f>'Bieu8-XSKT'!BV82</f>
        <v>8471</v>
      </c>
      <c r="BW82" s="40">
        <f>'Bieu8-XSKT'!BW82</f>
        <v>3021</v>
      </c>
      <c r="BX82" s="40">
        <f>'Bieu8-XSKT'!BX82</f>
        <v>3021</v>
      </c>
      <c r="BY82" s="40">
        <f>'Bieu8-XSKT'!BY82</f>
        <v>276</v>
      </c>
      <c r="BZ82" s="40">
        <f>'Bieu8-XSKT'!BZ82</f>
        <v>276</v>
      </c>
      <c r="CA82" s="40">
        <f>'Bieu8-XSKT'!CA82</f>
        <v>518</v>
      </c>
      <c r="CB82" s="40">
        <f>'Bieu8-XSKT'!CB82</f>
        <v>794</v>
      </c>
      <c r="CC82" s="39"/>
      <c r="CD82" s="41" t="s">
        <v>62</v>
      </c>
      <c r="CE82" s="120"/>
      <c r="CG82" s="125"/>
      <c r="CH82" s="107"/>
      <c r="CI82" s="125"/>
      <c r="CJ82" s="106"/>
      <c r="CK82" s="105"/>
      <c r="CL82" s="106"/>
    </row>
    <row r="83" spans="1:90" s="107" customFormat="1" ht="30" hidden="1" x14ac:dyDescent="0.25">
      <c r="A83" s="41">
        <f t="shared" si="14"/>
        <v>9</v>
      </c>
      <c r="B83" s="43" t="s">
        <v>105</v>
      </c>
      <c r="C83" s="117"/>
      <c r="D83" s="117"/>
      <c r="E83" s="62">
        <v>2018</v>
      </c>
      <c r="F83" s="226" t="s">
        <v>106</v>
      </c>
      <c r="G83" s="40">
        <f>'Bieu8-XSKT'!G83</f>
        <v>9810</v>
      </c>
      <c r="H83" s="40">
        <f>'Bieu8-XSKT'!H83</f>
        <v>9280</v>
      </c>
      <c r="I83" s="40">
        <f>'Bieu8-XSKT'!I83</f>
        <v>0</v>
      </c>
      <c r="J83" s="40">
        <f>'Bieu8-XSKT'!J83</f>
        <v>0</v>
      </c>
      <c r="K83" s="40">
        <f>'Bieu8-XSKT'!K83</f>
        <v>0</v>
      </c>
      <c r="L83" s="40">
        <f>'Bieu8-XSKT'!L83</f>
        <v>0</v>
      </c>
      <c r="M83" s="40">
        <f>'Bieu8-XSKT'!M83</f>
        <v>0</v>
      </c>
      <c r="N83" s="40">
        <f>'Bieu8-XSKT'!N83</f>
        <v>0</v>
      </c>
      <c r="O83" s="40">
        <f>'Bieu8-XSKT'!O83</f>
        <v>0</v>
      </c>
      <c r="P83" s="40">
        <f>'Bieu8-XSKT'!P83</f>
        <v>0</v>
      </c>
      <c r="Q83" s="40">
        <f>'Bieu8-XSKT'!Q83</f>
        <v>0</v>
      </c>
      <c r="R83" s="40">
        <f>'Bieu8-XSKT'!R83</f>
        <v>0</v>
      </c>
      <c r="S83" s="40">
        <f>'Bieu8-XSKT'!S83</f>
        <v>0</v>
      </c>
      <c r="T83" s="40">
        <f>'Bieu8-XSKT'!T83</f>
        <v>0</v>
      </c>
      <c r="U83" s="40">
        <f>'Bieu8-XSKT'!U83</f>
        <v>0</v>
      </c>
      <c r="V83" s="40">
        <f>'Bieu8-XSKT'!V83</f>
        <v>0</v>
      </c>
      <c r="W83" s="40">
        <f>'Bieu8-XSKT'!W83</f>
        <v>0</v>
      </c>
      <c r="X83" s="40">
        <f>'Bieu8-XSKT'!X83</f>
        <v>0</v>
      </c>
      <c r="Y83" s="40">
        <f>'Bieu8-XSKT'!Y83</f>
        <v>0</v>
      </c>
      <c r="Z83" s="40">
        <f>'Bieu8-XSKT'!Z83</f>
        <v>0</v>
      </c>
      <c r="AA83" s="40">
        <f>'Bieu8-XSKT'!AA83</f>
        <v>0</v>
      </c>
      <c r="AB83" s="40">
        <f>'Bieu8-XSKT'!AB83</f>
        <v>0</v>
      </c>
      <c r="AC83" s="40">
        <f>'Bieu8-XSKT'!AC83</f>
        <v>0</v>
      </c>
      <c r="AD83" s="40">
        <f>'Bieu8-XSKT'!AD83</f>
        <v>0</v>
      </c>
      <c r="AE83" s="40">
        <f>'Bieu8-XSKT'!AE83</f>
        <v>0</v>
      </c>
      <c r="AF83" s="40">
        <f>'Bieu8-XSKT'!AF83</f>
        <v>0</v>
      </c>
      <c r="AG83" s="40">
        <f>'Bieu8-XSKT'!AG83</f>
        <v>0</v>
      </c>
      <c r="AH83" s="40">
        <f>'Bieu8-XSKT'!AH83</f>
        <v>0</v>
      </c>
      <c r="AI83" s="40">
        <f>'Bieu8-XSKT'!AI83</f>
        <v>0</v>
      </c>
      <c r="AJ83" s="40">
        <f>'Bieu8-XSKT'!AJ83</f>
        <v>0</v>
      </c>
      <c r="AK83" s="40">
        <f>'Bieu8-XSKT'!AK83</f>
        <v>0</v>
      </c>
      <c r="AL83" s="40">
        <f>'Bieu8-XSKT'!AL83</f>
        <v>0</v>
      </c>
      <c r="AM83" s="40">
        <f>'Bieu8-XSKT'!AM83</f>
        <v>0</v>
      </c>
      <c r="AN83" s="40">
        <f>'Bieu8-XSKT'!AN83</f>
        <v>0</v>
      </c>
      <c r="AO83" s="40">
        <f>'Bieu8-XSKT'!AO83</f>
        <v>0</v>
      </c>
      <c r="AP83" s="40">
        <f>'Bieu8-XSKT'!AP83</f>
        <v>80</v>
      </c>
      <c r="AQ83" s="40">
        <f>'Bieu8-XSKT'!AQ83</f>
        <v>0</v>
      </c>
      <c r="AR83" s="40">
        <f>'Bieu8-XSKT'!AR83</f>
        <v>0</v>
      </c>
      <c r="AS83" s="40">
        <f>'Bieu8-XSKT'!AS83</f>
        <v>0</v>
      </c>
      <c r="AT83" s="40">
        <f>'Bieu8-XSKT'!AT83</f>
        <v>0</v>
      </c>
      <c r="AU83" s="40">
        <f>'Bieu8-XSKT'!AU83</f>
        <v>9810</v>
      </c>
      <c r="AV83" s="40">
        <f>'Bieu8-XSKT'!AV83</f>
        <v>9280</v>
      </c>
      <c r="AW83" s="40">
        <f>'Bieu8-XSKT'!AW83</f>
        <v>0</v>
      </c>
      <c r="AX83" s="40">
        <f>'Bieu8-XSKT'!AX83</f>
        <v>9200</v>
      </c>
      <c r="AY83" s="40">
        <f>'Bieu8-XSKT'!AY83</f>
        <v>2250</v>
      </c>
      <c r="AZ83" s="40">
        <f>'Bieu8-XSKT'!AZ83</f>
        <v>2300</v>
      </c>
      <c r="BA83" s="40">
        <f>'Bieu8-XSKT'!BA83</f>
        <v>2392</v>
      </c>
      <c r="BB83" s="40">
        <f>'Bieu8-XSKT'!BB83</f>
        <v>6950</v>
      </c>
      <c r="BC83" s="40">
        <f>'Bieu8-XSKT'!BC83</f>
        <v>0</v>
      </c>
      <c r="BD83" s="40">
        <f>'Bieu8-XSKT'!BD83</f>
        <v>6950</v>
      </c>
      <c r="BE83" s="40">
        <f>'Bieu8-XSKT'!BE83</f>
        <v>2250</v>
      </c>
      <c r="BF83" s="40">
        <f>'Bieu8-XSKT'!BF83</f>
        <v>2250</v>
      </c>
      <c r="BG83" s="40">
        <f>'Bieu8-XSKT'!BG83</f>
        <v>2250</v>
      </c>
      <c r="BH83" s="40">
        <f>'Bieu8-XSKT'!BH83</f>
        <v>2250</v>
      </c>
      <c r="BI83" s="40">
        <f>'Bieu8-XSKT'!BI83</f>
        <v>9810</v>
      </c>
      <c r="BJ83" s="40">
        <f>'Bieu8-XSKT'!BJ83</f>
        <v>9280</v>
      </c>
      <c r="BK83" s="40">
        <f>'Bieu8-XSKT'!BK83</f>
        <v>9280</v>
      </c>
      <c r="BL83" s="40">
        <f>'Bieu8-XSKT'!BL83</f>
        <v>2250</v>
      </c>
      <c r="BM83" s="40">
        <f>'Bieu8-XSKT'!BM83</f>
        <v>2250</v>
      </c>
      <c r="BN83" s="40">
        <f>'Bieu8-XSKT'!BN83</f>
        <v>7030</v>
      </c>
      <c r="BO83" s="40">
        <f>'Bieu8-XSKT'!BO83</f>
        <v>0</v>
      </c>
      <c r="BP83" s="40">
        <f>'Bieu8-XSKT'!BP83</f>
        <v>7030</v>
      </c>
      <c r="BQ83" s="40">
        <f>'Bieu8-XSKT'!BQ83</f>
        <v>4000</v>
      </c>
      <c r="BR83" s="40">
        <f>'Bieu8-XSKT'!BR83</f>
        <v>4000</v>
      </c>
      <c r="BS83" s="40">
        <f>'Bieu8-XSKT'!BS83</f>
        <v>3030</v>
      </c>
      <c r="BT83" s="40">
        <f>'Bieu8-XSKT'!BT83</f>
        <v>400</v>
      </c>
      <c r="BU83" s="40">
        <f>'Bieu8-XSKT'!BU83</f>
        <v>9280</v>
      </c>
      <c r="BV83" s="40">
        <f>'Bieu8-XSKT'!BV83</f>
        <v>7450</v>
      </c>
      <c r="BW83" s="40">
        <f>'Bieu8-XSKT'!BW83</f>
        <v>4000</v>
      </c>
      <c r="BX83" s="40">
        <f>'Bieu8-XSKT'!BX83</f>
        <v>4000</v>
      </c>
      <c r="BY83" s="40">
        <f>'Bieu8-XSKT'!BY83</f>
        <v>1830</v>
      </c>
      <c r="BZ83" s="40">
        <f>'Bieu8-XSKT'!BZ83</f>
        <v>1830</v>
      </c>
      <c r="CA83" s="40">
        <f>'Bieu8-XSKT'!CA83</f>
        <v>0</v>
      </c>
      <c r="CB83" s="40">
        <f>'Bieu8-XSKT'!CB83</f>
        <v>1830</v>
      </c>
      <c r="CC83" s="39"/>
      <c r="CD83" s="41" t="s">
        <v>62</v>
      </c>
      <c r="CE83" s="120"/>
      <c r="CG83" s="125"/>
      <c r="CI83" s="125"/>
      <c r="CJ83" s="106"/>
      <c r="CK83" s="105"/>
      <c r="CL83" s="106"/>
    </row>
    <row r="84" spans="1:90" s="17" customFormat="1" ht="30" hidden="1" x14ac:dyDescent="0.25">
      <c r="A84" s="41">
        <f t="shared" si="14"/>
        <v>10</v>
      </c>
      <c r="B84" s="43" t="s">
        <v>137</v>
      </c>
      <c r="C84" s="44"/>
      <c r="D84" s="44"/>
      <c r="E84" s="62">
        <v>2019</v>
      </c>
      <c r="F84" s="229" t="s">
        <v>228</v>
      </c>
      <c r="G84" s="40">
        <f>'Bieu8-XSKT'!G84</f>
        <v>4556</v>
      </c>
      <c r="H84" s="40">
        <f>'Bieu8-XSKT'!H84</f>
        <v>4100</v>
      </c>
      <c r="I84" s="40">
        <f>'Bieu8-XSKT'!I84</f>
        <v>0</v>
      </c>
      <c r="J84" s="40">
        <f>'Bieu8-XSKT'!J84</f>
        <v>0</v>
      </c>
      <c r="K84" s="40">
        <f>'Bieu8-XSKT'!K84</f>
        <v>0</v>
      </c>
      <c r="L84" s="40">
        <f>'Bieu8-XSKT'!L84</f>
        <v>0</v>
      </c>
      <c r="M84" s="40">
        <f>'Bieu8-XSKT'!M84</f>
        <v>0</v>
      </c>
      <c r="N84" s="40">
        <f>'Bieu8-XSKT'!N84</f>
        <v>0</v>
      </c>
      <c r="O84" s="40">
        <f>'Bieu8-XSKT'!O84</f>
        <v>0</v>
      </c>
      <c r="P84" s="40">
        <f>'Bieu8-XSKT'!P84</f>
        <v>0</v>
      </c>
      <c r="Q84" s="40">
        <f>'Bieu8-XSKT'!Q84</f>
        <v>0</v>
      </c>
      <c r="R84" s="40">
        <f>'Bieu8-XSKT'!R84</f>
        <v>0</v>
      </c>
      <c r="S84" s="40">
        <f>'Bieu8-XSKT'!S84</f>
        <v>0</v>
      </c>
      <c r="T84" s="40">
        <f>'Bieu8-XSKT'!T84</f>
        <v>0</v>
      </c>
      <c r="U84" s="40">
        <f>'Bieu8-XSKT'!U84</f>
        <v>0</v>
      </c>
      <c r="V84" s="40">
        <f>'Bieu8-XSKT'!V84</f>
        <v>0</v>
      </c>
      <c r="W84" s="40">
        <f>'Bieu8-XSKT'!W84</f>
        <v>0</v>
      </c>
      <c r="X84" s="40">
        <f>'Bieu8-XSKT'!X84</f>
        <v>0</v>
      </c>
      <c r="Y84" s="40">
        <f>'Bieu8-XSKT'!Y84</f>
        <v>0</v>
      </c>
      <c r="Z84" s="40">
        <f>'Bieu8-XSKT'!Z84</f>
        <v>0</v>
      </c>
      <c r="AA84" s="40">
        <f>'Bieu8-XSKT'!AA84</f>
        <v>0</v>
      </c>
      <c r="AB84" s="40">
        <f>'Bieu8-XSKT'!AB84</f>
        <v>0</v>
      </c>
      <c r="AC84" s="40">
        <f>'Bieu8-XSKT'!AC84</f>
        <v>0</v>
      </c>
      <c r="AD84" s="40">
        <f>'Bieu8-XSKT'!AD84</f>
        <v>0</v>
      </c>
      <c r="AE84" s="40">
        <f>'Bieu8-XSKT'!AE84</f>
        <v>0</v>
      </c>
      <c r="AF84" s="40">
        <f>'Bieu8-XSKT'!AF84</f>
        <v>0</v>
      </c>
      <c r="AG84" s="40">
        <f>'Bieu8-XSKT'!AG84</f>
        <v>0</v>
      </c>
      <c r="AH84" s="40">
        <f>'Bieu8-XSKT'!AH84</f>
        <v>0</v>
      </c>
      <c r="AI84" s="40">
        <f>'Bieu8-XSKT'!AI84</f>
        <v>0</v>
      </c>
      <c r="AJ84" s="40">
        <f>'Bieu8-XSKT'!AJ84</f>
        <v>0</v>
      </c>
      <c r="AK84" s="40">
        <f>'Bieu8-XSKT'!AK84</f>
        <v>0</v>
      </c>
      <c r="AL84" s="40">
        <f>'Bieu8-XSKT'!AL84</f>
        <v>0</v>
      </c>
      <c r="AM84" s="40">
        <f>'Bieu8-XSKT'!AM84</f>
        <v>0</v>
      </c>
      <c r="AN84" s="40">
        <f>'Bieu8-XSKT'!AN84</f>
        <v>0</v>
      </c>
      <c r="AO84" s="40">
        <f>'Bieu8-XSKT'!AO84</f>
        <v>0</v>
      </c>
      <c r="AP84" s="40">
        <f>'Bieu8-XSKT'!AP84</f>
        <v>0</v>
      </c>
      <c r="AQ84" s="40">
        <f>'Bieu8-XSKT'!AQ84</f>
        <v>0</v>
      </c>
      <c r="AR84" s="40">
        <f>'Bieu8-XSKT'!AR84</f>
        <v>0</v>
      </c>
      <c r="AS84" s="40">
        <f>'Bieu8-XSKT'!AS84</f>
        <v>0</v>
      </c>
      <c r="AT84" s="40">
        <f>'Bieu8-XSKT'!AT84</f>
        <v>0</v>
      </c>
      <c r="AU84" s="40">
        <f>'Bieu8-XSKT'!AU84</f>
        <v>0</v>
      </c>
      <c r="AV84" s="40">
        <f>'Bieu8-XSKT'!AV84</f>
        <v>0</v>
      </c>
      <c r="AW84" s="40">
        <f>'Bieu8-XSKT'!AW84</f>
        <v>0</v>
      </c>
      <c r="AX84" s="40">
        <f>'Bieu8-XSKT'!AX84</f>
        <v>0</v>
      </c>
      <c r="AY84" s="40">
        <f>'Bieu8-XSKT'!AY84</f>
        <v>120</v>
      </c>
      <c r="AZ84" s="40">
        <f>'Bieu8-XSKT'!AZ84</f>
        <v>0</v>
      </c>
      <c r="BA84" s="40">
        <f>'Bieu8-XSKT'!BA84</f>
        <v>0</v>
      </c>
      <c r="BB84" s="40">
        <f>'Bieu8-XSKT'!BB84</f>
        <v>0</v>
      </c>
      <c r="BC84" s="40">
        <f>'Bieu8-XSKT'!BC84</f>
        <v>0</v>
      </c>
      <c r="BD84" s="40">
        <f>'Bieu8-XSKT'!BD84</f>
        <v>0</v>
      </c>
      <c r="BE84" s="40">
        <f>'Bieu8-XSKT'!BE84</f>
        <v>0</v>
      </c>
      <c r="BF84" s="40">
        <f>'Bieu8-XSKT'!BF84</f>
        <v>0</v>
      </c>
      <c r="BG84" s="40">
        <f>'Bieu8-XSKT'!BG84</f>
        <v>120</v>
      </c>
      <c r="BH84" s="40">
        <f>'Bieu8-XSKT'!BH84</f>
        <v>120</v>
      </c>
      <c r="BI84" s="40">
        <f>'Bieu8-XSKT'!BI84</f>
        <v>4556</v>
      </c>
      <c r="BJ84" s="40">
        <f>'Bieu8-XSKT'!BJ84</f>
        <v>3000</v>
      </c>
      <c r="BK84" s="40">
        <f>'Bieu8-XSKT'!BK84</f>
        <v>3854</v>
      </c>
      <c r="BL84" s="40">
        <f>'Bieu8-XSKT'!BL84</f>
        <v>120</v>
      </c>
      <c r="BM84" s="40">
        <f>'Bieu8-XSKT'!BM84</f>
        <v>120</v>
      </c>
      <c r="BN84" s="40">
        <f>'Bieu8-XSKT'!BN84</f>
        <v>2880</v>
      </c>
      <c r="BO84" s="40">
        <f>'Bieu8-XSKT'!BO84</f>
        <v>0</v>
      </c>
      <c r="BP84" s="40">
        <f>'Bieu8-XSKT'!BP84</f>
        <v>3734</v>
      </c>
      <c r="BQ84" s="40">
        <f>'Bieu8-XSKT'!BQ84</f>
        <v>0</v>
      </c>
      <c r="BR84" s="40">
        <f>'Bieu8-XSKT'!BR84</f>
        <v>2300</v>
      </c>
      <c r="BS84" s="40">
        <f>'Bieu8-XSKT'!BS84</f>
        <v>1434</v>
      </c>
      <c r="BT84" s="40">
        <f>'Bieu8-XSKT'!BT84</f>
        <v>0</v>
      </c>
      <c r="BU84" s="40">
        <f>'Bieu8-XSKT'!BU84</f>
        <v>3854</v>
      </c>
      <c r="BV84" s="40">
        <f>'Bieu8-XSKT'!BV84</f>
        <v>2420</v>
      </c>
      <c r="BW84" s="40">
        <f>'Bieu8-XSKT'!BW84</f>
        <v>2300</v>
      </c>
      <c r="BX84" s="40">
        <f>'Bieu8-XSKT'!BX84</f>
        <v>2300</v>
      </c>
      <c r="BY84" s="40">
        <f>'Bieu8-XSKT'!BY84</f>
        <v>1434</v>
      </c>
      <c r="BZ84" s="40">
        <f>'Bieu8-XSKT'!BZ84</f>
        <v>1434</v>
      </c>
      <c r="CA84" s="40">
        <f>'Bieu8-XSKT'!CA84</f>
        <v>0</v>
      </c>
      <c r="CB84" s="40">
        <f>'Bieu8-XSKT'!CB84</f>
        <v>1434</v>
      </c>
      <c r="CC84" s="39"/>
      <c r="CD84" s="41" t="s">
        <v>62</v>
      </c>
      <c r="CE84" s="120"/>
      <c r="CG84" s="125"/>
      <c r="CI84" s="125"/>
      <c r="CJ84" s="106"/>
      <c r="CK84" s="105"/>
      <c r="CL84" s="106"/>
    </row>
    <row r="85" spans="1:90" s="17" customFormat="1" ht="30" x14ac:dyDescent="0.25">
      <c r="A85" s="41">
        <v>9</v>
      </c>
      <c r="B85" s="43" t="s">
        <v>138</v>
      </c>
      <c r="C85" s="44"/>
      <c r="D85" s="44"/>
      <c r="E85" s="62">
        <v>2019</v>
      </c>
      <c r="F85" s="229" t="s">
        <v>229</v>
      </c>
      <c r="G85" s="40">
        <f>'Bieu8-XSKT'!G85</f>
        <v>5135</v>
      </c>
      <c r="H85" s="40">
        <f>'Bieu8-XSKT'!H85</f>
        <v>4600</v>
      </c>
      <c r="I85" s="40">
        <f>'Bieu8-XSKT'!I85</f>
        <v>0</v>
      </c>
      <c r="J85" s="40">
        <f>'Bieu8-XSKT'!J85</f>
        <v>0</v>
      </c>
      <c r="K85" s="40">
        <f>'Bieu8-XSKT'!K85</f>
        <v>0</v>
      </c>
      <c r="L85" s="40">
        <f>'Bieu8-XSKT'!L85</f>
        <v>0</v>
      </c>
      <c r="M85" s="40">
        <f>'Bieu8-XSKT'!M85</f>
        <v>0</v>
      </c>
      <c r="N85" s="40">
        <f>'Bieu8-XSKT'!N85</f>
        <v>0</v>
      </c>
      <c r="O85" s="40">
        <f>'Bieu8-XSKT'!O85</f>
        <v>0</v>
      </c>
      <c r="P85" s="40">
        <f>'Bieu8-XSKT'!P85</f>
        <v>0</v>
      </c>
      <c r="Q85" s="40">
        <f>'Bieu8-XSKT'!Q85</f>
        <v>0</v>
      </c>
      <c r="R85" s="40">
        <f>'Bieu8-XSKT'!R85</f>
        <v>0</v>
      </c>
      <c r="S85" s="40">
        <f>'Bieu8-XSKT'!S85</f>
        <v>0</v>
      </c>
      <c r="T85" s="40">
        <f>'Bieu8-XSKT'!T85</f>
        <v>0</v>
      </c>
      <c r="U85" s="40">
        <f>'Bieu8-XSKT'!U85</f>
        <v>0</v>
      </c>
      <c r="V85" s="40">
        <f>'Bieu8-XSKT'!V85</f>
        <v>0</v>
      </c>
      <c r="W85" s="40">
        <f>'Bieu8-XSKT'!W85</f>
        <v>0</v>
      </c>
      <c r="X85" s="40">
        <f>'Bieu8-XSKT'!X85</f>
        <v>0</v>
      </c>
      <c r="Y85" s="40">
        <f>'Bieu8-XSKT'!Y85</f>
        <v>0</v>
      </c>
      <c r="Z85" s="40">
        <f>'Bieu8-XSKT'!Z85</f>
        <v>0</v>
      </c>
      <c r="AA85" s="40">
        <f>'Bieu8-XSKT'!AA85</f>
        <v>0</v>
      </c>
      <c r="AB85" s="40">
        <f>'Bieu8-XSKT'!AB85</f>
        <v>0</v>
      </c>
      <c r="AC85" s="40">
        <f>'Bieu8-XSKT'!AC85</f>
        <v>0</v>
      </c>
      <c r="AD85" s="40">
        <f>'Bieu8-XSKT'!AD85</f>
        <v>0</v>
      </c>
      <c r="AE85" s="40">
        <f>'Bieu8-XSKT'!AE85</f>
        <v>0</v>
      </c>
      <c r="AF85" s="40">
        <f>'Bieu8-XSKT'!AF85</f>
        <v>0</v>
      </c>
      <c r="AG85" s="40">
        <f>'Bieu8-XSKT'!AG85</f>
        <v>0</v>
      </c>
      <c r="AH85" s="40">
        <f>'Bieu8-XSKT'!AH85</f>
        <v>0</v>
      </c>
      <c r="AI85" s="40">
        <f>'Bieu8-XSKT'!AI85</f>
        <v>0</v>
      </c>
      <c r="AJ85" s="40">
        <f>'Bieu8-XSKT'!AJ85</f>
        <v>0</v>
      </c>
      <c r="AK85" s="40">
        <f>'Bieu8-XSKT'!AK85</f>
        <v>0</v>
      </c>
      <c r="AL85" s="40">
        <f>'Bieu8-XSKT'!AL85</f>
        <v>0</v>
      </c>
      <c r="AM85" s="40">
        <f>'Bieu8-XSKT'!AM85</f>
        <v>0</v>
      </c>
      <c r="AN85" s="40">
        <f>'Bieu8-XSKT'!AN85</f>
        <v>0</v>
      </c>
      <c r="AO85" s="40">
        <f>'Bieu8-XSKT'!AO85</f>
        <v>0</v>
      </c>
      <c r="AP85" s="40">
        <f>'Bieu8-XSKT'!AP85</f>
        <v>0</v>
      </c>
      <c r="AQ85" s="40">
        <f>'Bieu8-XSKT'!AQ85</f>
        <v>0</v>
      </c>
      <c r="AR85" s="40">
        <f>'Bieu8-XSKT'!AR85</f>
        <v>0</v>
      </c>
      <c r="AS85" s="40">
        <f>'Bieu8-XSKT'!AS85</f>
        <v>0</v>
      </c>
      <c r="AT85" s="40">
        <f>'Bieu8-XSKT'!AT85</f>
        <v>0</v>
      </c>
      <c r="AU85" s="40">
        <f>'Bieu8-XSKT'!AU85</f>
        <v>0</v>
      </c>
      <c r="AV85" s="40">
        <f>'Bieu8-XSKT'!AV85</f>
        <v>0</v>
      </c>
      <c r="AW85" s="40">
        <f>'Bieu8-XSKT'!AW85</f>
        <v>0</v>
      </c>
      <c r="AX85" s="40">
        <f>'Bieu8-XSKT'!AX85</f>
        <v>0</v>
      </c>
      <c r="AY85" s="40">
        <f>'Bieu8-XSKT'!AY85</f>
        <v>80</v>
      </c>
      <c r="AZ85" s="40">
        <f>'Bieu8-XSKT'!AZ85</f>
        <v>0</v>
      </c>
      <c r="BA85" s="40">
        <f>'Bieu8-XSKT'!BA85</f>
        <v>0</v>
      </c>
      <c r="BB85" s="40">
        <f>'Bieu8-XSKT'!BB85</f>
        <v>0</v>
      </c>
      <c r="BC85" s="40">
        <f>'Bieu8-XSKT'!BC85</f>
        <v>0</v>
      </c>
      <c r="BD85" s="40">
        <f>'Bieu8-XSKT'!BD85</f>
        <v>0</v>
      </c>
      <c r="BE85" s="40">
        <f>'Bieu8-XSKT'!BE85</f>
        <v>0</v>
      </c>
      <c r="BF85" s="40">
        <f>'Bieu8-XSKT'!BF85</f>
        <v>0</v>
      </c>
      <c r="BG85" s="40">
        <f>'Bieu8-XSKT'!BG85</f>
        <v>80</v>
      </c>
      <c r="BH85" s="40">
        <f>'Bieu8-XSKT'!BH85</f>
        <v>80</v>
      </c>
      <c r="BI85" s="40">
        <f>'Bieu8-XSKT'!BI85</f>
        <v>5135</v>
      </c>
      <c r="BJ85" s="40">
        <f>'Bieu8-XSKT'!BJ85</f>
        <v>3300</v>
      </c>
      <c r="BK85" s="40">
        <f>'Bieu8-XSKT'!BK85</f>
        <v>4154</v>
      </c>
      <c r="BL85" s="40">
        <f>'Bieu8-XSKT'!BL85</f>
        <v>80</v>
      </c>
      <c r="BM85" s="40">
        <f>'Bieu8-XSKT'!BM85</f>
        <v>80</v>
      </c>
      <c r="BN85" s="40">
        <f>'Bieu8-XSKT'!BN85</f>
        <v>3220</v>
      </c>
      <c r="BO85" s="40">
        <f>'Bieu8-XSKT'!BO85</f>
        <v>0</v>
      </c>
      <c r="BP85" s="40">
        <f>'Bieu8-XSKT'!BP85</f>
        <v>4074</v>
      </c>
      <c r="BQ85" s="40">
        <f>'Bieu8-XSKT'!BQ85</f>
        <v>0</v>
      </c>
      <c r="BR85" s="40">
        <f>'Bieu8-XSKT'!BR85</f>
        <v>2000</v>
      </c>
      <c r="BS85" s="40">
        <f>'Bieu8-XSKT'!BS85</f>
        <v>2074</v>
      </c>
      <c r="BT85" s="40">
        <f>'Bieu8-XSKT'!BT85</f>
        <v>600</v>
      </c>
      <c r="BU85" s="40">
        <f>'Bieu8-XSKT'!BU85</f>
        <v>3900</v>
      </c>
      <c r="BV85" s="40">
        <f>'Bieu8-XSKT'!BV85</f>
        <v>2580</v>
      </c>
      <c r="BW85" s="40">
        <f>'Bieu8-XSKT'!BW85</f>
        <v>2500</v>
      </c>
      <c r="BX85" s="40">
        <f>'Bieu8-XSKT'!BX85</f>
        <v>2500</v>
      </c>
      <c r="BY85" s="40">
        <f>'Bieu8-XSKT'!BY85</f>
        <v>1320</v>
      </c>
      <c r="BZ85" s="40">
        <f>'Bieu8-XSKT'!BZ85</f>
        <v>1320</v>
      </c>
      <c r="CA85" s="40">
        <f>'Bieu8-XSKT'!CA85</f>
        <v>700</v>
      </c>
      <c r="CB85" s="40">
        <f>'Bieu8-XSKT'!CB85</f>
        <v>2020</v>
      </c>
      <c r="CC85" s="39">
        <v>700</v>
      </c>
      <c r="CD85" s="41" t="s">
        <v>62</v>
      </c>
      <c r="CE85" s="120"/>
      <c r="CG85" s="125"/>
      <c r="CI85" s="125"/>
      <c r="CJ85" s="106"/>
      <c r="CK85" s="105"/>
      <c r="CL85" s="106"/>
    </row>
    <row r="86" spans="1:90" s="17" customFormat="1" ht="30" x14ac:dyDescent="0.25">
      <c r="A86" s="41">
        <f t="shared" si="14"/>
        <v>10</v>
      </c>
      <c r="B86" s="43" t="s">
        <v>230</v>
      </c>
      <c r="C86" s="44"/>
      <c r="D86" s="44"/>
      <c r="E86" s="62">
        <v>2019</v>
      </c>
      <c r="F86" s="229" t="s">
        <v>231</v>
      </c>
      <c r="G86" s="40">
        <f>'Bieu8-XSKT'!G86</f>
        <v>5131</v>
      </c>
      <c r="H86" s="40">
        <f>'Bieu8-XSKT'!H86</f>
        <v>4600</v>
      </c>
      <c r="I86" s="40">
        <f>'Bieu8-XSKT'!I86</f>
        <v>0</v>
      </c>
      <c r="J86" s="40">
        <f>'Bieu8-XSKT'!J86</f>
        <v>0</v>
      </c>
      <c r="K86" s="40">
        <f>'Bieu8-XSKT'!K86</f>
        <v>0</v>
      </c>
      <c r="L86" s="40">
        <f>'Bieu8-XSKT'!L86</f>
        <v>0</v>
      </c>
      <c r="M86" s="40">
        <f>'Bieu8-XSKT'!M86</f>
        <v>0</v>
      </c>
      <c r="N86" s="40">
        <f>'Bieu8-XSKT'!N86</f>
        <v>0</v>
      </c>
      <c r="O86" s="40">
        <f>'Bieu8-XSKT'!O86</f>
        <v>0</v>
      </c>
      <c r="P86" s="40">
        <f>'Bieu8-XSKT'!P86</f>
        <v>0</v>
      </c>
      <c r="Q86" s="40">
        <f>'Bieu8-XSKT'!Q86</f>
        <v>0</v>
      </c>
      <c r="R86" s="40">
        <f>'Bieu8-XSKT'!R86</f>
        <v>0</v>
      </c>
      <c r="S86" s="40">
        <f>'Bieu8-XSKT'!S86</f>
        <v>0</v>
      </c>
      <c r="T86" s="40">
        <f>'Bieu8-XSKT'!T86</f>
        <v>0</v>
      </c>
      <c r="U86" s="40">
        <f>'Bieu8-XSKT'!U86</f>
        <v>0</v>
      </c>
      <c r="V86" s="40">
        <f>'Bieu8-XSKT'!V86</f>
        <v>0</v>
      </c>
      <c r="W86" s="40">
        <f>'Bieu8-XSKT'!W86</f>
        <v>0</v>
      </c>
      <c r="X86" s="40">
        <f>'Bieu8-XSKT'!X86</f>
        <v>0</v>
      </c>
      <c r="Y86" s="40">
        <f>'Bieu8-XSKT'!Y86</f>
        <v>0</v>
      </c>
      <c r="Z86" s="40">
        <f>'Bieu8-XSKT'!Z86</f>
        <v>0</v>
      </c>
      <c r="AA86" s="40">
        <f>'Bieu8-XSKT'!AA86</f>
        <v>0</v>
      </c>
      <c r="AB86" s="40">
        <f>'Bieu8-XSKT'!AB86</f>
        <v>0</v>
      </c>
      <c r="AC86" s="40">
        <f>'Bieu8-XSKT'!AC86</f>
        <v>0</v>
      </c>
      <c r="AD86" s="40">
        <f>'Bieu8-XSKT'!AD86</f>
        <v>0</v>
      </c>
      <c r="AE86" s="40">
        <f>'Bieu8-XSKT'!AE86</f>
        <v>0</v>
      </c>
      <c r="AF86" s="40">
        <f>'Bieu8-XSKT'!AF86</f>
        <v>0</v>
      </c>
      <c r="AG86" s="40">
        <f>'Bieu8-XSKT'!AG86</f>
        <v>0</v>
      </c>
      <c r="AH86" s="40">
        <f>'Bieu8-XSKT'!AH86</f>
        <v>0</v>
      </c>
      <c r="AI86" s="40">
        <f>'Bieu8-XSKT'!AI86</f>
        <v>0</v>
      </c>
      <c r="AJ86" s="40">
        <f>'Bieu8-XSKT'!AJ86</f>
        <v>0</v>
      </c>
      <c r="AK86" s="40">
        <f>'Bieu8-XSKT'!AK86</f>
        <v>0</v>
      </c>
      <c r="AL86" s="40">
        <f>'Bieu8-XSKT'!AL86</f>
        <v>0</v>
      </c>
      <c r="AM86" s="40">
        <f>'Bieu8-XSKT'!AM86</f>
        <v>0</v>
      </c>
      <c r="AN86" s="40">
        <f>'Bieu8-XSKT'!AN86</f>
        <v>0</v>
      </c>
      <c r="AO86" s="40">
        <f>'Bieu8-XSKT'!AO86</f>
        <v>0</v>
      </c>
      <c r="AP86" s="40">
        <f>'Bieu8-XSKT'!AP86</f>
        <v>0</v>
      </c>
      <c r="AQ86" s="40">
        <f>'Bieu8-XSKT'!AQ86</f>
        <v>0</v>
      </c>
      <c r="AR86" s="40">
        <f>'Bieu8-XSKT'!AR86</f>
        <v>0</v>
      </c>
      <c r="AS86" s="40">
        <f>'Bieu8-XSKT'!AS86</f>
        <v>0</v>
      </c>
      <c r="AT86" s="40">
        <f>'Bieu8-XSKT'!AT86</f>
        <v>0</v>
      </c>
      <c r="AU86" s="40">
        <f>'Bieu8-XSKT'!AU86</f>
        <v>0</v>
      </c>
      <c r="AV86" s="40">
        <f>'Bieu8-XSKT'!AV86</f>
        <v>0</v>
      </c>
      <c r="AW86" s="40">
        <f>'Bieu8-XSKT'!AW86</f>
        <v>0</v>
      </c>
      <c r="AX86" s="40">
        <f>'Bieu8-XSKT'!AX86</f>
        <v>0</v>
      </c>
      <c r="AY86" s="40">
        <f>'Bieu8-XSKT'!AY86</f>
        <v>80</v>
      </c>
      <c r="AZ86" s="40">
        <f>'Bieu8-XSKT'!AZ86</f>
        <v>0</v>
      </c>
      <c r="BA86" s="40">
        <f>'Bieu8-XSKT'!BA86</f>
        <v>0</v>
      </c>
      <c r="BB86" s="40">
        <f>'Bieu8-XSKT'!BB86</f>
        <v>0</v>
      </c>
      <c r="BC86" s="40">
        <f>'Bieu8-XSKT'!BC86</f>
        <v>0</v>
      </c>
      <c r="BD86" s="40">
        <f>'Bieu8-XSKT'!BD86</f>
        <v>0</v>
      </c>
      <c r="BE86" s="40">
        <f>'Bieu8-XSKT'!BE86</f>
        <v>0</v>
      </c>
      <c r="BF86" s="40">
        <f>'Bieu8-XSKT'!BF86</f>
        <v>0</v>
      </c>
      <c r="BG86" s="40">
        <f>'Bieu8-XSKT'!BG86</f>
        <v>80</v>
      </c>
      <c r="BH86" s="40">
        <f>'Bieu8-XSKT'!BH86</f>
        <v>80</v>
      </c>
      <c r="BI86" s="40">
        <f>'Bieu8-XSKT'!BI86</f>
        <v>5131</v>
      </c>
      <c r="BJ86" s="40">
        <f>'Bieu8-XSKT'!BJ86</f>
        <v>3150</v>
      </c>
      <c r="BK86" s="40">
        <f>'Bieu8-XSKT'!BK86</f>
        <v>3150</v>
      </c>
      <c r="BL86" s="40">
        <f>'Bieu8-XSKT'!BL86</f>
        <v>80</v>
      </c>
      <c r="BM86" s="40">
        <f>'Bieu8-XSKT'!BM86</f>
        <v>80</v>
      </c>
      <c r="BN86" s="40">
        <f>'Bieu8-XSKT'!BN86</f>
        <v>3070</v>
      </c>
      <c r="BO86" s="40">
        <f>'Bieu8-XSKT'!BO86</f>
        <v>0</v>
      </c>
      <c r="BP86" s="40">
        <f>'Bieu8-XSKT'!BP86</f>
        <v>3070</v>
      </c>
      <c r="BQ86" s="40">
        <f>'Bieu8-XSKT'!BQ86</f>
        <v>0</v>
      </c>
      <c r="BR86" s="40">
        <f>'Bieu8-XSKT'!BR86</f>
        <v>1500</v>
      </c>
      <c r="BS86" s="40">
        <f>'Bieu8-XSKT'!BS86</f>
        <v>1570</v>
      </c>
      <c r="BT86" s="40">
        <f>'Bieu8-XSKT'!BT86</f>
        <v>626</v>
      </c>
      <c r="BU86" s="40">
        <f>'Bieu8-XSKT'!BU86</f>
        <v>3776</v>
      </c>
      <c r="BV86" s="40">
        <f>'Bieu8-XSKT'!BV86</f>
        <v>2246</v>
      </c>
      <c r="BW86" s="40">
        <f>'Bieu8-XSKT'!BW86</f>
        <v>2166</v>
      </c>
      <c r="BX86" s="40">
        <f>'Bieu8-XSKT'!BX86</f>
        <v>2166</v>
      </c>
      <c r="BY86" s="40">
        <f>'Bieu8-XSKT'!BY86</f>
        <v>1530</v>
      </c>
      <c r="BZ86" s="40">
        <f>'Bieu8-XSKT'!BZ86</f>
        <v>1530</v>
      </c>
      <c r="CA86" s="40">
        <f>'Bieu8-XSKT'!CA86</f>
        <v>800</v>
      </c>
      <c r="CB86" s="40">
        <f>'Bieu8-XSKT'!CB86</f>
        <v>2330</v>
      </c>
      <c r="CC86" s="39">
        <v>700</v>
      </c>
      <c r="CD86" s="41" t="s">
        <v>62</v>
      </c>
      <c r="CE86" s="120"/>
      <c r="CG86" s="125"/>
      <c r="CI86" s="125"/>
      <c r="CJ86" s="106"/>
      <c r="CK86" s="105"/>
      <c r="CL86" s="106"/>
    </row>
    <row r="87" spans="1:90" s="17" customFormat="1" ht="25.5" hidden="1" x14ac:dyDescent="0.25">
      <c r="A87" s="41">
        <f t="shared" si="14"/>
        <v>11</v>
      </c>
      <c r="B87" s="43" t="s">
        <v>139</v>
      </c>
      <c r="C87" s="44"/>
      <c r="D87" s="44"/>
      <c r="E87" s="62">
        <v>2019</v>
      </c>
      <c r="F87" s="226" t="s">
        <v>466</v>
      </c>
      <c r="G87" s="40">
        <f>'Bieu8-XSKT'!G87</f>
        <v>8062</v>
      </c>
      <c r="H87" s="40">
        <f>'Bieu8-XSKT'!H87</f>
        <v>7089</v>
      </c>
      <c r="I87" s="40">
        <f>'Bieu8-XSKT'!I87</f>
        <v>0</v>
      </c>
      <c r="J87" s="40">
        <f>'Bieu8-XSKT'!J87</f>
        <v>0</v>
      </c>
      <c r="K87" s="40">
        <f>'Bieu8-XSKT'!K87</f>
        <v>0</v>
      </c>
      <c r="L87" s="40">
        <f>'Bieu8-XSKT'!L87</f>
        <v>0</v>
      </c>
      <c r="M87" s="40">
        <f>'Bieu8-XSKT'!M87</f>
        <v>0</v>
      </c>
      <c r="N87" s="40">
        <f>'Bieu8-XSKT'!N87</f>
        <v>0</v>
      </c>
      <c r="O87" s="40">
        <f>'Bieu8-XSKT'!O87</f>
        <v>0</v>
      </c>
      <c r="P87" s="40">
        <f>'Bieu8-XSKT'!P87</f>
        <v>0</v>
      </c>
      <c r="Q87" s="40">
        <f>'Bieu8-XSKT'!Q87</f>
        <v>0</v>
      </c>
      <c r="R87" s="40">
        <f>'Bieu8-XSKT'!R87</f>
        <v>0</v>
      </c>
      <c r="S87" s="40">
        <f>'Bieu8-XSKT'!S87</f>
        <v>0</v>
      </c>
      <c r="T87" s="40">
        <f>'Bieu8-XSKT'!T87</f>
        <v>0</v>
      </c>
      <c r="U87" s="40">
        <f>'Bieu8-XSKT'!U87</f>
        <v>0</v>
      </c>
      <c r="V87" s="40">
        <f>'Bieu8-XSKT'!V87</f>
        <v>0</v>
      </c>
      <c r="W87" s="40">
        <f>'Bieu8-XSKT'!W87</f>
        <v>0</v>
      </c>
      <c r="X87" s="40">
        <f>'Bieu8-XSKT'!X87</f>
        <v>0</v>
      </c>
      <c r="Y87" s="40">
        <f>'Bieu8-XSKT'!Y87</f>
        <v>0</v>
      </c>
      <c r="Z87" s="40">
        <f>'Bieu8-XSKT'!Z87</f>
        <v>0</v>
      </c>
      <c r="AA87" s="40">
        <f>'Bieu8-XSKT'!AA87</f>
        <v>0</v>
      </c>
      <c r="AB87" s="40">
        <f>'Bieu8-XSKT'!AB87</f>
        <v>0</v>
      </c>
      <c r="AC87" s="40">
        <f>'Bieu8-XSKT'!AC87</f>
        <v>0</v>
      </c>
      <c r="AD87" s="40">
        <f>'Bieu8-XSKT'!AD87</f>
        <v>0</v>
      </c>
      <c r="AE87" s="40">
        <f>'Bieu8-XSKT'!AE87</f>
        <v>0</v>
      </c>
      <c r="AF87" s="40">
        <f>'Bieu8-XSKT'!AF87</f>
        <v>0</v>
      </c>
      <c r="AG87" s="40">
        <f>'Bieu8-XSKT'!AG87</f>
        <v>0</v>
      </c>
      <c r="AH87" s="40">
        <f>'Bieu8-XSKT'!AH87</f>
        <v>0</v>
      </c>
      <c r="AI87" s="40">
        <f>'Bieu8-XSKT'!AI87</f>
        <v>0</v>
      </c>
      <c r="AJ87" s="40">
        <f>'Bieu8-XSKT'!AJ87</f>
        <v>0</v>
      </c>
      <c r="AK87" s="40">
        <f>'Bieu8-XSKT'!AK87</f>
        <v>0</v>
      </c>
      <c r="AL87" s="40">
        <f>'Bieu8-XSKT'!AL87</f>
        <v>0</v>
      </c>
      <c r="AM87" s="40">
        <f>'Bieu8-XSKT'!AM87</f>
        <v>0</v>
      </c>
      <c r="AN87" s="40">
        <f>'Bieu8-XSKT'!AN87</f>
        <v>0</v>
      </c>
      <c r="AO87" s="40">
        <f>'Bieu8-XSKT'!AO87</f>
        <v>0</v>
      </c>
      <c r="AP87" s="40">
        <f>'Bieu8-XSKT'!AP87</f>
        <v>0</v>
      </c>
      <c r="AQ87" s="40">
        <f>'Bieu8-XSKT'!AQ87</f>
        <v>0</v>
      </c>
      <c r="AR87" s="40">
        <f>'Bieu8-XSKT'!AR87</f>
        <v>0</v>
      </c>
      <c r="AS87" s="40">
        <f>'Bieu8-XSKT'!AS87</f>
        <v>0</v>
      </c>
      <c r="AT87" s="40">
        <f>'Bieu8-XSKT'!AT87</f>
        <v>0</v>
      </c>
      <c r="AU87" s="40">
        <f>'Bieu8-XSKT'!AU87</f>
        <v>0</v>
      </c>
      <c r="AV87" s="40">
        <f>'Bieu8-XSKT'!AV87</f>
        <v>0</v>
      </c>
      <c r="AW87" s="40">
        <f>'Bieu8-XSKT'!AW87</f>
        <v>0</v>
      </c>
      <c r="AX87" s="40">
        <f>'Bieu8-XSKT'!AX87</f>
        <v>0</v>
      </c>
      <c r="AY87" s="40">
        <f>'Bieu8-XSKT'!AY87</f>
        <v>115</v>
      </c>
      <c r="AZ87" s="40">
        <f>'Bieu8-XSKT'!AZ87</f>
        <v>0</v>
      </c>
      <c r="BA87" s="40">
        <f>'Bieu8-XSKT'!BA87</f>
        <v>0</v>
      </c>
      <c r="BB87" s="40">
        <f>'Bieu8-XSKT'!BB87</f>
        <v>0</v>
      </c>
      <c r="BC87" s="40">
        <f>'Bieu8-XSKT'!BC87</f>
        <v>0</v>
      </c>
      <c r="BD87" s="40">
        <f>'Bieu8-XSKT'!BD87</f>
        <v>0</v>
      </c>
      <c r="BE87" s="40">
        <f>'Bieu8-XSKT'!BE87</f>
        <v>0</v>
      </c>
      <c r="BF87" s="40">
        <f>'Bieu8-XSKT'!BF87</f>
        <v>0</v>
      </c>
      <c r="BG87" s="40">
        <f>'Bieu8-XSKT'!BG87</f>
        <v>115</v>
      </c>
      <c r="BH87" s="40">
        <f>'Bieu8-XSKT'!BH87</f>
        <v>115</v>
      </c>
      <c r="BI87" s="40">
        <f>'Bieu8-XSKT'!BI87</f>
        <v>8062</v>
      </c>
      <c r="BJ87" s="40">
        <f>'Bieu8-XSKT'!BJ87</f>
        <v>7089</v>
      </c>
      <c r="BK87" s="40">
        <f>'Bieu8-XSKT'!BK87</f>
        <v>7089</v>
      </c>
      <c r="BL87" s="40">
        <f>'Bieu8-XSKT'!BL87</f>
        <v>155</v>
      </c>
      <c r="BM87" s="40">
        <f>'Bieu8-XSKT'!BM87</f>
        <v>115</v>
      </c>
      <c r="BN87" s="40">
        <f>'Bieu8-XSKT'!BN87</f>
        <v>6934</v>
      </c>
      <c r="BO87" s="40">
        <f>'Bieu8-XSKT'!BO87</f>
        <v>0</v>
      </c>
      <c r="BP87" s="40">
        <f>'Bieu8-XSKT'!BP87</f>
        <v>6934</v>
      </c>
      <c r="BQ87" s="40">
        <f>'Bieu8-XSKT'!BQ87</f>
        <v>6934</v>
      </c>
      <c r="BR87" s="40">
        <f>'Bieu8-XSKT'!BR87</f>
        <v>3800</v>
      </c>
      <c r="BS87" s="40">
        <f>'Bieu8-XSKT'!BS87</f>
        <v>3134</v>
      </c>
      <c r="BT87" s="40">
        <f>'Bieu8-XSKT'!BT87</f>
        <v>0</v>
      </c>
      <c r="BU87" s="40">
        <f>'Bieu8-XSKT'!BU87</f>
        <v>7089</v>
      </c>
      <c r="BV87" s="40">
        <f>'Bieu8-XSKT'!BV87</f>
        <v>3955</v>
      </c>
      <c r="BW87" s="40">
        <f>'Bieu8-XSKT'!BW87</f>
        <v>3800</v>
      </c>
      <c r="BX87" s="40">
        <f>'Bieu8-XSKT'!BX87</f>
        <v>3800</v>
      </c>
      <c r="BY87" s="40">
        <f>'Bieu8-XSKT'!BY87</f>
        <v>3134</v>
      </c>
      <c r="BZ87" s="40">
        <f>'Bieu8-XSKT'!BZ87</f>
        <v>3134</v>
      </c>
      <c r="CA87" s="40">
        <f>'Bieu8-XSKT'!CA87</f>
        <v>0</v>
      </c>
      <c r="CB87" s="40">
        <f>'Bieu8-XSKT'!CB87</f>
        <v>3134</v>
      </c>
      <c r="CC87" s="39"/>
      <c r="CD87" s="41" t="s">
        <v>68</v>
      </c>
      <c r="CE87" s="120"/>
      <c r="CG87" s="125"/>
      <c r="CI87" s="125"/>
      <c r="CJ87" s="106"/>
      <c r="CK87" s="105"/>
      <c r="CL87" s="106"/>
    </row>
    <row r="88" spans="1:90" s="75" customFormat="1" ht="25.5" x14ac:dyDescent="0.25">
      <c r="A88" s="135">
        <v>11</v>
      </c>
      <c r="B88" s="65" t="s">
        <v>79</v>
      </c>
      <c r="C88" s="66"/>
      <c r="D88" s="66"/>
      <c r="E88" s="135">
        <v>2016</v>
      </c>
      <c r="F88" s="230" t="s">
        <v>80</v>
      </c>
      <c r="G88" s="40">
        <f>'Bieu8-XSKT'!G88</f>
        <v>12418</v>
      </c>
      <c r="H88" s="40">
        <f>'Bieu8-XSKT'!H88</f>
        <v>11300</v>
      </c>
      <c r="I88" s="40">
        <f>'Bieu8-XSKT'!I88</f>
        <v>0</v>
      </c>
      <c r="J88" s="40">
        <f>'Bieu8-XSKT'!J88</f>
        <v>0</v>
      </c>
      <c r="K88" s="40">
        <f>'Bieu8-XSKT'!K88</f>
        <v>0</v>
      </c>
      <c r="L88" s="40">
        <f>'Bieu8-XSKT'!L88</f>
        <v>0</v>
      </c>
      <c r="M88" s="40">
        <f>'Bieu8-XSKT'!M88</f>
        <v>0</v>
      </c>
      <c r="N88" s="40">
        <f>'Bieu8-XSKT'!N88</f>
        <v>0</v>
      </c>
      <c r="O88" s="40">
        <f>'Bieu8-XSKT'!O88</f>
        <v>0</v>
      </c>
      <c r="P88" s="40">
        <f>'Bieu8-XSKT'!P88</f>
        <v>0</v>
      </c>
      <c r="Q88" s="40">
        <f>'Bieu8-XSKT'!Q88</f>
        <v>0</v>
      </c>
      <c r="R88" s="40">
        <f>'Bieu8-XSKT'!R88</f>
        <v>0</v>
      </c>
      <c r="S88" s="40">
        <f>'Bieu8-XSKT'!S88</f>
        <v>0</v>
      </c>
      <c r="T88" s="40">
        <f>'Bieu8-XSKT'!T88</f>
        <v>0</v>
      </c>
      <c r="U88" s="40">
        <f>'Bieu8-XSKT'!U88</f>
        <v>0</v>
      </c>
      <c r="V88" s="40">
        <f>'Bieu8-XSKT'!V88</f>
        <v>0</v>
      </c>
      <c r="W88" s="40">
        <f>'Bieu8-XSKT'!W88</f>
        <v>0</v>
      </c>
      <c r="X88" s="40">
        <f>'Bieu8-XSKT'!X88</f>
        <v>12418</v>
      </c>
      <c r="Y88" s="40">
        <f>'Bieu8-XSKT'!Y88</f>
        <v>11300</v>
      </c>
      <c r="Z88" s="40">
        <f>'Bieu8-XSKT'!Z88</f>
        <v>0</v>
      </c>
      <c r="AA88" s="40">
        <f>'Bieu8-XSKT'!AA88</f>
        <v>0</v>
      </c>
      <c r="AB88" s="40">
        <f>'Bieu8-XSKT'!AB88</f>
        <v>700</v>
      </c>
      <c r="AC88" s="40">
        <f>'Bieu8-XSKT'!AC88</f>
        <v>700</v>
      </c>
      <c r="AD88" s="40">
        <f>'Bieu8-XSKT'!AD88</f>
        <v>0</v>
      </c>
      <c r="AE88" s="40">
        <f>'Bieu8-XSKT'!AE88</f>
        <v>0</v>
      </c>
      <c r="AF88" s="40">
        <f>'Bieu8-XSKT'!AF88</f>
        <v>700</v>
      </c>
      <c r="AG88" s="40">
        <f>'Bieu8-XSKT'!AG88</f>
        <v>0</v>
      </c>
      <c r="AH88" s="40">
        <f>'Bieu8-XSKT'!AH88</f>
        <v>700</v>
      </c>
      <c r="AI88" s="40">
        <f>'Bieu8-XSKT'!AI88</f>
        <v>700</v>
      </c>
      <c r="AJ88" s="40">
        <f>'Bieu8-XSKT'!AJ88</f>
        <v>0</v>
      </c>
      <c r="AK88" s="40">
        <f>'Bieu8-XSKT'!AK88</f>
        <v>0</v>
      </c>
      <c r="AL88" s="40">
        <f>'Bieu8-XSKT'!AL88</f>
        <v>700</v>
      </c>
      <c r="AM88" s="40">
        <f>'Bieu8-XSKT'!AM88</f>
        <v>700</v>
      </c>
      <c r="AN88" s="40">
        <f>'Bieu8-XSKT'!AN88</f>
        <v>700</v>
      </c>
      <c r="AO88" s="40">
        <f>'Bieu8-XSKT'!AO88</f>
        <v>700</v>
      </c>
      <c r="AP88" s="40">
        <f>'Bieu8-XSKT'!AP88</f>
        <v>2200</v>
      </c>
      <c r="AQ88" s="40">
        <f>'Bieu8-XSKT'!AQ88</f>
        <v>2200</v>
      </c>
      <c r="AR88" s="40">
        <f>'Bieu8-XSKT'!AR88</f>
        <v>2200</v>
      </c>
      <c r="AS88" s="40">
        <f>'Bieu8-XSKT'!AS88</f>
        <v>2900</v>
      </c>
      <c r="AT88" s="40">
        <f>'Bieu8-XSKT'!AT88</f>
        <v>2900</v>
      </c>
      <c r="AU88" s="40">
        <f>'Bieu8-XSKT'!AU88</f>
        <v>4114</v>
      </c>
      <c r="AV88" s="40">
        <f>'Bieu8-XSKT'!AV88</f>
        <v>4114</v>
      </c>
      <c r="AW88" s="40">
        <f>'Bieu8-XSKT'!AW88</f>
        <v>2900</v>
      </c>
      <c r="AX88" s="40">
        <f>'Bieu8-XSKT'!AX88</f>
        <v>1214</v>
      </c>
      <c r="AY88" s="40">
        <f>'Bieu8-XSKT'!AY88</f>
        <v>0</v>
      </c>
      <c r="AZ88" s="40">
        <f>'Bieu8-XSKT'!AZ88</f>
        <v>500</v>
      </c>
      <c r="BA88" s="40">
        <f>'Bieu8-XSKT'!BA88</f>
        <v>7270</v>
      </c>
      <c r="BB88" s="40">
        <f>'Bieu8-XSKT'!BB88</f>
        <v>1214</v>
      </c>
      <c r="BC88" s="40">
        <f>'Bieu8-XSKT'!BC88</f>
        <v>0</v>
      </c>
      <c r="BD88" s="40">
        <f>'Bieu8-XSKT'!BD88</f>
        <v>1214</v>
      </c>
      <c r="BE88" s="40">
        <f>'Bieu8-XSKT'!BE88</f>
        <v>0</v>
      </c>
      <c r="BF88" s="40">
        <f>'Bieu8-XSKT'!BF88</f>
        <v>0</v>
      </c>
      <c r="BG88" s="40">
        <f>'Bieu8-XSKT'!BG88</f>
        <v>0</v>
      </c>
      <c r="BH88" s="40">
        <f>'Bieu8-XSKT'!BH88</f>
        <v>0</v>
      </c>
      <c r="BI88" s="40">
        <f>'Bieu8-XSKT'!BI88</f>
        <v>2018</v>
      </c>
      <c r="BJ88" s="40">
        <f>'Bieu8-XSKT'!BJ88</f>
        <v>2018</v>
      </c>
      <c r="BK88" s="40">
        <f>'Bieu8-XSKT'!BK88</f>
        <v>5300</v>
      </c>
      <c r="BL88" s="40">
        <f>'Bieu8-XSKT'!BL88</f>
        <v>0</v>
      </c>
      <c r="BM88" s="40">
        <f>'Bieu8-XSKT'!BM88</f>
        <v>0</v>
      </c>
      <c r="BN88" s="40">
        <f>'Bieu8-XSKT'!BN88</f>
        <v>2018</v>
      </c>
      <c r="BO88" s="40">
        <f>'Bieu8-XSKT'!BO88</f>
        <v>3282</v>
      </c>
      <c r="BP88" s="40">
        <f>'Bieu8-XSKT'!BP88</f>
        <v>5300</v>
      </c>
      <c r="BQ88" s="40">
        <f>'Bieu8-XSKT'!BQ88</f>
        <v>5300</v>
      </c>
      <c r="BR88" s="40">
        <f>'Bieu8-XSKT'!BR88</f>
        <v>5200</v>
      </c>
      <c r="BS88" s="40">
        <f>'Bieu8-XSKT'!BS88</f>
        <v>100</v>
      </c>
      <c r="BT88" s="40">
        <f>'Bieu8-XSKT'!BT88</f>
        <v>0</v>
      </c>
      <c r="BU88" s="40">
        <f>'Bieu8-XSKT'!BU88</f>
        <v>5300</v>
      </c>
      <c r="BV88" s="40">
        <f>'Bieu8-XSKT'!BV88</f>
        <v>5200</v>
      </c>
      <c r="BW88" s="40">
        <f>'Bieu8-XSKT'!BW88</f>
        <v>5200</v>
      </c>
      <c r="BX88" s="40">
        <f>'Bieu8-XSKT'!BX88</f>
        <v>5200</v>
      </c>
      <c r="BY88" s="40">
        <f>'Bieu8-XSKT'!BY88</f>
        <v>100</v>
      </c>
      <c r="BZ88" s="40">
        <f>'Bieu8-XSKT'!BZ88</f>
        <v>100</v>
      </c>
      <c r="CA88" s="40">
        <f>'Bieu8-XSKT'!CA88</f>
        <v>4000</v>
      </c>
      <c r="CB88" s="40">
        <f>'Bieu8-XSKT'!CB88</f>
        <v>4100</v>
      </c>
      <c r="CC88" s="64">
        <v>5000</v>
      </c>
      <c r="CD88" s="147" t="s">
        <v>63</v>
      </c>
      <c r="CE88" s="120"/>
      <c r="CG88" s="140"/>
      <c r="CH88" s="139"/>
      <c r="CI88" s="125"/>
      <c r="CJ88" s="106"/>
      <c r="CK88" s="105"/>
      <c r="CL88" s="106"/>
    </row>
    <row r="89" spans="1:90" s="17" customFormat="1" ht="30" hidden="1" x14ac:dyDescent="0.25">
      <c r="A89" s="41">
        <f t="shared" si="14"/>
        <v>12</v>
      </c>
      <c r="B89" s="51" t="s">
        <v>281</v>
      </c>
      <c r="C89" s="44"/>
      <c r="D89" s="44"/>
      <c r="E89" s="45"/>
      <c r="F89" s="236" t="s">
        <v>469</v>
      </c>
      <c r="G89" s="40">
        <f>'Bieu8-XSKT'!G89</f>
        <v>14906</v>
      </c>
      <c r="H89" s="40">
        <f>'Bieu8-XSKT'!H89</f>
        <v>13415.4</v>
      </c>
      <c r="I89" s="40">
        <f>'Bieu8-XSKT'!I89</f>
        <v>0</v>
      </c>
      <c r="J89" s="40">
        <f>'Bieu8-XSKT'!J89</f>
        <v>0</v>
      </c>
      <c r="K89" s="40">
        <f>'Bieu8-XSKT'!K89</f>
        <v>0</v>
      </c>
      <c r="L89" s="40">
        <f>'Bieu8-XSKT'!L89</f>
        <v>0</v>
      </c>
      <c r="M89" s="40">
        <f>'Bieu8-XSKT'!M89</f>
        <v>0</v>
      </c>
      <c r="N89" s="40">
        <f>'Bieu8-XSKT'!N89</f>
        <v>0</v>
      </c>
      <c r="O89" s="40">
        <f>'Bieu8-XSKT'!O89</f>
        <v>0</v>
      </c>
      <c r="P89" s="40">
        <f>'Bieu8-XSKT'!P89</f>
        <v>0</v>
      </c>
      <c r="Q89" s="40">
        <f>'Bieu8-XSKT'!Q89</f>
        <v>0</v>
      </c>
      <c r="R89" s="40">
        <f>'Bieu8-XSKT'!R89</f>
        <v>0</v>
      </c>
      <c r="S89" s="40">
        <f>'Bieu8-XSKT'!S89</f>
        <v>0</v>
      </c>
      <c r="T89" s="40">
        <f>'Bieu8-XSKT'!T89</f>
        <v>0</v>
      </c>
      <c r="U89" s="40">
        <f>'Bieu8-XSKT'!U89</f>
        <v>0</v>
      </c>
      <c r="V89" s="40">
        <f>'Bieu8-XSKT'!V89</f>
        <v>0</v>
      </c>
      <c r="W89" s="40">
        <f>'Bieu8-XSKT'!W89</f>
        <v>0</v>
      </c>
      <c r="X89" s="40">
        <f>'Bieu8-XSKT'!X89</f>
        <v>0</v>
      </c>
      <c r="Y89" s="40">
        <f>'Bieu8-XSKT'!Y89</f>
        <v>0</v>
      </c>
      <c r="Z89" s="40">
        <f>'Bieu8-XSKT'!Z89</f>
        <v>0</v>
      </c>
      <c r="AA89" s="40">
        <f>'Bieu8-XSKT'!AA89</f>
        <v>0</v>
      </c>
      <c r="AB89" s="40">
        <f>'Bieu8-XSKT'!AB89</f>
        <v>0</v>
      </c>
      <c r="AC89" s="40">
        <f>'Bieu8-XSKT'!AC89</f>
        <v>0</v>
      </c>
      <c r="AD89" s="40">
        <f>'Bieu8-XSKT'!AD89</f>
        <v>0</v>
      </c>
      <c r="AE89" s="40">
        <f>'Bieu8-XSKT'!AE89</f>
        <v>0</v>
      </c>
      <c r="AF89" s="40">
        <f>'Bieu8-XSKT'!AF89</f>
        <v>0</v>
      </c>
      <c r="AG89" s="40">
        <f>'Bieu8-XSKT'!AG89</f>
        <v>0</v>
      </c>
      <c r="AH89" s="40">
        <f>'Bieu8-XSKT'!AH89</f>
        <v>0</v>
      </c>
      <c r="AI89" s="40">
        <f>'Bieu8-XSKT'!AI89</f>
        <v>0</v>
      </c>
      <c r="AJ89" s="40">
        <f>'Bieu8-XSKT'!AJ89</f>
        <v>0</v>
      </c>
      <c r="AK89" s="40">
        <f>'Bieu8-XSKT'!AK89</f>
        <v>0</v>
      </c>
      <c r="AL89" s="40">
        <f>'Bieu8-XSKT'!AL89</f>
        <v>0</v>
      </c>
      <c r="AM89" s="40">
        <f>'Bieu8-XSKT'!AM89</f>
        <v>0</v>
      </c>
      <c r="AN89" s="40">
        <f>'Bieu8-XSKT'!AN89</f>
        <v>0</v>
      </c>
      <c r="AO89" s="40">
        <f>'Bieu8-XSKT'!AO89</f>
        <v>0</v>
      </c>
      <c r="AP89" s="40">
        <f>'Bieu8-XSKT'!AP89</f>
        <v>0</v>
      </c>
      <c r="AQ89" s="40">
        <f>'Bieu8-XSKT'!AQ89</f>
        <v>0</v>
      </c>
      <c r="AR89" s="40">
        <f>'Bieu8-XSKT'!AR89</f>
        <v>0</v>
      </c>
      <c r="AS89" s="40">
        <f>'Bieu8-XSKT'!AS89</f>
        <v>0</v>
      </c>
      <c r="AT89" s="40">
        <f>'Bieu8-XSKT'!AT89</f>
        <v>0</v>
      </c>
      <c r="AU89" s="40">
        <f>'Bieu8-XSKT'!AU89</f>
        <v>0</v>
      </c>
      <c r="AV89" s="40">
        <f>'Bieu8-XSKT'!AV89</f>
        <v>0</v>
      </c>
      <c r="AW89" s="40">
        <f>'Bieu8-XSKT'!AW89</f>
        <v>0</v>
      </c>
      <c r="AX89" s="40">
        <f>'Bieu8-XSKT'!AX89</f>
        <v>0</v>
      </c>
      <c r="AY89" s="40">
        <f>'Bieu8-XSKT'!AY89</f>
        <v>0</v>
      </c>
      <c r="AZ89" s="40">
        <f>'Bieu8-XSKT'!AZ89</f>
        <v>0</v>
      </c>
      <c r="BA89" s="40">
        <f>'Bieu8-XSKT'!BA89</f>
        <v>0</v>
      </c>
      <c r="BB89" s="40">
        <f>'Bieu8-XSKT'!BB89</f>
        <v>0</v>
      </c>
      <c r="BC89" s="40">
        <f>'Bieu8-XSKT'!BC89</f>
        <v>0</v>
      </c>
      <c r="BD89" s="40">
        <f>'Bieu8-XSKT'!BD89</f>
        <v>0</v>
      </c>
      <c r="BE89" s="40">
        <f>'Bieu8-XSKT'!BE89</f>
        <v>0</v>
      </c>
      <c r="BF89" s="40">
        <f>'Bieu8-XSKT'!BF89</f>
        <v>0</v>
      </c>
      <c r="BG89" s="40">
        <f>'Bieu8-XSKT'!BG89</f>
        <v>0</v>
      </c>
      <c r="BH89" s="40">
        <f>'Bieu8-XSKT'!BH89</f>
        <v>0</v>
      </c>
      <c r="BI89" s="40">
        <f>'Bieu8-XSKT'!BI89</f>
        <v>0</v>
      </c>
      <c r="BJ89" s="40">
        <f>'Bieu8-XSKT'!BJ89</f>
        <v>0</v>
      </c>
      <c r="BK89" s="40">
        <f>'Bieu8-XSKT'!BK89</f>
        <v>0</v>
      </c>
      <c r="BL89" s="40">
        <f>'Bieu8-XSKT'!BL89</f>
        <v>0</v>
      </c>
      <c r="BM89" s="40">
        <f>'Bieu8-XSKT'!BM89</f>
        <v>0</v>
      </c>
      <c r="BN89" s="40">
        <f>'Bieu8-XSKT'!BN89</f>
        <v>0</v>
      </c>
      <c r="BO89" s="40">
        <f>'Bieu8-XSKT'!BO89</f>
        <v>0</v>
      </c>
      <c r="BP89" s="40">
        <f>'Bieu8-XSKT'!BP89</f>
        <v>12816</v>
      </c>
      <c r="BQ89" s="40">
        <f>'Bieu8-XSKT'!BQ89</f>
        <v>0</v>
      </c>
      <c r="BR89" s="40">
        <f>'Bieu8-XSKT'!BR89</f>
        <v>5130</v>
      </c>
      <c r="BS89" s="40">
        <f>'Bieu8-XSKT'!BS89</f>
        <v>0</v>
      </c>
      <c r="BT89" s="40">
        <f>'Bieu8-XSKT'!BT89</f>
        <v>0</v>
      </c>
      <c r="BU89" s="40">
        <f>'Bieu8-XSKT'!BU89</f>
        <v>12816</v>
      </c>
      <c r="BV89" s="40">
        <f>'Bieu8-XSKT'!BV89</f>
        <v>5130</v>
      </c>
      <c r="BW89" s="40">
        <f>'Bieu8-XSKT'!BW89</f>
        <v>5130</v>
      </c>
      <c r="BX89" s="40">
        <f>'Bieu8-XSKT'!BX89</f>
        <v>5130</v>
      </c>
      <c r="BY89" s="40">
        <f>'Bieu8-XSKT'!BY89</f>
        <v>7686</v>
      </c>
      <c r="BZ89" s="40">
        <f>'Bieu8-XSKT'!BZ89</f>
        <v>7686</v>
      </c>
      <c r="CA89" s="40">
        <f>'Bieu8-XSKT'!CA89</f>
        <v>0</v>
      </c>
      <c r="CB89" s="40">
        <f>'Bieu8-XSKT'!CB89</f>
        <v>7686</v>
      </c>
      <c r="CC89" s="39"/>
      <c r="CD89" s="148" t="s">
        <v>65</v>
      </c>
      <c r="CE89" s="120"/>
      <c r="CG89" s="125"/>
      <c r="CH89" s="107"/>
      <c r="CI89" s="125"/>
      <c r="CJ89" s="106"/>
      <c r="CK89" s="105"/>
      <c r="CL89" s="106"/>
    </row>
    <row r="90" spans="1:90" s="17" customFormat="1" ht="30" hidden="1" x14ac:dyDescent="0.25">
      <c r="A90" s="41">
        <f t="shared" si="14"/>
        <v>13</v>
      </c>
      <c r="B90" s="53" t="s">
        <v>282</v>
      </c>
      <c r="C90" s="44"/>
      <c r="D90" s="44"/>
      <c r="E90" s="45"/>
      <c r="F90" s="236" t="s">
        <v>468</v>
      </c>
      <c r="G90" s="40">
        <f>'Bieu8-XSKT'!G90</f>
        <v>6832</v>
      </c>
      <c r="H90" s="40">
        <f>'Bieu8-XSKT'!H90</f>
        <v>6148.8</v>
      </c>
      <c r="I90" s="40">
        <f>'Bieu8-XSKT'!I90</f>
        <v>0</v>
      </c>
      <c r="J90" s="40">
        <f>'Bieu8-XSKT'!J90</f>
        <v>0</v>
      </c>
      <c r="K90" s="40">
        <f>'Bieu8-XSKT'!K90</f>
        <v>0</v>
      </c>
      <c r="L90" s="40">
        <f>'Bieu8-XSKT'!L90</f>
        <v>0</v>
      </c>
      <c r="M90" s="40">
        <f>'Bieu8-XSKT'!M90</f>
        <v>0</v>
      </c>
      <c r="N90" s="40">
        <f>'Bieu8-XSKT'!N90</f>
        <v>0</v>
      </c>
      <c r="O90" s="40">
        <f>'Bieu8-XSKT'!O90</f>
        <v>0</v>
      </c>
      <c r="P90" s="40">
        <f>'Bieu8-XSKT'!P90</f>
        <v>0</v>
      </c>
      <c r="Q90" s="40">
        <f>'Bieu8-XSKT'!Q90</f>
        <v>0</v>
      </c>
      <c r="R90" s="40">
        <f>'Bieu8-XSKT'!R90</f>
        <v>0</v>
      </c>
      <c r="S90" s="40">
        <f>'Bieu8-XSKT'!S90</f>
        <v>0</v>
      </c>
      <c r="T90" s="40">
        <f>'Bieu8-XSKT'!T90</f>
        <v>0</v>
      </c>
      <c r="U90" s="40">
        <f>'Bieu8-XSKT'!U90</f>
        <v>0</v>
      </c>
      <c r="V90" s="40">
        <f>'Bieu8-XSKT'!V90</f>
        <v>0</v>
      </c>
      <c r="W90" s="40">
        <f>'Bieu8-XSKT'!W90</f>
        <v>0</v>
      </c>
      <c r="X90" s="40">
        <f>'Bieu8-XSKT'!X90</f>
        <v>0</v>
      </c>
      <c r="Y90" s="40">
        <f>'Bieu8-XSKT'!Y90</f>
        <v>0</v>
      </c>
      <c r="Z90" s="40">
        <f>'Bieu8-XSKT'!Z90</f>
        <v>0</v>
      </c>
      <c r="AA90" s="40">
        <f>'Bieu8-XSKT'!AA90</f>
        <v>0</v>
      </c>
      <c r="AB90" s="40">
        <f>'Bieu8-XSKT'!AB90</f>
        <v>0</v>
      </c>
      <c r="AC90" s="40">
        <f>'Bieu8-XSKT'!AC90</f>
        <v>0</v>
      </c>
      <c r="AD90" s="40">
        <f>'Bieu8-XSKT'!AD90</f>
        <v>0</v>
      </c>
      <c r="AE90" s="40">
        <f>'Bieu8-XSKT'!AE90</f>
        <v>0</v>
      </c>
      <c r="AF90" s="40">
        <f>'Bieu8-XSKT'!AF90</f>
        <v>0</v>
      </c>
      <c r="AG90" s="40">
        <f>'Bieu8-XSKT'!AG90</f>
        <v>0</v>
      </c>
      <c r="AH90" s="40">
        <f>'Bieu8-XSKT'!AH90</f>
        <v>0</v>
      </c>
      <c r="AI90" s="40">
        <f>'Bieu8-XSKT'!AI90</f>
        <v>0</v>
      </c>
      <c r="AJ90" s="40">
        <f>'Bieu8-XSKT'!AJ90</f>
        <v>0</v>
      </c>
      <c r="AK90" s="40">
        <f>'Bieu8-XSKT'!AK90</f>
        <v>0</v>
      </c>
      <c r="AL90" s="40">
        <f>'Bieu8-XSKT'!AL90</f>
        <v>0</v>
      </c>
      <c r="AM90" s="40">
        <f>'Bieu8-XSKT'!AM90</f>
        <v>0</v>
      </c>
      <c r="AN90" s="40">
        <f>'Bieu8-XSKT'!AN90</f>
        <v>0</v>
      </c>
      <c r="AO90" s="40">
        <f>'Bieu8-XSKT'!AO90</f>
        <v>0</v>
      </c>
      <c r="AP90" s="40">
        <f>'Bieu8-XSKT'!AP90</f>
        <v>0</v>
      </c>
      <c r="AQ90" s="40">
        <f>'Bieu8-XSKT'!AQ90</f>
        <v>0</v>
      </c>
      <c r="AR90" s="40">
        <f>'Bieu8-XSKT'!AR90</f>
        <v>0</v>
      </c>
      <c r="AS90" s="40">
        <f>'Bieu8-XSKT'!AS90</f>
        <v>0</v>
      </c>
      <c r="AT90" s="40">
        <f>'Bieu8-XSKT'!AT90</f>
        <v>0</v>
      </c>
      <c r="AU90" s="40">
        <f>'Bieu8-XSKT'!AU90</f>
        <v>0</v>
      </c>
      <c r="AV90" s="40">
        <f>'Bieu8-XSKT'!AV90</f>
        <v>0</v>
      </c>
      <c r="AW90" s="40">
        <f>'Bieu8-XSKT'!AW90</f>
        <v>0</v>
      </c>
      <c r="AX90" s="40">
        <f>'Bieu8-XSKT'!AX90</f>
        <v>0</v>
      </c>
      <c r="AY90" s="40">
        <f>'Bieu8-XSKT'!AY90</f>
        <v>0</v>
      </c>
      <c r="AZ90" s="40">
        <f>'Bieu8-XSKT'!AZ90</f>
        <v>0</v>
      </c>
      <c r="BA90" s="40">
        <f>'Bieu8-XSKT'!BA90</f>
        <v>0</v>
      </c>
      <c r="BB90" s="40">
        <f>'Bieu8-XSKT'!BB90</f>
        <v>0</v>
      </c>
      <c r="BC90" s="40">
        <f>'Bieu8-XSKT'!BC90</f>
        <v>0</v>
      </c>
      <c r="BD90" s="40">
        <f>'Bieu8-XSKT'!BD90</f>
        <v>0</v>
      </c>
      <c r="BE90" s="40">
        <f>'Bieu8-XSKT'!BE90</f>
        <v>0</v>
      </c>
      <c r="BF90" s="40">
        <f>'Bieu8-XSKT'!BF90</f>
        <v>0</v>
      </c>
      <c r="BG90" s="40">
        <f>'Bieu8-XSKT'!BG90</f>
        <v>0</v>
      </c>
      <c r="BH90" s="40">
        <f>'Bieu8-XSKT'!BH90</f>
        <v>0</v>
      </c>
      <c r="BI90" s="40">
        <f>'Bieu8-XSKT'!BI90</f>
        <v>0</v>
      </c>
      <c r="BJ90" s="40">
        <f>'Bieu8-XSKT'!BJ90</f>
        <v>0</v>
      </c>
      <c r="BK90" s="40">
        <f>'Bieu8-XSKT'!BK90</f>
        <v>0</v>
      </c>
      <c r="BL90" s="40">
        <f>'Bieu8-XSKT'!BL90</f>
        <v>0</v>
      </c>
      <c r="BM90" s="40">
        <f>'Bieu8-XSKT'!BM90</f>
        <v>0</v>
      </c>
      <c r="BN90" s="40">
        <f>'Bieu8-XSKT'!BN90</f>
        <v>0</v>
      </c>
      <c r="BO90" s="40">
        <f>'Bieu8-XSKT'!BO90</f>
        <v>0</v>
      </c>
      <c r="BP90" s="40">
        <f>'Bieu8-XSKT'!BP90</f>
        <v>4500</v>
      </c>
      <c r="BQ90" s="40">
        <f>'Bieu8-XSKT'!BQ90</f>
        <v>0</v>
      </c>
      <c r="BR90" s="40">
        <f>'Bieu8-XSKT'!BR90</f>
        <v>1800</v>
      </c>
      <c r="BS90" s="40">
        <f>'Bieu8-XSKT'!BS90</f>
        <v>0</v>
      </c>
      <c r="BT90" s="40">
        <f>'Bieu8-XSKT'!BT90</f>
        <v>-1711</v>
      </c>
      <c r="BU90" s="40">
        <f>'Bieu8-XSKT'!BU90</f>
        <v>2789</v>
      </c>
      <c r="BV90" s="40">
        <f>'Bieu8-XSKT'!BV90</f>
        <v>2367</v>
      </c>
      <c r="BW90" s="40">
        <f>'Bieu8-XSKT'!BW90</f>
        <v>1800</v>
      </c>
      <c r="BX90" s="40">
        <f>'Bieu8-XSKT'!BX90</f>
        <v>1800</v>
      </c>
      <c r="BY90" s="40">
        <f>'Bieu8-XSKT'!BY90</f>
        <v>422</v>
      </c>
      <c r="BZ90" s="40">
        <f>'Bieu8-XSKT'!BZ90</f>
        <v>422</v>
      </c>
      <c r="CA90" s="40">
        <f>'Bieu8-XSKT'!CA90</f>
        <v>0</v>
      </c>
      <c r="CB90" s="40">
        <f>'Bieu8-XSKT'!CB90</f>
        <v>420</v>
      </c>
      <c r="CC90" s="39"/>
      <c r="CD90" s="54" t="s">
        <v>287</v>
      </c>
      <c r="CE90" s="120"/>
      <c r="CG90" s="125"/>
      <c r="CH90" s="107"/>
      <c r="CI90" s="125"/>
      <c r="CJ90" s="106"/>
      <c r="CK90" s="105"/>
      <c r="CL90" s="106"/>
    </row>
    <row r="91" spans="1:90" s="17" customFormat="1" ht="15.75" hidden="1" x14ac:dyDescent="0.25">
      <c r="A91" s="41"/>
      <c r="B91" s="43"/>
      <c r="C91" s="44"/>
      <c r="D91" s="44"/>
      <c r="E91" s="41"/>
      <c r="F91" s="226"/>
      <c r="G91" s="40">
        <f>'Bieu8-XSKT'!G91</f>
        <v>131000</v>
      </c>
      <c r="H91" s="40">
        <f>'Bieu8-XSKT'!H91</f>
        <v>69000</v>
      </c>
      <c r="I91" s="40">
        <f>'Bieu8-XSKT'!I91</f>
        <v>0</v>
      </c>
      <c r="J91" s="40">
        <f>'Bieu8-XSKT'!J91</f>
        <v>0</v>
      </c>
      <c r="K91" s="40">
        <f>'Bieu8-XSKT'!K91</f>
        <v>0</v>
      </c>
      <c r="L91" s="40">
        <f>'Bieu8-XSKT'!L91</f>
        <v>0</v>
      </c>
      <c r="M91" s="40">
        <f>'Bieu8-XSKT'!M91</f>
        <v>0</v>
      </c>
      <c r="N91" s="40">
        <f>'Bieu8-XSKT'!N91</f>
        <v>3963</v>
      </c>
      <c r="O91" s="40">
        <f>'Bieu8-XSKT'!O91</f>
        <v>3963</v>
      </c>
      <c r="P91" s="40">
        <f>'Bieu8-XSKT'!P91</f>
        <v>0</v>
      </c>
      <c r="Q91" s="40">
        <f>'Bieu8-XSKT'!Q91</f>
        <v>0</v>
      </c>
      <c r="R91" s="40">
        <f>'Bieu8-XSKT'!R91</f>
        <v>3963</v>
      </c>
      <c r="S91" s="40">
        <f>'Bieu8-XSKT'!S91</f>
        <v>3963</v>
      </c>
      <c r="T91" s="40">
        <f>'Bieu8-XSKT'!T91</f>
        <v>70585</v>
      </c>
      <c r="U91" s="40">
        <f>'Bieu8-XSKT'!U91</f>
        <v>42351</v>
      </c>
      <c r="V91" s="40">
        <f>'Bieu8-XSKT'!V91</f>
        <v>3963</v>
      </c>
      <c r="W91" s="40">
        <f>'Bieu8-XSKT'!W91</f>
        <v>3963</v>
      </c>
      <c r="X91" s="40">
        <f>'Bieu8-XSKT'!X91</f>
        <v>19000</v>
      </c>
      <c r="Y91" s="40">
        <f>'Bieu8-XSKT'!Y91</f>
        <v>14544</v>
      </c>
      <c r="Z91" s="40">
        <f>'Bieu8-XSKT'!Z91</f>
        <v>0</v>
      </c>
      <c r="AA91" s="40">
        <f>'Bieu8-XSKT'!AA91</f>
        <v>8980</v>
      </c>
      <c r="AB91" s="40">
        <f>'Bieu8-XSKT'!AB91</f>
        <v>1200</v>
      </c>
      <c r="AC91" s="40">
        <f>'Bieu8-XSKT'!AC91</f>
        <v>1200</v>
      </c>
      <c r="AD91" s="40">
        <f>'Bieu8-XSKT'!AD91</f>
        <v>0</v>
      </c>
      <c r="AE91" s="40">
        <f>'Bieu8-XSKT'!AE91</f>
        <v>0</v>
      </c>
      <c r="AF91" s="40">
        <f>'Bieu8-XSKT'!AF91</f>
        <v>5163</v>
      </c>
      <c r="AG91" s="40">
        <f>'Bieu8-XSKT'!AG91</f>
        <v>2000</v>
      </c>
      <c r="AH91" s="40">
        <f>'Bieu8-XSKT'!AH91</f>
        <v>3200</v>
      </c>
      <c r="AI91" s="40">
        <f>'Bieu8-XSKT'!AI91</f>
        <v>3200</v>
      </c>
      <c r="AJ91" s="40">
        <f>'Bieu8-XSKT'!AJ91</f>
        <v>0</v>
      </c>
      <c r="AK91" s="40">
        <f>'Bieu8-XSKT'!AK91</f>
        <v>0</v>
      </c>
      <c r="AL91" s="40">
        <f>'Bieu8-XSKT'!AL91</f>
        <v>726</v>
      </c>
      <c r="AM91" s="40">
        <f>'Bieu8-XSKT'!AM91</f>
        <v>726</v>
      </c>
      <c r="AN91" s="40">
        <f>'Bieu8-XSKT'!AN91</f>
        <v>90540</v>
      </c>
      <c r="AO91" s="40">
        <f>'Bieu8-XSKT'!AO91</f>
        <v>52334</v>
      </c>
      <c r="AP91" s="40">
        <f>'Bieu8-XSKT'!AP91</f>
        <v>8700</v>
      </c>
      <c r="AQ91" s="40">
        <f>'Bieu8-XSKT'!AQ91</f>
        <v>6917</v>
      </c>
      <c r="AR91" s="40">
        <f>'Bieu8-XSKT'!AR91</f>
        <v>6917</v>
      </c>
      <c r="AS91" s="40">
        <f>'Bieu8-XSKT'!AS91</f>
        <v>99240</v>
      </c>
      <c r="AT91" s="40">
        <f>'Bieu8-XSKT'!AT91</f>
        <v>61034</v>
      </c>
      <c r="AU91" s="40">
        <f>'Bieu8-XSKT'!AU91</f>
        <v>16200</v>
      </c>
      <c r="AV91" s="40">
        <f>'Bieu8-XSKT'!AV91</f>
        <v>16200</v>
      </c>
      <c r="AW91" s="40">
        <f>'Bieu8-XSKT'!AW91</f>
        <v>11900</v>
      </c>
      <c r="AX91" s="40">
        <f>'Bieu8-XSKT'!AX91</f>
        <v>4300</v>
      </c>
      <c r="AY91" s="40">
        <f>'Bieu8-XSKT'!AY91</f>
        <v>4000</v>
      </c>
      <c r="AZ91" s="40">
        <f>'Bieu8-XSKT'!AZ91</f>
        <v>4000</v>
      </c>
      <c r="BA91" s="40">
        <f>'Bieu8-XSKT'!BA91</f>
        <v>0</v>
      </c>
      <c r="BB91" s="40">
        <f>'Bieu8-XSKT'!BB91</f>
        <v>300</v>
      </c>
      <c r="BC91" s="40">
        <f>'Bieu8-XSKT'!BC91</f>
        <v>0</v>
      </c>
      <c r="BD91" s="40">
        <f>'Bieu8-XSKT'!BD91</f>
        <v>300</v>
      </c>
      <c r="BE91" s="40">
        <f>'Bieu8-XSKT'!BE91</f>
        <v>0</v>
      </c>
      <c r="BF91" s="40">
        <f>'Bieu8-XSKT'!BF91</f>
        <v>0</v>
      </c>
      <c r="BG91" s="40">
        <f>'Bieu8-XSKT'!BG91</f>
        <v>15900</v>
      </c>
      <c r="BH91" s="40">
        <f>'Bieu8-XSKT'!BH91</f>
        <v>15900</v>
      </c>
      <c r="BI91" s="40">
        <f>'Bieu8-XSKT'!BI91</f>
        <v>16200</v>
      </c>
      <c r="BJ91" s="40">
        <f>'Bieu8-XSKT'!BJ91</f>
        <v>16200</v>
      </c>
      <c r="BK91" s="40">
        <f>'Bieu8-XSKT'!BK91</f>
        <v>16200</v>
      </c>
      <c r="BL91" s="40">
        <f>'Bieu8-XSKT'!BL91</f>
        <v>15900</v>
      </c>
      <c r="BM91" s="40">
        <f>'Bieu8-XSKT'!BM91</f>
        <v>4000</v>
      </c>
      <c r="BN91" s="40">
        <f>'Bieu8-XSKT'!BN91</f>
        <v>300</v>
      </c>
      <c r="BO91" s="40">
        <f>'Bieu8-XSKT'!BO91</f>
        <v>0</v>
      </c>
      <c r="BP91" s="40">
        <f>'Bieu8-XSKT'!BP91</f>
        <v>300</v>
      </c>
      <c r="BQ91" s="40">
        <f>'Bieu8-XSKT'!BQ91</f>
        <v>0</v>
      </c>
      <c r="BR91" s="40">
        <f>'Bieu8-XSKT'!BR91</f>
        <v>0</v>
      </c>
      <c r="BS91" s="40">
        <f>'Bieu8-XSKT'!BS91</f>
        <v>0</v>
      </c>
      <c r="BT91" s="40">
        <f>'Bieu8-XSKT'!BT91</f>
        <v>0</v>
      </c>
      <c r="BU91" s="40">
        <f>'Bieu8-XSKT'!BU91</f>
        <v>14871</v>
      </c>
      <c r="BV91" s="40">
        <f>'Bieu8-XSKT'!BV91</f>
        <v>14671</v>
      </c>
      <c r="BW91" s="40">
        <f>'Bieu8-XSKT'!BW91</f>
        <v>0</v>
      </c>
      <c r="BX91" s="40">
        <f>'Bieu8-XSKT'!BX91</f>
        <v>0</v>
      </c>
      <c r="BY91" s="40">
        <f>'Bieu8-XSKT'!BY91</f>
        <v>200</v>
      </c>
      <c r="BZ91" s="40">
        <f>'Bieu8-XSKT'!BZ91</f>
        <v>0</v>
      </c>
      <c r="CA91" s="40">
        <f>'Bieu8-XSKT'!CA91</f>
        <v>0</v>
      </c>
      <c r="CB91" s="40">
        <f>'Bieu8-XSKT'!CB91</f>
        <v>200</v>
      </c>
      <c r="CC91" s="39"/>
      <c r="CD91" s="124"/>
      <c r="CE91" s="120"/>
      <c r="CG91" s="125"/>
      <c r="CH91" s="107"/>
      <c r="CI91" s="125"/>
      <c r="CJ91" s="106"/>
      <c r="CK91" s="105"/>
      <c r="CL91" s="106"/>
    </row>
    <row r="92" spans="1:90" s="17" customFormat="1" ht="42.75" hidden="1" x14ac:dyDescent="0.25">
      <c r="A92" s="41"/>
      <c r="B92" s="144" t="s">
        <v>431</v>
      </c>
      <c r="C92" s="44"/>
      <c r="D92" s="44"/>
      <c r="E92" s="45"/>
      <c r="F92" s="229"/>
      <c r="G92" s="40">
        <f>'Bieu8-XSKT'!G92</f>
        <v>0</v>
      </c>
      <c r="H92" s="40">
        <f>'Bieu8-XSKT'!H92</f>
        <v>0</v>
      </c>
      <c r="I92" s="40">
        <f>'Bieu8-XSKT'!I92</f>
        <v>0</v>
      </c>
      <c r="J92" s="40">
        <f>'Bieu8-XSKT'!J92</f>
        <v>0</v>
      </c>
      <c r="K92" s="40">
        <f>'Bieu8-XSKT'!K92</f>
        <v>0</v>
      </c>
      <c r="L92" s="40">
        <f>'Bieu8-XSKT'!L92</f>
        <v>0</v>
      </c>
      <c r="M92" s="40">
        <f>'Bieu8-XSKT'!M92</f>
        <v>0</v>
      </c>
      <c r="N92" s="40">
        <f>'Bieu8-XSKT'!N92</f>
        <v>0</v>
      </c>
      <c r="O92" s="40">
        <f>'Bieu8-XSKT'!O92</f>
        <v>0</v>
      </c>
      <c r="P92" s="40">
        <f>'Bieu8-XSKT'!P92</f>
        <v>0</v>
      </c>
      <c r="Q92" s="40">
        <f>'Bieu8-XSKT'!Q92</f>
        <v>0</v>
      </c>
      <c r="R92" s="40">
        <f>'Bieu8-XSKT'!R92</f>
        <v>0</v>
      </c>
      <c r="S92" s="40">
        <f>'Bieu8-XSKT'!S92</f>
        <v>0</v>
      </c>
      <c r="T92" s="40">
        <f>'Bieu8-XSKT'!T92</f>
        <v>0</v>
      </c>
      <c r="U92" s="40">
        <f>'Bieu8-XSKT'!U92</f>
        <v>0</v>
      </c>
      <c r="V92" s="40">
        <f>'Bieu8-XSKT'!V92</f>
        <v>0</v>
      </c>
      <c r="W92" s="40">
        <f>'Bieu8-XSKT'!W92</f>
        <v>0</v>
      </c>
      <c r="X92" s="40">
        <f>'Bieu8-XSKT'!X92</f>
        <v>0</v>
      </c>
      <c r="Y92" s="40">
        <f>'Bieu8-XSKT'!Y92</f>
        <v>0</v>
      </c>
      <c r="Z92" s="40">
        <f>'Bieu8-XSKT'!Z92</f>
        <v>0</v>
      </c>
      <c r="AA92" s="40">
        <f>'Bieu8-XSKT'!AA92</f>
        <v>0</v>
      </c>
      <c r="AB92" s="40">
        <f>'Bieu8-XSKT'!AB92</f>
        <v>0</v>
      </c>
      <c r="AC92" s="40">
        <f>'Bieu8-XSKT'!AC92</f>
        <v>0</v>
      </c>
      <c r="AD92" s="40">
        <f>'Bieu8-XSKT'!AD92</f>
        <v>0</v>
      </c>
      <c r="AE92" s="40">
        <f>'Bieu8-XSKT'!AE92</f>
        <v>0</v>
      </c>
      <c r="AF92" s="40">
        <f>'Bieu8-XSKT'!AF92</f>
        <v>0</v>
      </c>
      <c r="AG92" s="40">
        <f>'Bieu8-XSKT'!AG92</f>
        <v>0</v>
      </c>
      <c r="AH92" s="40">
        <f>'Bieu8-XSKT'!AH92</f>
        <v>0</v>
      </c>
      <c r="AI92" s="40">
        <f>'Bieu8-XSKT'!AI92</f>
        <v>0</v>
      </c>
      <c r="AJ92" s="40">
        <f>'Bieu8-XSKT'!AJ92</f>
        <v>0</v>
      </c>
      <c r="AK92" s="40">
        <f>'Bieu8-XSKT'!AK92</f>
        <v>0</v>
      </c>
      <c r="AL92" s="40">
        <f>'Bieu8-XSKT'!AL92</f>
        <v>0</v>
      </c>
      <c r="AM92" s="40">
        <f>'Bieu8-XSKT'!AM92</f>
        <v>0</v>
      </c>
      <c r="AN92" s="40">
        <f>'Bieu8-XSKT'!AN92</f>
        <v>0</v>
      </c>
      <c r="AO92" s="40">
        <f>'Bieu8-XSKT'!AO92</f>
        <v>0</v>
      </c>
      <c r="AP92" s="40">
        <f>'Bieu8-XSKT'!AP92</f>
        <v>0</v>
      </c>
      <c r="AQ92" s="40">
        <f>'Bieu8-XSKT'!AQ92</f>
        <v>0</v>
      </c>
      <c r="AR92" s="40">
        <f>'Bieu8-XSKT'!AR92</f>
        <v>0</v>
      </c>
      <c r="AS92" s="40">
        <f>'Bieu8-XSKT'!AS92</f>
        <v>0</v>
      </c>
      <c r="AT92" s="40">
        <f>'Bieu8-XSKT'!AT92</f>
        <v>0</v>
      </c>
      <c r="AU92" s="40">
        <f>'Bieu8-XSKT'!AU92</f>
        <v>0</v>
      </c>
      <c r="AV92" s="40">
        <f>'Bieu8-XSKT'!AV92</f>
        <v>0</v>
      </c>
      <c r="AW92" s="40">
        <f>'Bieu8-XSKT'!AW92</f>
        <v>0</v>
      </c>
      <c r="AX92" s="40">
        <f>'Bieu8-XSKT'!AX92</f>
        <v>0</v>
      </c>
      <c r="AY92" s="40">
        <f>'Bieu8-XSKT'!AY92</f>
        <v>0</v>
      </c>
      <c r="AZ92" s="40">
        <f>'Bieu8-XSKT'!AZ92</f>
        <v>0</v>
      </c>
      <c r="BA92" s="40">
        <f>'Bieu8-XSKT'!BA92</f>
        <v>0</v>
      </c>
      <c r="BB92" s="40">
        <f>'Bieu8-XSKT'!BB92</f>
        <v>0</v>
      </c>
      <c r="BC92" s="40">
        <f>'Bieu8-XSKT'!BC92</f>
        <v>0</v>
      </c>
      <c r="BD92" s="40">
        <f>'Bieu8-XSKT'!BD92</f>
        <v>0</v>
      </c>
      <c r="BE92" s="40">
        <f>'Bieu8-XSKT'!BE92</f>
        <v>0</v>
      </c>
      <c r="BF92" s="40">
        <f>'Bieu8-XSKT'!BF92</f>
        <v>0</v>
      </c>
      <c r="BG92" s="40">
        <f>'Bieu8-XSKT'!BG92</f>
        <v>0</v>
      </c>
      <c r="BH92" s="40">
        <f>'Bieu8-XSKT'!BH92</f>
        <v>0</v>
      </c>
      <c r="BI92" s="40">
        <f>'Bieu8-XSKT'!BI92</f>
        <v>0</v>
      </c>
      <c r="BJ92" s="40">
        <f>'Bieu8-XSKT'!BJ92</f>
        <v>0</v>
      </c>
      <c r="BK92" s="40">
        <f>'Bieu8-XSKT'!BK92</f>
        <v>0</v>
      </c>
      <c r="BL92" s="40">
        <f>'Bieu8-XSKT'!BL92</f>
        <v>0</v>
      </c>
      <c r="BM92" s="40">
        <f>'Bieu8-XSKT'!BM92</f>
        <v>0</v>
      </c>
      <c r="BN92" s="40">
        <f>'Bieu8-XSKT'!BN92</f>
        <v>0</v>
      </c>
      <c r="BO92" s="40">
        <f>'Bieu8-XSKT'!BO92</f>
        <v>0</v>
      </c>
      <c r="BP92" s="40">
        <f>'Bieu8-XSKT'!BP92</f>
        <v>0</v>
      </c>
      <c r="BQ92" s="40">
        <f>'Bieu8-XSKT'!BQ92</f>
        <v>0</v>
      </c>
      <c r="BR92" s="40">
        <f>'Bieu8-XSKT'!BR92</f>
        <v>0</v>
      </c>
      <c r="BS92" s="40">
        <f>'Bieu8-XSKT'!BS92</f>
        <v>0</v>
      </c>
      <c r="BT92" s="40">
        <f>'Bieu8-XSKT'!BT92</f>
        <v>0</v>
      </c>
      <c r="BU92" s="40">
        <f>'Bieu8-XSKT'!BU92</f>
        <v>0</v>
      </c>
      <c r="BV92" s="40">
        <f>'Bieu8-XSKT'!BV92</f>
        <v>0</v>
      </c>
      <c r="BW92" s="40">
        <f>'Bieu8-XSKT'!BW92</f>
        <v>0</v>
      </c>
      <c r="BX92" s="40">
        <f>'Bieu8-XSKT'!BX92</f>
        <v>0</v>
      </c>
      <c r="BY92" s="40">
        <f>'Bieu8-XSKT'!BY92</f>
        <v>0</v>
      </c>
      <c r="BZ92" s="40">
        <f>'Bieu8-XSKT'!BZ92</f>
        <v>0</v>
      </c>
      <c r="CA92" s="40">
        <f>'Bieu8-XSKT'!CA92</f>
        <v>0</v>
      </c>
      <c r="CB92" s="40">
        <f>'Bieu8-XSKT'!CB92</f>
        <v>0</v>
      </c>
      <c r="CC92" s="39"/>
      <c r="CD92" s="142"/>
      <c r="CE92" s="120"/>
      <c r="CG92" s="125"/>
      <c r="CH92" s="107"/>
      <c r="CI92" s="125"/>
      <c r="CJ92" s="106"/>
      <c r="CK92" s="105"/>
      <c r="CL92" s="106"/>
    </row>
    <row r="93" spans="1:90" s="17" customFormat="1" ht="30" x14ac:dyDescent="0.25">
      <c r="A93" s="41">
        <v>12</v>
      </c>
      <c r="B93" s="43" t="s">
        <v>254</v>
      </c>
      <c r="C93" s="44"/>
      <c r="D93" s="44"/>
      <c r="E93" s="45"/>
      <c r="F93" s="237" t="s">
        <v>467</v>
      </c>
      <c r="G93" s="40">
        <f>'Bieu8-XSKT'!G93</f>
        <v>10634</v>
      </c>
      <c r="H93" s="40">
        <f>'Bieu8-XSKT'!H93</f>
        <v>9570.6</v>
      </c>
      <c r="I93" s="40">
        <f>'Bieu8-XSKT'!I93</f>
        <v>0</v>
      </c>
      <c r="J93" s="40">
        <f>'Bieu8-XSKT'!J93</f>
        <v>0</v>
      </c>
      <c r="K93" s="40">
        <f>'Bieu8-XSKT'!K93</f>
        <v>0</v>
      </c>
      <c r="L93" s="40">
        <f>'Bieu8-XSKT'!L93</f>
        <v>0</v>
      </c>
      <c r="M93" s="40">
        <f>'Bieu8-XSKT'!M93</f>
        <v>0</v>
      </c>
      <c r="N93" s="40">
        <f>'Bieu8-XSKT'!N93</f>
        <v>0</v>
      </c>
      <c r="O93" s="40">
        <f>'Bieu8-XSKT'!O93</f>
        <v>0</v>
      </c>
      <c r="P93" s="40">
        <f>'Bieu8-XSKT'!P93</f>
        <v>0</v>
      </c>
      <c r="Q93" s="40">
        <f>'Bieu8-XSKT'!Q93</f>
        <v>0</v>
      </c>
      <c r="R93" s="40">
        <f>'Bieu8-XSKT'!R93</f>
        <v>0</v>
      </c>
      <c r="S93" s="40">
        <f>'Bieu8-XSKT'!S93</f>
        <v>0</v>
      </c>
      <c r="T93" s="40">
        <f>'Bieu8-XSKT'!T93</f>
        <v>0</v>
      </c>
      <c r="U93" s="40">
        <f>'Bieu8-XSKT'!U93</f>
        <v>0</v>
      </c>
      <c r="V93" s="40">
        <f>'Bieu8-XSKT'!V93</f>
        <v>0</v>
      </c>
      <c r="W93" s="40">
        <f>'Bieu8-XSKT'!W93</f>
        <v>0</v>
      </c>
      <c r="X93" s="40">
        <f>'Bieu8-XSKT'!X93</f>
        <v>0</v>
      </c>
      <c r="Y93" s="40">
        <f>'Bieu8-XSKT'!Y93</f>
        <v>0</v>
      </c>
      <c r="Z93" s="40">
        <f>'Bieu8-XSKT'!Z93</f>
        <v>0</v>
      </c>
      <c r="AA93" s="40">
        <f>'Bieu8-XSKT'!AA93</f>
        <v>0</v>
      </c>
      <c r="AB93" s="40">
        <f>'Bieu8-XSKT'!AB93</f>
        <v>0</v>
      </c>
      <c r="AC93" s="40">
        <f>'Bieu8-XSKT'!AC93</f>
        <v>0</v>
      </c>
      <c r="AD93" s="40">
        <f>'Bieu8-XSKT'!AD93</f>
        <v>0</v>
      </c>
      <c r="AE93" s="40">
        <f>'Bieu8-XSKT'!AE93</f>
        <v>0</v>
      </c>
      <c r="AF93" s="40">
        <f>'Bieu8-XSKT'!AF93</f>
        <v>0</v>
      </c>
      <c r="AG93" s="40">
        <f>'Bieu8-XSKT'!AG93</f>
        <v>0</v>
      </c>
      <c r="AH93" s="40">
        <f>'Bieu8-XSKT'!AH93</f>
        <v>0</v>
      </c>
      <c r="AI93" s="40">
        <f>'Bieu8-XSKT'!AI93</f>
        <v>0</v>
      </c>
      <c r="AJ93" s="40">
        <f>'Bieu8-XSKT'!AJ93</f>
        <v>0</v>
      </c>
      <c r="AK93" s="40">
        <f>'Bieu8-XSKT'!AK93</f>
        <v>0</v>
      </c>
      <c r="AL93" s="40">
        <f>'Bieu8-XSKT'!AL93</f>
        <v>0</v>
      </c>
      <c r="AM93" s="40">
        <f>'Bieu8-XSKT'!AM93</f>
        <v>0</v>
      </c>
      <c r="AN93" s="40">
        <f>'Bieu8-XSKT'!AN93</f>
        <v>0</v>
      </c>
      <c r="AO93" s="40">
        <f>'Bieu8-XSKT'!AO93</f>
        <v>0</v>
      </c>
      <c r="AP93" s="40">
        <f>'Bieu8-XSKT'!AP93</f>
        <v>0</v>
      </c>
      <c r="AQ93" s="40">
        <f>'Bieu8-XSKT'!AQ93</f>
        <v>0</v>
      </c>
      <c r="AR93" s="40">
        <f>'Bieu8-XSKT'!AR93</f>
        <v>0</v>
      </c>
      <c r="AS93" s="40">
        <f>'Bieu8-XSKT'!AS93</f>
        <v>0</v>
      </c>
      <c r="AT93" s="40">
        <f>'Bieu8-XSKT'!AT93</f>
        <v>0</v>
      </c>
      <c r="AU93" s="40">
        <f>'Bieu8-XSKT'!AU93</f>
        <v>0</v>
      </c>
      <c r="AV93" s="40">
        <f>'Bieu8-XSKT'!AV93</f>
        <v>0</v>
      </c>
      <c r="AW93" s="40">
        <f>'Bieu8-XSKT'!AW93</f>
        <v>0</v>
      </c>
      <c r="AX93" s="40">
        <f>'Bieu8-XSKT'!AX93</f>
        <v>0</v>
      </c>
      <c r="AY93" s="40">
        <f>'Bieu8-XSKT'!AY93</f>
        <v>0</v>
      </c>
      <c r="AZ93" s="40">
        <f>'Bieu8-XSKT'!AZ93</f>
        <v>0</v>
      </c>
      <c r="BA93" s="40">
        <f>'Bieu8-XSKT'!BA93</f>
        <v>0</v>
      </c>
      <c r="BB93" s="40">
        <f>'Bieu8-XSKT'!BB93</f>
        <v>0</v>
      </c>
      <c r="BC93" s="40">
        <f>'Bieu8-XSKT'!BC93</f>
        <v>0</v>
      </c>
      <c r="BD93" s="40">
        <f>'Bieu8-XSKT'!BD93</f>
        <v>0</v>
      </c>
      <c r="BE93" s="40">
        <f>'Bieu8-XSKT'!BE93</f>
        <v>0</v>
      </c>
      <c r="BF93" s="40">
        <f>'Bieu8-XSKT'!BF93</f>
        <v>0</v>
      </c>
      <c r="BG93" s="40">
        <f>'Bieu8-XSKT'!BG93</f>
        <v>0</v>
      </c>
      <c r="BH93" s="40">
        <f>'Bieu8-XSKT'!BH93</f>
        <v>0</v>
      </c>
      <c r="BI93" s="40">
        <f>'Bieu8-XSKT'!BI93</f>
        <v>0</v>
      </c>
      <c r="BJ93" s="40">
        <f>'Bieu8-XSKT'!BJ93</f>
        <v>0</v>
      </c>
      <c r="BK93" s="40">
        <f>'Bieu8-XSKT'!BK93</f>
        <v>0</v>
      </c>
      <c r="BL93" s="40">
        <f>'Bieu8-XSKT'!BL93</f>
        <v>0</v>
      </c>
      <c r="BM93" s="40">
        <f>'Bieu8-XSKT'!BM93</f>
        <v>0</v>
      </c>
      <c r="BN93" s="40">
        <f>'Bieu8-XSKT'!BN93</f>
        <v>0</v>
      </c>
      <c r="BO93" s="40">
        <f>'Bieu8-XSKT'!BO93</f>
        <v>0</v>
      </c>
      <c r="BP93" s="40">
        <f>'Bieu8-XSKT'!BP93</f>
        <v>2550</v>
      </c>
      <c r="BQ93" s="40">
        <f>'Bieu8-XSKT'!BQ93</f>
        <v>0</v>
      </c>
      <c r="BR93" s="40">
        <f>'Bieu8-XSKT'!BR93</f>
        <v>2550</v>
      </c>
      <c r="BS93" s="40">
        <f>'Bieu8-XSKT'!BS93</f>
        <v>0</v>
      </c>
      <c r="BT93" s="40">
        <f>'Bieu8-XSKT'!BT93</f>
        <v>0</v>
      </c>
      <c r="BU93" s="40">
        <f>'Bieu8-XSKT'!BU93</f>
        <v>2550</v>
      </c>
      <c r="BV93" s="40">
        <f>'Bieu8-XSKT'!BV93</f>
        <v>2550</v>
      </c>
      <c r="BW93" s="40">
        <f>'Bieu8-XSKT'!BW93</f>
        <v>2550</v>
      </c>
      <c r="BX93" s="40">
        <f>'Bieu8-XSKT'!BX93</f>
        <v>2550</v>
      </c>
      <c r="BY93" s="40">
        <f>'Bieu8-XSKT'!BY93</f>
        <v>0</v>
      </c>
      <c r="BZ93" s="40">
        <f>'Bieu8-XSKT'!BZ93</f>
        <v>0</v>
      </c>
      <c r="CA93" s="40">
        <f>'Bieu8-XSKT'!CA93</f>
        <v>4250</v>
      </c>
      <c r="CB93" s="40">
        <f>'Bieu8-XSKT'!CB93</f>
        <v>4250</v>
      </c>
      <c r="CC93" s="39">
        <f t="shared" ref="CC93:CC95" si="15">CB93</f>
        <v>4250</v>
      </c>
      <c r="CD93" s="54" t="s">
        <v>56</v>
      </c>
      <c r="CE93" s="120"/>
      <c r="CG93" s="125"/>
      <c r="CH93" s="107"/>
      <c r="CI93" s="125"/>
      <c r="CJ93" s="106"/>
      <c r="CK93" s="105"/>
      <c r="CL93" s="106"/>
    </row>
    <row r="94" spans="1:90" s="17" customFormat="1" ht="30" x14ac:dyDescent="0.25">
      <c r="A94" s="41">
        <f t="shared" si="14"/>
        <v>13</v>
      </c>
      <c r="B94" s="43" t="s">
        <v>260</v>
      </c>
      <c r="C94" s="44"/>
      <c r="D94" s="44"/>
      <c r="E94" s="45"/>
      <c r="F94" s="232" t="s">
        <v>470</v>
      </c>
      <c r="G94" s="40">
        <f>'Bieu8-XSKT'!G94</f>
        <v>6996</v>
      </c>
      <c r="H94" s="40">
        <f>'Bieu8-XSKT'!H94</f>
        <v>6296.4000000000005</v>
      </c>
      <c r="I94" s="40">
        <f>'Bieu8-XSKT'!I94</f>
        <v>0</v>
      </c>
      <c r="J94" s="40">
        <f>'Bieu8-XSKT'!J94</f>
        <v>0</v>
      </c>
      <c r="K94" s="40">
        <f>'Bieu8-XSKT'!K94</f>
        <v>0</v>
      </c>
      <c r="L94" s="40">
        <f>'Bieu8-XSKT'!L94</f>
        <v>0</v>
      </c>
      <c r="M94" s="40">
        <f>'Bieu8-XSKT'!M94</f>
        <v>0</v>
      </c>
      <c r="N94" s="40">
        <f>'Bieu8-XSKT'!N94</f>
        <v>0</v>
      </c>
      <c r="O94" s="40">
        <f>'Bieu8-XSKT'!O94</f>
        <v>0</v>
      </c>
      <c r="P94" s="40">
        <f>'Bieu8-XSKT'!P94</f>
        <v>0</v>
      </c>
      <c r="Q94" s="40">
        <f>'Bieu8-XSKT'!Q94</f>
        <v>0</v>
      </c>
      <c r="R94" s="40">
        <f>'Bieu8-XSKT'!R94</f>
        <v>0</v>
      </c>
      <c r="S94" s="40">
        <f>'Bieu8-XSKT'!S94</f>
        <v>0</v>
      </c>
      <c r="T94" s="40">
        <f>'Bieu8-XSKT'!T94</f>
        <v>0</v>
      </c>
      <c r="U94" s="40">
        <f>'Bieu8-XSKT'!U94</f>
        <v>0</v>
      </c>
      <c r="V94" s="40">
        <f>'Bieu8-XSKT'!V94</f>
        <v>0</v>
      </c>
      <c r="W94" s="40">
        <f>'Bieu8-XSKT'!W94</f>
        <v>0</v>
      </c>
      <c r="X94" s="40">
        <f>'Bieu8-XSKT'!X94</f>
        <v>0</v>
      </c>
      <c r="Y94" s="40">
        <f>'Bieu8-XSKT'!Y94</f>
        <v>0</v>
      </c>
      <c r="Z94" s="40">
        <f>'Bieu8-XSKT'!Z94</f>
        <v>0</v>
      </c>
      <c r="AA94" s="40">
        <f>'Bieu8-XSKT'!AA94</f>
        <v>0</v>
      </c>
      <c r="AB94" s="40">
        <f>'Bieu8-XSKT'!AB94</f>
        <v>0</v>
      </c>
      <c r="AC94" s="40">
        <f>'Bieu8-XSKT'!AC94</f>
        <v>0</v>
      </c>
      <c r="AD94" s="40">
        <f>'Bieu8-XSKT'!AD94</f>
        <v>0</v>
      </c>
      <c r="AE94" s="40">
        <f>'Bieu8-XSKT'!AE94</f>
        <v>0</v>
      </c>
      <c r="AF94" s="40">
        <f>'Bieu8-XSKT'!AF94</f>
        <v>0</v>
      </c>
      <c r="AG94" s="40">
        <f>'Bieu8-XSKT'!AG94</f>
        <v>0</v>
      </c>
      <c r="AH94" s="40">
        <f>'Bieu8-XSKT'!AH94</f>
        <v>0</v>
      </c>
      <c r="AI94" s="40">
        <f>'Bieu8-XSKT'!AI94</f>
        <v>0</v>
      </c>
      <c r="AJ94" s="40">
        <f>'Bieu8-XSKT'!AJ94</f>
        <v>0</v>
      </c>
      <c r="AK94" s="40">
        <f>'Bieu8-XSKT'!AK94</f>
        <v>0</v>
      </c>
      <c r="AL94" s="40">
        <f>'Bieu8-XSKT'!AL94</f>
        <v>0</v>
      </c>
      <c r="AM94" s="40">
        <f>'Bieu8-XSKT'!AM94</f>
        <v>0</v>
      </c>
      <c r="AN94" s="40">
        <f>'Bieu8-XSKT'!AN94</f>
        <v>0</v>
      </c>
      <c r="AO94" s="40">
        <f>'Bieu8-XSKT'!AO94</f>
        <v>0</v>
      </c>
      <c r="AP94" s="40">
        <f>'Bieu8-XSKT'!AP94</f>
        <v>0</v>
      </c>
      <c r="AQ94" s="40">
        <f>'Bieu8-XSKT'!AQ94</f>
        <v>0</v>
      </c>
      <c r="AR94" s="40">
        <f>'Bieu8-XSKT'!AR94</f>
        <v>0</v>
      </c>
      <c r="AS94" s="40">
        <f>'Bieu8-XSKT'!AS94</f>
        <v>0</v>
      </c>
      <c r="AT94" s="40">
        <f>'Bieu8-XSKT'!AT94</f>
        <v>0</v>
      </c>
      <c r="AU94" s="40">
        <f>'Bieu8-XSKT'!AU94</f>
        <v>0</v>
      </c>
      <c r="AV94" s="40">
        <f>'Bieu8-XSKT'!AV94</f>
        <v>0</v>
      </c>
      <c r="AW94" s="40">
        <f>'Bieu8-XSKT'!AW94</f>
        <v>0</v>
      </c>
      <c r="AX94" s="40">
        <f>'Bieu8-XSKT'!AX94</f>
        <v>0</v>
      </c>
      <c r="AY94" s="40">
        <f>'Bieu8-XSKT'!AY94</f>
        <v>0</v>
      </c>
      <c r="AZ94" s="40">
        <f>'Bieu8-XSKT'!AZ94</f>
        <v>0</v>
      </c>
      <c r="BA94" s="40">
        <f>'Bieu8-XSKT'!BA94</f>
        <v>0</v>
      </c>
      <c r="BB94" s="40">
        <f>'Bieu8-XSKT'!BB94</f>
        <v>0</v>
      </c>
      <c r="BC94" s="40">
        <f>'Bieu8-XSKT'!BC94</f>
        <v>0</v>
      </c>
      <c r="BD94" s="40">
        <f>'Bieu8-XSKT'!BD94</f>
        <v>0</v>
      </c>
      <c r="BE94" s="40">
        <f>'Bieu8-XSKT'!BE94</f>
        <v>0</v>
      </c>
      <c r="BF94" s="40">
        <f>'Bieu8-XSKT'!BF94</f>
        <v>0</v>
      </c>
      <c r="BG94" s="40">
        <f>'Bieu8-XSKT'!BG94</f>
        <v>0</v>
      </c>
      <c r="BH94" s="40">
        <f>'Bieu8-XSKT'!BH94</f>
        <v>0</v>
      </c>
      <c r="BI94" s="40">
        <f>'Bieu8-XSKT'!BI94</f>
        <v>0</v>
      </c>
      <c r="BJ94" s="40">
        <f>'Bieu8-XSKT'!BJ94</f>
        <v>0</v>
      </c>
      <c r="BK94" s="40">
        <f>'Bieu8-XSKT'!BK94</f>
        <v>0</v>
      </c>
      <c r="BL94" s="40">
        <f>'Bieu8-XSKT'!BL94</f>
        <v>0</v>
      </c>
      <c r="BM94" s="40">
        <f>'Bieu8-XSKT'!BM94</f>
        <v>0</v>
      </c>
      <c r="BN94" s="40">
        <f>'Bieu8-XSKT'!BN94</f>
        <v>0</v>
      </c>
      <c r="BO94" s="40">
        <f>'Bieu8-XSKT'!BO94</f>
        <v>0</v>
      </c>
      <c r="BP94" s="40">
        <f>'Bieu8-XSKT'!BP94</f>
        <v>1880</v>
      </c>
      <c r="BQ94" s="40">
        <f>'Bieu8-XSKT'!BQ94</f>
        <v>0</v>
      </c>
      <c r="BR94" s="40">
        <f>'Bieu8-XSKT'!BR94</f>
        <v>1880</v>
      </c>
      <c r="BS94" s="40">
        <f>'Bieu8-XSKT'!BS94</f>
        <v>0</v>
      </c>
      <c r="BT94" s="40">
        <f>'Bieu8-XSKT'!BT94</f>
        <v>0</v>
      </c>
      <c r="BU94" s="40">
        <f>'Bieu8-XSKT'!BU94</f>
        <v>1880</v>
      </c>
      <c r="BV94" s="40">
        <f>'Bieu8-XSKT'!BV94</f>
        <v>1880</v>
      </c>
      <c r="BW94" s="40">
        <f>'Bieu8-XSKT'!BW94</f>
        <v>1880</v>
      </c>
      <c r="BX94" s="40">
        <f>'Bieu8-XSKT'!BX94</f>
        <v>1880</v>
      </c>
      <c r="BY94" s="40">
        <f>'Bieu8-XSKT'!BY94</f>
        <v>0</v>
      </c>
      <c r="BZ94" s="40">
        <f>'Bieu8-XSKT'!BZ94</f>
        <v>0</v>
      </c>
      <c r="CA94" s="40">
        <f>'Bieu8-XSKT'!CA94</f>
        <v>2800</v>
      </c>
      <c r="CB94" s="40">
        <f>'Bieu8-XSKT'!CB94</f>
        <v>2800</v>
      </c>
      <c r="CC94" s="39">
        <f t="shared" si="15"/>
        <v>2800</v>
      </c>
      <c r="CD94" s="54" t="s">
        <v>56</v>
      </c>
      <c r="CE94" s="120"/>
      <c r="CG94" s="125"/>
      <c r="CH94" s="107"/>
      <c r="CI94" s="125"/>
      <c r="CJ94" s="106"/>
      <c r="CK94" s="105"/>
      <c r="CL94" s="106"/>
    </row>
    <row r="95" spans="1:90" s="17" customFormat="1" ht="30" x14ac:dyDescent="0.25">
      <c r="A95" s="41">
        <f t="shared" si="14"/>
        <v>14</v>
      </c>
      <c r="B95" s="43" t="s">
        <v>261</v>
      </c>
      <c r="C95" s="44"/>
      <c r="D95" s="44"/>
      <c r="E95" s="45"/>
      <c r="F95" s="232" t="s">
        <v>471</v>
      </c>
      <c r="G95" s="40">
        <f>'Bieu8-XSKT'!G95</f>
        <v>4166</v>
      </c>
      <c r="H95" s="40">
        <f>'Bieu8-XSKT'!H95</f>
        <v>3000</v>
      </c>
      <c r="I95" s="40">
        <f>'Bieu8-XSKT'!I95</f>
        <v>0</v>
      </c>
      <c r="J95" s="40">
        <f>'Bieu8-XSKT'!J95</f>
        <v>0</v>
      </c>
      <c r="K95" s="40">
        <f>'Bieu8-XSKT'!K95</f>
        <v>0</v>
      </c>
      <c r="L95" s="40">
        <f>'Bieu8-XSKT'!L95</f>
        <v>0</v>
      </c>
      <c r="M95" s="40">
        <f>'Bieu8-XSKT'!M95</f>
        <v>0</v>
      </c>
      <c r="N95" s="40">
        <f>'Bieu8-XSKT'!N95</f>
        <v>0</v>
      </c>
      <c r="O95" s="40">
        <f>'Bieu8-XSKT'!O95</f>
        <v>0</v>
      </c>
      <c r="P95" s="40">
        <f>'Bieu8-XSKT'!P95</f>
        <v>0</v>
      </c>
      <c r="Q95" s="40">
        <f>'Bieu8-XSKT'!Q95</f>
        <v>0</v>
      </c>
      <c r="R95" s="40">
        <f>'Bieu8-XSKT'!R95</f>
        <v>0</v>
      </c>
      <c r="S95" s="40">
        <f>'Bieu8-XSKT'!S95</f>
        <v>0</v>
      </c>
      <c r="T95" s="40">
        <f>'Bieu8-XSKT'!T95</f>
        <v>0</v>
      </c>
      <c r="U95" s="40">
        <f>'Bieu8-XSKT'!U95</f>
        <v>0</v>
      </c>
      <c r="V95" s="40">
        <f>'Bieu8-XSKT'!V95</f>
        <v>0</v>
      </c>
      <c r="W95" s="40">
        <f>'Bieu8-XSKT'!W95</f>
        <v>0</v>
      </c>
      <c r="X95" s="40">
        <f>'Bieu8-XSKT'!X95</f>
        <v>0</v>
      </c>
      <c r="Y95" s="40">
        <f>'Bieu8-XSKT'!Y95</f>
        <v>0</v>
      </c>
      <c r="Z95" s="40">
        <f>'Bieu8-XSKT'!Z95</f>
        <v>0</v>
      </c>
      <c r="AA95" s="40">
        <f>'Bieu8-XSKT'!AA95</f>
        <v>0</v>
      </c>
      <c r="AB95" s="40">
        <f>'Bieu8-XSKT'!AB95</f>
        <v>0</v>
      </c>
      <c r="AC95" s="40">
        <f>'Bieu8-XSKT'!AC95</f>
        <v>0</v>
      </c>
      <c r="AD95" s="40">
        <f>'Bieu8-XSKT'!AD95</f>
        <v>0</v>
      </c>
      <c r="AE95" s="40">
        <f>'Bieu8-XSKT'!AE95</f>
        <v>0</v>
      </c>
      <c r="AF95" s="40">
        <f>'Bieu8-XSKT'!AF95</f>
        <v>0</v>
      </c>
      <c r="AG95" s="40">
        <f>'Bieu8-XSKT'!AG95</f>
        <v>0</v>
      </c>
      <c r="AH95" s="40">
        <f>'Bieu8-XSKT'!AH95</f>
        <v>0</v>
      </c>
      <c r="AI95" s="40">
        <f>'Bieu8-XSKT'!AI95</f>
        <v>0</v>
      </c>
      <c r="AJ95" s="40">
        <f>'Bieu8-XSKT'!AJ95</f>
        <v>0</v>
      </c>
      <c r="AK95" s="40">
        <f>'Bieu8-XSKT'!AK95</f>
        <v>0</v>
      </c>
      <c r="AL95" s="40">
        <f>'Bieu8-XSKT'!AL95</f>
        <v>0</v>
      </c>
      <c r="AM95" s="40">
        <f>'Bieu8-XSKT'!AM95</f>
        <v>0</v>
      </c>
      <c r="AN95" s="40">
        <f>'Bieu8-XSKT'!AN95</f>
        <v>0</v>
      </c>
      <c r="AO95" s="40">
        <f>'Bieu8-XSKT'!AO95</f>
        <v>0</v>
      </c>
      <c r="AP95" s="40">
        <f>'Bieu8-XSKT'!AP95</f>
        <v>0</v>
      </c>
      <c r="AQ95" s="40">
        <f>'Bieu8-XSKT'!AQ95</f>
        <v>0</v>
      </c>
      <c r="AR95" s="40">
        <f>'Bieu8-XSKT'!AR95</f>
        <v>0</v>
      </c>
      <c r="AS95" s="40">
        <f>'Bieu8-XSKT'!AS95</f>
        <v>0</v>
      </c>
      <c r="AT95" s="40">
        <f>'Bieu8-XSKT'!AT95</f>
        <v>0</v>
      </c>
      <c r="AU95" s="40">
        <f>'Bieu8-XSKT'!AU95</f>
        <v>0</v>
      </c>
      <c r="AV95" s="40">
        <f>'Bieu8-XSKT'!AV95</f>
        <v>0</v>
      </c>
      <c r="AW95" s="40">
        <f>'Bieu8-XSKT'!AW95</f>
        <v>0</v>
      </c>
      <c r="AX95" s="40">
        <f>'Bieu8-XSKT'!AX95</f>
        <v>0</v>
      </c>
      <c r="AY95" s="40">
        <f>'Bieu8-XSKT'!AY95</f>
        <v>0</v>
      </c>
      <c r="AZ95" s="40">
        <f>'Bieu8-XSKT'!AZ95</f>
        <v>0</v>
      </c>
      <c r="BA95" s="40">
        <f>'Bieu8-XSKT'!BA95</f>
        <v>0</v>
      </c>
      <c r="BB95" s="40">
        <f>'Bieu8-XSKT'!BB95</f>
        <v>0</v>
      </c>
      <c r="BC95" s="40">
        <f>'Bieu8-XSKT'!BC95</f>
        <v>0</v>
      </c>
      <c r="BD95" s="40">
        <f>'Bieu8-XSKT'!BD95</f>
        <v>0</v>
      </c>
      <c r="BE95" s="40">
        <f>'Bieu8-XSKT'!BE95</f>
        <v>0</v>
      </c>
      <c r="BF95" s="40">
        <f>'Bieu8-XSKT'!BF95</f>
        <v>0</v>
      </c>
      <c r="BG95" s="40">
        <f>'Bieu8-XSKT'!BG95</f>
        <v>0</v>
      </c>
      <c r="BH95" s="40">
        <f>'Bieu8-XSKT'!BH95</f>
        <v>0</v>
      </c>
      <c r="BI95" s="40">
        <f>'Bieu8-XSKT'!BI95</f>
        <v>0</v>
      </c>
      <c r="BJ95" s="40">
        <f>'Bieu8-XSKT'!BJ95</f>
        <v>0</v>
      </c>
      <c r="BK95" s="40">
        <f>'Bieu8-XSKT'!BK95</f>
        <v>0</v>
      </c>
      <c r="BL95" s="40">
        <f>'Bieu8-XSKT'!BL95</f>
        <v>0</v>
      </c>
      <c r="BM95" s="40">
        <f>'Bieu8-XSKT'!BM95</f>
        <v>0</v>
      </c>
      <c r="BN95" s="40">
        <f>'Bieu8-XSKT'!BN95</f>
        <v>0</v>
      </c>
      <c r="BO95" s="40">
        <f>'Bieu8-XSKT'!BO95</f>
        <v>0</v>
      </c>
      <c r="BP95" s="40">
        <f>'Bieu8-XSKT'!BP95</f>
        <v>820</v>
      </c>
      <c r="BQ95" s="40">
        <f>'Bieu8-XSKT'!BQ95</f>
        <v>0</v>
      </c>
      <c r="BR95" s="40">
        <f>'Bieu8-XSKT'!BR95</f>
        <v>820</v>
      </c>
      <c r="BS95" s="40">
        <f>'Bieu8-XSKT'!BS95</f>
        <v>0</v>
      </c>
      <c r="BT95" s="40">
        <f>'Bieu8-XSKT'!BT95</f>
        <v>0</v>
      </c>
      <c r="BU95" s="40">
        <f>'Bieu8-XSKT'!BU95</f>
        <v>820</v>
      </c>
      <c r="BV95" s="40">
        <f>'Bieu8-XSKT'!BV95</f>
        <v>820</v>
      </c>
      <c r="BW95" s="40">
        <f>'Bieu8-XSKT'!BW95</f>
        <v>820</v>
      </c>
      <c r="BX95" s="40">
        <f>'Bieu8-XSKT'!BX95</f>
        <v>820</v>
      </c>
      <c r="BY95" s="40">
        <f>'Bieu8-XSKT'!BY95</f>
        <v>0</v>
      </c>
      <c r="BZ95" s="40">
        <f>'Bieu8-XSKT'!BZ95</f>
        <v>0</v>
      </c>
      <c r="CA95" s="40">
        <f>'Bieu8-XSKT'!CA95</f>
        <v>1670</v>
      </c>
      <c r="CB95" s="40">
        <f>'Bieu8-XSKT'!CB95</f>
        <v>1670</v>
      </c>
      <c r="CC95" s="39">
        <f t="shared" si="15"/>
        <v>1670</v>
      </c>
      <c r="CD95" s="54" t="s">
        <v>56</v>
      </c>
      <c r="CE95" s="120"/>
      <c r="CG95" s="125"/>
      <c r="CH95" s="107"/>
      <c r="CI95" s="125"/>
      <c r="CJ95" s="106"/>
      <c r="CK95" s="105"/>
      <c r="CL95" s="106"/>
    </row>
    <row r="96" spans="1:90" s="17" customFormat="1" ht="30" x14ac:dyDescent="0.25">
      <c r="A96" s="41">
        <f t="shared" si="14"/>
        <v>15</v>
      </c>
      <c r="B96" s="56" t="s">
        <v>277</v>
      </c>
      <c r="C96" s="44"/>
      <c r="D96" s="44"/>
      <c r="E96" s="45"/>
      <c r="F96" s="232" t="s">
        <v>472</v>
      </c>
      <c r="G96" s="40">
        <f>'Bieu8-XSKT'!G96</f>
        <v>4037</v>
      </c>
      <c r="H96" s="40">
        <f>'Bieu8-XSKT'!H96</f>
        <v>3633.3</v>
      </c>
      <c r="I96" s="40">
        <f>'Bieu8-XSKT'!I96</f>
        <v>0</v>
      </c>
      <c r="J96" s="40">
        <f>'Bieu8-XSKT'!J96</f>
        <v>0</v>
      </c>
      <c r="K96" s="40">
        <f>'Bieu8-XSKT'!K96</f>
        <v>0</v>
      </c>
      <c r="L96" s="40">
        <f>'Bieu8-XSKT'!L96</f>
        <v>0</v>
      </c>
      <c r="M96" s="40">
        <f>'Bieu8-XSKT'!M96</f>
        <v>0</v>
      </c>
      <c r="N96" s="40">
        <f>'Bieu8-XSKT'!N96</f>
        <v>0</v>
      </c>
      <c r="O96" s="40">
        <f>'Bieu8-XSKT'!O96</f>
        <v>0</v>
      </c>
      <c r="P96" s="40">
        <f>'Bieu8-XSKT'!P96</f>
        <v>0</v>
      </c>
      <c r="Q96" s="40">
        <f>'Bieu8-XSKT'!Q96</f>
        <v>0</v>
      </c>
      <c r="R96" s="40">
        <f>'Bieu8-XSKT'!R96</f>
        <v>0</v>
      </c>
      <c r="S96" s="40">
        <f>'Bieu8-XSKT'!S96</f>
        <v>0</v>
      </c>
      <c r="T96" s="40">
        <f>'Bieu8-XSKT'!T96</f>
        <v>0</v>
      </c>
      <c r="U96" s="40">
        <f>'Bieu8-XSKT'!U96</f>
        <v>0</v>
      </c>
      <c r="V96" s="40">
        <f>'Bieu8-XSKT'!V96</f>
        <v>0</v>
      </c>
      <c r="W96" s="40">
        <f>'Bieu8-XSKT'!W96</f>
        <v>0</v>
      </c>
      <c r="X96" s="40">
        <f>'Bieu8-XSKT'!X96</f>
        <v>0</v>
      </c>
      <c r="Y96" s="40">
        <f>'Bieu8-XSKT'!Y96</f>
        <v>0</v>
      </c>
      <c r="Z96" s="40">
        <f>'Bieu8-XSKT'!Z96</f>
        <v>0</v>
      </c>
      <c r="AA96" s="40">
        <f>'Bieu8-XSKT'!AA96</f>
        <v>0</v>
      </c>
      <c r="AB96" s="40">
        <f>'Bieu8-XSKT'!AB96</f>
        <v>0</v>
      </c>
      <c r="AC96" s="40">
        <f>'Bieu8-XSKT'!AC96</f>
        <v>0</v>
      </c>
      <c r="AD96" s="40">
        <f>'Bieu8-XSKT'!AD96</f>
        <v>0</v>
      </c>
      <c r="AE96" s="40">
        <f>'Bieu8-XSKT'!AE96</f>
        <v>0</v>
      </c>
      <c r="AF96" s="40">
        <f>'Bieu8-XSKT'!AF96</f>
        <v>0</v>
      </c>
      <c r="AG96" s="40">
        <f>'Bieu8-XSKT'!AG96</f>
        <v>0</v>
      </c>
      <c r="AH96" s="40">
        <f>'Bieu8-XSKT'!AH96</f>
        <v>0</v>
      </c>
      <c r="AI96" s="40">
        <f>'Bieu8-XSKT'!AI96</f>
        <v>0</v>
      </c>
      <c r="AJ96" s="40">
        <f>'Bieu8-XSKT'!AJ96</f>
        <v>0</v>
      </c>
      <c r="AK96" s="40">
        <f>'Bieu8-XSKT'!AK96</f>
        <v>0</v>
      </c>
      <c r="AL96" s="40">
        <f>'Bieu8-XSKT'!AL96</f>
        <v>0</v>
      </c>
      <c r="AM96" s="40">
        <f>'Bieu8-XSKT'!AM96</f>
        <v>0</v>
      </c>
      <c r="AN96" s="40">
        <f>'Bieu8-XSKT'!AN96</f>
        <v>0</v>
      </c>
      <c r="AO96" s="40">
        <f>'Bieu8-XSKT'!AO96</f>
        <v>0</v>
      </c>
      <c r="AP96" s="40">
        <f>'Bieu8-XSKT'!AP96</f>
        <v>0</v>
      </c>
      <c r="AQ96" s="40">
        <f>'Bieu8-XSKT'!AQ96</f>
        <v>0</v>
      </c>
      <c r="AR96" s="40">
        <f>'Bieu8-XSKT'!AR96</f>
        <v>0</v>
      </c>
      <c r="AS96" s="40">
        <f>'Bieu8-XSKT'!AS96</f>
        <v>0</v>
      </c>
      <c r="AT96" s="40">
        <f>'Bieu8-XSKT'!AT96</f>
        <v>0</v>
      </c>
      <c r="AU96" s="40">
        <f>'Bieu8-XSKT'!AU96</f>
        <v>0</v>
      </c>
      <c r="AV96" s="40">
        <f>'Bieu8-XSKT'!AV96</f>
        <v>0</v>
      </c>
      <c r="AW96" s="40">
        <f>'Bieu8-XSKT'!AW96</f>
        <v>0</v>
      </c>
      <c r="AX96" s="40">
        <f>'Bieu8-XSKT'!AX96</f>
        <v>0</v>
      </c>
      <c r="AY96" s="40">
        <f>'Bieu8-XSKT'!AY96</f>
        <v>0</v>
      </c>
      <c r="AZ96" s="40">
        <f>'Bieu8-XSKT'!AZ96</f>
        <v>0</v>
      </c>
      <c r="BA96" s="40">
        <f>'Bieu8-XSKT'!BA96</f>
        <v>0</v>
      </c>
      <c r="BB96" s="40">
        <f>'Bieu8-XSKT'!BB96</f>
        <v>0</v>
      </c>
      <c r="BC96" s="40">
        <f>'Bieu8-XSKT'!BC96</f>
        <v>0</v>
      </c>
      <c r="BD96" s="40">
        <f>'Bieu8-XSKT'!BD96</f>
        <v>0</v>
      </c>
      <c r="BE96" s="40">
        <f>'Bieu8-XSKT'!BE96</f>
        <v>0</v>
      </c>
      <c r="BF96" s="40">
        <f>'Bieu8-XSKT'!BF96</f>
        <v>0</v>
      </c>
      <c r="BG96" s="40">
        <f>'Bieu8-XSKT'!BG96</f>
        <v>0</v>
      </c>
      <c r="BH96" s="40">
        <f>'Bieu8-XSKT'!BH96</f>
        <v>0</v>
      </c>
      <c r="BI96" s="40">
        <f>'Bieu8-XSKT'!BI96</f>
        <v>0</v>
      </c>
      <c r="BJ96" s="40">
        <f>'Bieu8-XSKT'!BJ96</f>
        <v>0</v>
      </c>
      <c r="BK96" s="40">
        <f>'Bieu8-XSKT'!BK96</f>
        <v>0</v>
      </c>
      <c r="BL96" s="40">
        <f>'Bieu8-XSKT'!BL96</f>
        <v>0</v>
      </c>
      <c r="BM96" s="40">
        <f>'Bieu8-XSKT'!BM96</f>
        <v>0</v>
      </c>
      <c r="BN96" s="40">
        <f>'Bieu8-XSKT'!BN96</f>
        <v>0</v>
      </c>
      <c r="BO96" s="40">
        <f>'Bieu8-XSKT'!BO96</f>
        <v>0</v>
      </c>
      <c r="BP96" s="40">
        <f>'Bieu8-XSKT'!BP96</f>
        <v>2000</v>
      </c>
      <c r="BQ96" s="40">
        <f>'Bieu8-XSKT'!BQ96</f>
        <v>0</v>
      </c>
      <c r="BR96" s="40">
        <f>'Bieu8-XSKT'!BR96</f>
        <v>800</v>
      </c>
      <c r="BS96" s="40">
        <f>'Bieu8-XSKT'!BS96</f>
        <v>0</v>
      </c>
      <c r="BT96" s="40">
        <f>'Bieu8-XSKT'!BT96</f>
        <v>0</v>
      </c>
      <c r="BU96" s="40">
        <f>'Bieu8-XSKT'!BU96</f>
        <v>2000</v>
      </c>
      <c r="BV96" s="40">
        <f>'Bieu8-XSKT'!BV96</f>
        <v>800</v>
      </c>
      <c r="BW96" s="40">
        <f>'Bieu8-XSKT'!BW96</f>
        <v>800</v>
      </c>
      <c r="BX96" s="40">
        <f>'Bieu8-XSKT'!BX96</f>
        <v>800</v>
      </c>
      <c r="BY96" s="40">
        <f>'Bieu8-XSKT'!BY96</f>
        <v>1200</v>
      </c>
      <c r="BZ96" s="40">
        <f>'Bieu8-XSKT'!BZ96</f>
        <v>1200</v>
      </c>
      <c r="CA96" s="40">
        <f>'Bieu8-XSKT'!CA96</f>
        <v>1600</v>
      </c>
      <c r="CB96" s="40">
        <f>'Bieu8-XSKT'!CB96</f>
        <v>2800</v>
      </c>
      <c r="CC96" s="39">
        <f>CB96-BZ96</f>
        <v>1600</v>
      </c>
      <c r="CD96" s="54" t="s">
        <v>56</v>
      </c>
      <c r="CE96" s="120"/>
      <c r="CG96" s="125"/>
      <c r="CH96" s="107"/>
      <c r="CI96" s="125"/>
      <c r="CJ96" s="106"/>
      <c r="CK96" s="105"/>
      <c r="CL96" s="106"/>
    </row>
    <row r="97" spans="1:90" s="17" customFormat="1" ht="30" x14ac:dyDescent="0.25">
      <c r="A97" s="41">
        <f>A96+1</f>
        <v>16</v>
      </c>
      <c r="B97" s="56" t="s">
        <v>278</v>
      </c>
      <c r="C97" s="44"/>
      <c r="D97" s="44"/>
      <c r="E97" s="45"/>
      <c r="F97" s="232" t="s">
        <v>473</v>
      </c>
      <c r="G97" s="40">
        <f>'Bieu8-XSKT'!G97</f>
        <v>4293</v>
      </c>
      <c r="H97" s="40">
        <f>'Bieu8-XSKT'!H97</f>
        <v>3863.7000000000003</v>
      </c>
      <c r="I97" s="40">
        <f>'Bieu8-XSKT'!I97</f>
        <v>0</v>
      </c>
      <c r="J97" s="40">
        <f>'Bieu8-XSKT'!J97</f>
        <v>0</v>
      </c>
      <c r="K97" s="40">
        <f>'Bieu8-XSKT'!K97</f>
        <v>0</v>
      </c>
      <c r="L97" s="40">
        <f>'Bieu8-XSKT'!L97</f>
        <v>0</v>
      </c>
      <c r="M97" s="40">
        <f>'Bieu8-XSKT'!M97</f>
        <v>0</v>
      </c>
      <c r="N97" s="40">
        <f>'Bieu8-XSKT'!N97</f>
        <v>0</v>
      </c>
      <c r="O97" s="40">
        <f>'Bieu8-XSKT'!O97</f>
        <v>0</v>
      </c>
      <c r="P97" s="40">
        <f>'Bieu8-XSKT'!P97</f>
        <v>0</v>
      </c>
      <c r="Q97" s="40">
        <f>'Bieu8-XSKT'!Q97</f>
        <v>0</v>
      </c>
      <c r="R97" s="40">
        <f>'Bieu8-XSKT'!R97</f>
        <v>0</v>
      </c>
      <c r="S97" s="40">
        <f>'Bieu8-XSKT'!S97</f>
        <v>0</v>
      </c>
      <c r="T97" s="40">
        <f>'Bieu8-XSKT'!T97</f>
        <v>0</v>
      </c>
      <c r="U97" s="40">
        <f>'Bieu8-XSKT'!U97</f>
        <v>0</v>
      </c>
      <c r="V97" s="40">
        <f>'Bieu8-XSKT'!V97</f>
        <v>0</v>
      </c>
      <c r="W97" s="40">
        <f>'Bieu8-XSKT'!W97</f>
        <v>0</v>
      </c>
      <c r="X97" s="40">
        <f>'Bieu8-XSKT'!X97</f>
        <v>0</v>
      </c>
      <c r="Y97" s="40">
        <f>'Bieu8-XSKT'!Y97</f>
        <v>0</v>
      </c>
      <c r="Z97" s="40">
        <f>'Bieu8-XSKT'!Z97</f>
        <v>0</v>
      </c>
      <c r="AA97" s="40">
        <f>'Bieu8-XSKT'!AA97</f>
        <v>0</v>
      </c>
      <c r="AB97" s="40">
        <f>'Bieu8-XSKT'!AB97</f>
        <v>0</v>
      </c>
      <c r="AC97" s="40">
        <f>'Bieu8-XSKT'!AC97</f>
        <v>0</v>
      </c>
      <c r="AD97" s="40">
        <f>'Bieu8-XSKT'!AD97</f>
        <v>0</v>
      </c>
      <c r="AE97" s="40">
        <f>'Bieu8-XSKT'!AE97</f>
        <v>0</v>
      </c>
      <c r="AF97" s="40">
        <f>'Bieu8-XSKT'!AF97</f>
        <v>0</v>
      </c>
      <c r="AG97" s="40">
        <f>'Bieu8-XSKT'!AG97</f>
        <v>0</v>
      </c>
      <c r="AH97" s="40">
        <f>'Bieu8-XSKT'!AH97</f>
        <v>0</v>
      </c>
      <c r="AI97" s="40">
        <f>'Bieu8-XSKT'!AI97</f>
        <v>0</v>
      </c>
      <c r="AJ97" s="40">
        <f>'Bieu8-XSKT'!AJ97</f>
        <v>0</v>
      </c>
      <c r="AK97" s="40">
        <f>'Bieu8-XSKT'!AK97</f>
        <v>0</v>
      </c>
      <c r="AL97" s="40">
        <f>'Bieu8-XSKT'!AL97</f>
        <v>0</v>
      </c>
      <c r="AM97" s="40">
        <f>'Bieu8-XSKT'!AM97</f>
        <v>0</v>
      </c>
      <c r="AN97" s="40">
        <f>'Bieu8-XSKT'!AN97</f>
        <v>0</v>
      </c>
      <c r="AO97" s="40">
        <f>'Bieu8-XSKT'!AO97</f>
        <v>0</v>
      </c>
      <c r="AP97" s="40">
        <f>'Bieu8-XSKT'!AP97</f>
        <v>0</v>
      </c>
      <c r="AQ97" s="40">
        <f>'Bieu8-XSKT'!AQ97</f>
        <v>0</v>
      </c>
      <c r="AR97" s="40">
        <f>'Bieu8-XSKT'!AR97</f>
        <v>0</v>
      </c>
      <c r="AS97" s="40">
        <f>'Bieu8-XSKT'!AS97</f>
        <v>0</v>
      </c>
      <c r="AT97" s="40">
        <f>'Bieu8-XSKT'!AT97</f>
        <v>0</v>
      </c>
      <c r="AU97" s="40">
        <f>'Bieu8-XSKT'!AU97</f>
        <v>0</v>
      </c>
      <c r="AV97" s="40">
        <f>'Bieu8-XSKT'!AV97</f>
        <v>0</v>
      </c>
      <c r="AW97" s="40">
        <f>'Bieu8-XSKT'!AW97</f>
        <v>0</v>
      </c>
      <c r="AX97" s="40">
        <f>'Bieu8-XSKT'!AX97</f>
        <v>0</v>
      </c>
      <c r="AY97" s="40">
        <f>'Bieu8-XSKT'!AY97</f>
        <v>0</v>
      </c>
      <c r="AZ97" s="40">
        <f>'Bieu8-XSKT'!AZ97</f>
        <v>0</v>
      </c>
      <c r="BA97" s="40">
        <f>'Bieu8-XSKT'!BA97</f>
        <v>0</v>
      </c>
      <c r="BB97" s="40">
        <f>'Bieu8-XSKT'!BB97</f>
        <v>0</v>
      </c>
      <c r="BC97" s="40">
        <f>'Bieu8-XSKT'!BC97</f>
        <v>0</v>
      </c>
      <c r="BD97" s="40">
        <f>'Bieu8-XSKT'!BD97</f>
        <v>0</v>
      </c>
      <c r="BE97" s="40">
        <f>'Bieu8-XSKT'!BE97</f>
        <v>0</v>
      </c>
      <c r="BF97" s="40">
        <f>'Bieu8-XSKT'!BF97</f>
        <v>0</v>
      </c>
      <c r="BG97" s="40">
        <f>'Bieu8-XSKT'!BG97</f>
        <v>0</v>
      </c>
      <c r="BH97" s="40">
        <f>'Bieu8-XSKT'!BH97</f>
        <v>0</v>
      </c>
      <c r="BI97" s="40">
        <f>'Bieu8-XSKT'!BI97</f>
        <v>0</v>
      </c>
      <c r="BJ97" s="40">
        <f>'Bieu8-XSKT'!BJ97</f>
        <v>0</v>
      </c>
      <c r="BK97" s="40">
        <f>'Bieu8-XSKT'!BK97</f>
        <v>0</v>
      </c>
      <c r="BL97" s="40">
        <f>'Bieu8-XSKT'!BL97</f>
        <v>0</v>
      </c>
      <c r="BM97" s="40">
        <f>'Bieu8-XSKT'!BM97</f>
        <v>0</v>
      </c>
      <c r="BN97" s="40">
        <f>'Bieu8-XSKT'!BN97</f>
        <v>0</v>
      </c>
      <c r="BO97" s="40">
        <f>'Bieu8-XSKT'!BO97</f>
        <v>0</v>
      </c>
      <c r="BP97" s="40">
        <f>'Bieu8-XSKT'!BP97</f>
        <v>2000</v>
      </c>
      <c r="BQ97" s="40">
        <f>'Bieu8-XSKT'!BQ97</f>
        <v>0</v>
      </c>
      <c r="BR97" s="40">
        <f>'Bieu8-XSKT'!BR97</f>
        <v>800</v>
      </c>
      <c r="BS97" s="40">
        <f>'Bieu8-XSKT'!BS97</f>
        <v>0</v>
      </c>
      <c r="BT97" s="40">
        <f>'Bieu8-XSKT'!BT97</f>
        <v>0</v>
      </c>
      <c r="BU97" s="40">
        <f>'Bieu8-XSKT'!BU97</f>
        <v>2000</v>
      </c>
      <c r="BV97" s="40">
        <f>'Bieu8-XSKT'!BV97</f>
        <v>800</v>
      </c>
      <c r="BW97" s="40">
        <f>'Bieu8-XSKT'!BW97</f>
        <v>800</v>
      </c>
      <c r="BX97" s="40">
        <f>'Bieu8-XSKT'!BX97</f>
        <v>800</v>
      </c>
      <c r="BY97" s="40">
        <f>'Bieu8-XSKT'!BY97</f>
        <v>1200</v>
      </c>
      <c r="BZ97" s="40">
        <f>'Bieu8-XSKT'!BZ97</f>
        <v>1200</v>
      </c>
      <c r="CA97" s="40">
        <f>'Bieu8-XSKT'!CA97</f>
        <v>1700</v>
      </c>
      <c r="CB97" s="40">
        <f>'Bieu8-XSKT'!CB97</f>
        <v>2900</v>
      </c>
      <c r="CC97" s="39">
        <f>CB97-BZ97</f>
        <v>1700</v>
      </c>
      <c r="CD97" s="54" t="s">
        <v>56</v>
      </c>
      <c r="CE97" s="120"/>
      <c r="CG97" s="125"/>
      <c r="CH97" s="107"/>
      <c r="CI97" s="125"/>
      <c r="CJ97" s="106"/>
      <c r="CK97" s="105"/>
      <c r="CL97" s="106"/>
    </row>
    <row r="98" spans="1:90" s="17" customFormat="1" ht="30" x14ac:dyDescent="0.25">
      <c r="A98" s="41">
        <f>A97+1</f>
        <v>17</v>
      </c>
      <c r="B98" s="56" t="s">
        <v>279</v>
      </c>
      <c r="C98" s="44"/>
      <c r="D98" s="44"/>
      <c r="E98" s="45"/>
      <c r="F98" s="232" t="s">
        <v>474</v>
      </c>
      <c r="G98" s="40">
        <f>'Bieu8-XSKT'!G98</f>
        <v>11049</v>
      </c>
      <c r="H98" s="40">
        <f>'Bieu8-XSKT'!H98</f>
        <v>9944.1</v>
      </c>
      <c r="I98" s="40">
        <f>'Bieu8-XSKT'!I98</f>
        <v>0</v>
      </c>
      <c r="J98" s="40">
        <f>'Bieu8-XSKT'!J98</f>
        <v>0</v>
      </c>
      <c r="K98" s="40">
        <f>'Bieu8-XSKT'!K98</f>
        <v>0</v>
      </c>
      <c r="L98" s="40">
        <f>'Bieu8-XSKT'!L98</f>
        <v>0</v>
      </c>
      <c r="M98" s="40">
        <f>'Bieu8-XSKT'!M98</f>
        <v>0</v>
      </c>
      <c r="N98" s="40">
        <f>'Bieu8-XSKT'!N98</f>
        <v>0</v>
      </c>
      <c r="O98" s="40">
        <f>'Bieu8-XSKT'!O98</f>
        <v>0</v>
      </c>
      <c r="P98" s="40">
        <f>'Bieu8-XSKT'!P98</f>
        <v>0</v>
      </c>
      <c r="Q98" s="40">
        <f>'Bieu8-XSKT'!Q98</f>
        <v>0</v>
      </c>
      <c r="R98" s="40">
        <f>'Bieu8-XSKT'!R98</f>
        <v>0</v>
      </c>
      <c r="S98" s="40">
        <f>'Bieu8-XSKT'!S98</f>
        <v>0</v>
      </c>
      <c r="T98" s="40">
        <f>'Bieu8-XSKT'!T98</f>
        <v>0</v>
      </c>
      <c r="U98" s="40">
        <f>'Bieu8-XSKT'!U98</f>
        <v>0</v>
      </c>
      <c r="V98" s="40">
        <f>'Bieu8-XSKT'!V98</f>
        <v>0</v>
      </c>
      <c r="W98" s="40">
        <f>'Bieu8-XSKT'!W98</f>
        <v>0</v>
      </c>
      <c r="X98" s="40">
        <f>'Bieu8-XSKT'!X98</f>
        <v>0</v>
      </c>
      <c r="Y98" s="40">
        <f>'Bieu8-XSKT'!Y98</f>
        <v>0</v>
      </c>
      <c r="Z98" s="40">
        <f>'Bieu8-XSKT'!Z98</f>
        <v>0</v>
      </c>
      <c r="AA98" s="40">
        <f>'Bieu8-XSKT'!AA98</f>
        <v>0</v>
      </c>
      <c r="AB98" s="40">
        <f>'Bieu8-XSKT'!AB98</f>
        <v>0</v>
      </c>
      <c r="AC98" s="40">
        <f>'Bieu8-XSKT'!AC98</f>
        <v>0</v>
      </c>
      <c r="AD98" s="40">
        <f>'Bieu8-XSKT'!AD98</f>
        <v>0</v>
      </c>
      <c r="AE98" s="40">
        <f>'Bieu8-XSKT'!AE98</f>
        <v>0</v>
      </c>
      <c r="AF98" s="40">
        <f>'Bieu8-XSKT'!AF98</f>
        <v>0</v>
      </c>
      <c r="AG98" s="40">
        <f>'Bieu8-XSKT'!AG98</f>
        <v>0</v>
      </c>
      <c r="AH98" s="40">
        <f>'Bieu8-XSKT'!AH98</f>
        <v>0</v>
      </c>
      <c r="AI98" s="40">
        <f>'Bieu8-XSKT'!AI98</f>
        <v>0</v>
      </c>
      <c r="AJ98" s="40">
        <f>'Bieu8-XSKT'!AJ98</f>
        <v>0</v>
      </c>
      <c r="AK98" s="40">
        <f>'Bieu8-XSKT'!AK98</f>
        <v>0</v>
      </c>
      <c r="AL98" s="40">
        <f>'Bieu8-XSKT'!AL98</f>
        <v>0</v>
      </c>
      <c r="AM98" s="40">
        <f>'Bieu8-XSKT'!AM98</f>
        <v>0</v>
      </c>
      <c r="AN98" s="40">
        <f>'Bieu8-XSKT'!AN98</f>
        <v>0</v>
      </c>
      <c r="AO98" s="40">
        <f>'Bieu8-XSKT'!AO98</f>
        <v>0</v>
      </c>
      <c r="AP98" s="40">
        <f>'Bieu8-XSKT'!AP98</f>
        <v>0</v>
      </c>
      <c r="AQ98" s="40">
        <f>'Bieu8-XSKT'!AQ98</f>
        <v>0</v>
      </c>
      <c r="AR98" s="40">
        <f>'Bieu8-XSKT'!AR98</f>
        <v>0</v>
      </c>
      <c r="AS98" s="40">
        <f>'Bieu8-XSKT'!AS98</f>
        <v>0</v>
      </c>
      <c r="AT98" s="40">
        <f>'Bieu8-XSKT'!AT98</f>
        <v>0</v>
      </c>
      <c r="AU98" s="40">
        <f>'Bieu8-XSKT'!AU98</f>
        <v>0</v>
      </c>
      <c r="AV98" s="40">
        <f>'Bieu8-XSKT'!AV98</f>
        <v>0</v>
      </c>
      <c r="AW98" s="40">
        <f>'Bieu8-XSKT'!AW98</f>
        <v>0</v>
      </c>
      <c r="AX98" s="40">
        <f>'Bieu8-XSKT'!AX98</f>
        <v>0</v>
      </c>
      <c r="AY98" s="40">
        <f>'Bieu8-XSKT'!AY98</f>
        <v>0</v>
      </c>
      <c r="AZ98" s="40">
        <f>'Bieu8-XSKT'!AZ98</f>
        <v>0</v>
      </c>
      <c r="BA98" s="40">
        <f>'Bieu8-XSKT'!BA98</f>
        <v>0</v>
      </c>
      <c r="BB98" s="40">
        <f>'Bieu8-XSKT'!BB98</f>
        <v>0</v>
      </c>
      <c r="BC98" s="40">
        <f>'Bieu8-XSKT'!BC98</f>
        <v>0</v>
      </c>
      <c r="BD98" s="40">
        <f>'Bieu8-XSKT'!BD98</f>
        <v>0</v>
      </c>
      <c r="BE98" s="40">
        <f>'Bieu8-XSKT'!BE98</f>
        <v>0</v>
      </c>
      <c r="BF98" s="40">
        <f>'Bieu8-XSKT'!BF98</f>
        <v>0</v>
      </c>
      <c r="BG98" s="40">
        <f>'Bieu8-XSKT'!BG98</f>
        <v>0</v>
      </c>
      <c r="BH98" s="40">
        <f>'Bieu8-XSKT'!BH98</f>
        <v>0</v>
      </c>
      <c r="BI98" s="40">
        <f>'Bieu8-XSKT'!BI98</f>
        <v>0</v>
      </c>
      <c r="BJ98" s="40">
        <f>'Bieu8-XSKT'!BJ98</f>
        <v>0</v>
      </c>
      <c r="BK98" s="40">
        <f>'Bieu8-XSKT'!BK98</f>
        <v>0</v>
      </c>
      <c r="BL98" s="40">
        <f>'Bieu8-XSKT'!BL98</f>
        <v>0</v>
      </c>
      <c r="BM98" s="40">
        <f>'Bieu8-XSKT'!BM98</f>
        <v>0</v>
      </c>
      <c r="BN98" s="40">
        <f>'Bieu8-XSKT'!BN98</f>
        <v>0</v>
      </c>
      <c r="BO98" s="40">
        <f>'Bieu8-XSKT'!BO98</f>
        <v>0</v>
      </c>
      <c r="BP98" s="40">
        <f>'Bieu8-XSKT'!BP98</f>
        <v>4468</v>
      </c>
      <c r="BQ98" s="40">
        <f>'Bieu8-XSKT'!BQ98</f>
        <v>0</v>
      </c>
      <c r="BR98" s="40">
        <f>'Bieu8-XSKT'!BR98</f>
        <v>1790</v>
      </c>
      <c r="BS98" s="40">
        <f>'Bieu8-XSKT'!BS98</f>
        <v>0</v>
      </c>
      <c r="BT98" s="40">
        <f>'Bieu8-XSKT'!BT98</f>
        <v>0</v>
      </c>
      <c r="BU98" s="40">
        <f>'Bieu8-XSKT'!BU98</f>
        <v>4468</v>
      </c>
      <c r="BV98" s="40">
        <f>'Bieu8-XSKT'!BV98</f>
        <v>1790</v>
      </c>
      <c r="BW98" s="40">
        <f>'Bieu8-XSKT'!BW98</f>
        <v>1790</v>
      </c>
      <c r="BX98" s="40">
        <f>'Bieu8-XSKT'!BX98</f>
        <v>1790</v>
      </c>
      <c r="BY98" s="40">
        <f>'Bieu8-XSKT'!BY98</f>
        <v>2678</v>
      </c>
      <c r="BZ98" s="40">
        <f>'Bieu8-XSKT'!BZ98</f>
        <v>2678</v>
      </c>
      <c r="CA98" s="40">
        <f>'Bieu8-XSKT'!CA98</f>
        <v>4322</v>
      </c>
      <c r="CB98" s="40">
        <f>'Bieu8-XSKT'!CB98</f>
        <v>7000</v>
      </c>
      <c r="CC98" s="39">
        <f>CB98-BZ98</f>
        <v>4322</v>
      </c>
      <c r="CD98" s="54" t="s">
        <v>56</v>
      </c>
      <c r="CE98" s="120"/>
      <c r="CG98" s="125"/>
      <c r="CH98" s="107"/>
      <c r="CI98" s="125"/>
      <c r="CJ98" s="106"/>
      <c r="CK98" s="105"/>
      <c r="CL98" s="106"/>
    </row>
    <row r="99" spans="1:90" s="17" customFormat="1" ht="60" x14ac:dyDescent="0.25">
      <c r="A99" s="41">
        <f>A98+1</f>
        <v>18</v>
      </c>
      <c r="B99" s="57" t="s">
        <v>255</v>
      </c>
      <c r="C99" s="44"/>
      <c r="D99" s="44"/>
      <c r="E99" s="45"/>
      <c r="F99" s="237" t="s">
        <v>475</v>
      </c>
      <c r="G99" s="40">
        <f>'Bieu8-XSKT'!G99</f>
        <v>3269</v>
      </c>
      <c r="H99" s="40">
        <f>'Bieu8-XSKT'!H99</f>
        <v>2942.1</v>
      </c>
      <c r="I99" s="40">
        <f>'Bieu8-XSKT'!I99</f>
        <v>0</v>
      </c>
      <c r="J99" s="40">
        <f>'Bieu8-XSKT'!J99</f>
        <v>0</v>
      </c>
      <c r="K99" s="40">
        <f>'Bieu8-XSKT'!K99</f>
        <v>0</v>
      </c>
      <c r="L99" s="40">
        <f>'Bieu8-XSKT'!L99</f>
        <v>0</v>
      </c>
      <c r="M99" s="40">
        <f>'Bieu8-XSKT'!M99</f>
        <v>0</v>
      </c>
      <c r="N99" s="40">
        <f>'Bieu8-XSKT'!N99</f>
        <v>0</v>
      </c>
      <c r="O99" s="40">
        <f>'Bieu8-XSKT'!O99</f>
        <v>0</v>
      </c>
      <c r="P99" s="40">
        <f>'Bieu8-XSKT'!P99</f>
        <v>0</v>
      </c>
      <c r="Q99" s="40">
        <f>'Bieu8-XSKT'!Q99</f>
        <v>0</v>
      </c>
      <c r="R99" s="40">
        <f>'Bieu8-XSKT'!R99</f>
        <v>0</v>
      </c>
      <c r="S99" s="40">
        <f>'Bieu8-XSKT'!S99</f>
        <v>0</v>
      </c>
      <c r="T99" s="40">
        <f>'Bieu8-XSKT'!T99</f>
        <v>0</v>
      </c>
      <c r="U99" s="40">
        <f>'Bieu8-XSKT'!U99</f>
        <v>0</v>
      </c>
      <c r="V99" s="40">
        <f>'Bieu8-XSKT'!V99</f>
        <v>0</v>
      </c>
      <c r="W99" s="40">
        <f>'Bieu8-XSKT'!W99</f>
        <v>0</v>
      </c>
      <c r="X99" s="40">
        <f>'Bieu8-XSKT'!X99</f>
        <v>0</v>
      </c>
      <c r="Y99" s="40">
        <f>'Bieu8-XSKT'!Y99</f>
        <v>0</v>
      </c>
      <c r="Z99" s="40">
        <f>'Bieu8-XSKT'!Z99</f>
        <v>0</v>
      </c>
      <c r="AA99" s="40">
        <f>'Bieu8-XSKT'!AA99</f>
        <v>0</v>
      </c>
      <c r="AB99" s="40">
        <f>'Bieu8-XSKT'!AB99</f>
        <v>0</v>
      </c>
      <c r="AC99" s="40">
        <f>'Bieu8-XSKT'!AC99</f>
        <v>0</v>
      </c>
      <c r="AD99" s="40">
        <f>'Bieu8-XSKT'!AD99</f>
        <v>0</v>
      </c>
      <c r="AE99" s="40">
        <f>'Bieu8-XSKT'!AE99</f>
        <v>0</v>
      </c>
      <c r="AF99" s="40">
        <f>'Bieu8-XSKT'!AF99</f>
        <v>0</v>
      </c>
      <c r="AG99" s="40">
        <f>'Bieu8-XSKT'!AG99</f>
        <v>0</v>
      </c>
      <c r="AH99" s="40">
        <f>'Bieu8-XSKT'!AH99</f>
        <v>0</v>
      </c>
      <c r="AI99" s="40">
        <f>'Bieu8-XSKT'!AI99</f>
        <v>0</v>
      </c>
      <c r="AJ99" s="40">
        <f>'Bieu8-XSKT'!AJ99</f>
        <v>0</v>
      </c>
      <c r="AK99" s="40">
        <f>'Bieu8-XSKT'!AK99</f>
        <v>0</v>
      </c>
      <c r="AL99" s="40">
        <f>'Bieu8-XSKT'!AL99</f>
        <v>0</v>
      </c>
      <c r="AM99" s="40">
        <f>'Bieu8-XSKT'!AM99</f>
        <v>0</v>
      </c>
      <c r="AN99" s="40">
        <f>'Bieu8-XSKT'!AN99</f>
        <v>0</v>
      </c>
      <c r="AO99" s="40">
        <f>'Bieu8-XSKT'!AO99</f>
        <v>0</v>
      </c>
      <c r="AP99" s="40">
        <f>'Bieu8-XSKT'!AP99</f>
        <v>0</v>
      </c>
      <c r="AQ99" s="40">
        <f>'Bieu8-XSKT'!AQ99</f>
        <v>0</v>
      </c>
      <c r="AR99" s="40">
        <f>'Bieu8-XSKT'!AR99</f>
        <v>0</v>
      </c>
      <c r="AS99" s="40">
        <f>'Bieu8-XSKT'!AS99</f>
        <v>0</v>
      </c>
      <c r="AT99" s="40">
        <f>'Bieu8-XSKT'!AT99</f>
        <v>0</v>
      </c>
      <c r="AU99" s="40">
        <f>'Bieu8-XSKT'!AU99</f>
        <v>0</v>
      </c>
      <c r="AV99" s="40">
        <f>'Bieu8-XSKT'!AV99</f>
        <v>0</v>
      </c>
      <c r="AW99" s="40">
        <f>'Bieu8-XSKT'!AW99</f>
        <v>0</v>
      </c>
      <c r="AX99" s="40">
        <f>'Bieu8-XSKT'!AX99</f>
        <v>0</v>
      </c>
      <c r="AY99" s="40">
        <f>'Bieu8-XSKT'!AY99</f>
        <v>0</v>
      </c>
      <c r="AZ99" s="40">
        <f>'Bieu8-XSKT'!AZ99</f>
        <v>0</v>
      </c>
      <c r="BA99" s="40">
        <f>'Bieu8-XSKT'!BA99</f>
        <v>0</v>
      </c>
      <c r="BB99" s="40">
        <f>'Bieu8-XSKT'!BB99</f>
        <v>0</v>
      </c>
      <c r="BC99" s="40">
        <f>'Bieu8-XSKT'!BC99</f>
        <v>0</v>
      </c>
      <c r="BD99" s="40">
        <f>'Bieu8-XSKT'!BD99</f>
        <v>0</v>
      </c>
      <c r="BE99" s="40">
        <f>'Bieu8-XSKT'!BE99</f>
        <v>0</v>
      </c>
      <c r="BF99" s="40">
        <f>'Bieu8-XSKT'!BF99</f>
        <v>0</v>
      </c>
      <c r="BG99" s="40">
        <f>'Bieu8-XSKT'!BG99</f>
        <v>0</v>
      </c>
      <c r="BH99" s="40">
        <f>'Bieu8-XSKT'!BH99</f>
        <v>0</v>
      </c>
      <c r="BI99" s="40">
        <f>'Bieu8-XSKT'!BI99</f>
        <v>0</v>
      </c>
      <c r="BJ99" s="40">
        <f>'Bieu8-XSKT'!BJ99</f>
        <v>0</v>
      </c>
      <c r="BK99" s="40">
        <f>'Bieu8-XSKT'!BK99</f>
        <v>0</v>
      </c>
      <c r="BL99" s="40">
        <f>'Bieu8-XSKT'!BL99</f>
        <v>0</v>
      </c>
      <c r="BM99" s="40">
        <f>'Bieu8-XSKT'!BM99</f>
        <v>0</v>
      </c>
      <c r="BN99" s="40">
        <f>'Bieu8-XSKT'!BN99</f>
        <v>0</v>
      </c>
      <c r="BO99" s="40">
        <f>'Bieu8-XSKT'!BO99</f>
        <v>0</v>
      </c>
      <c r="BP99" s="40">
        <f>'Bieu8-XSKT'!BP99</f>
        <v>870</v>
      </c>
      <c r="BQ99" s="40">
        <f>'Bieu8-XSKT'!BQ99</f>
        <v>0</v>
      </c>
      <c r="BR99" s="40">
        <f>'Bieu8-XSKT'!BR99</f>
        <v>870</v>
      </c>
      <c r="BS99" s="40">
        <f>'Bieu8-XSKT'!BS99</f>
        <v>0</v>
      </c>
      <c r="BT99" s="40">
        <f>'Bieu8-XSKT'!BT99</f>
        <v>0</v>
      </c>
      <c r="BU99" s="40">
        <f>'Bieu8-XSKT'!BU99</f>
        <v>870</v>
      </c>
      <c r="BV99" s="40">
        <f>'Bieu8-XSKT'!BV99</f>
        <v>870</v>
      </c>
      <c r="BW99" s="40">
        <f>'Bieu8-XSKT'!BW99</f>
        <v>870</v>
      </c>
      <c r="BX99" s="40">
        <f>'Bieu8-XSKT'!BX99</f>
        <v>870</v>
      </c>
      <c r="BY99" s="40">
        <f>'Bieu8-XSKT'!BY99</f>
        <v>0</v>
      </c>
      <c r="BZ99" s="40">
        <f>'Bieu8-XSKT'!BZ99</f>
        <v>0</v>
      </c>
      <c r="CA99" s="40">
        <f>'Bieu8-XSKT'!CA99</f>
        <v>1300</v>
      </c>
      <c r="CB99" s="40">
        <f>'Bieu8-XSKT'!CB99</f>
        <v>1300</v>
      </c>
      <c r="CC99" s="39">
        <f t="shared" ref="CC99:CC101" si="16">CB99</f>
        <v>1300</v>
      </c>
      <c r="CD99" s="58" t="s">
        <v>58</v>
      </c>
      <c r="CE99" s="120"/>
      <c r="CG99" s="125"/>
      <c r="CH99" s="107"/>
      <c r="CI99" s="125"/>
      <c r="CJ99" s="106"/>
      <c r="CK99" s="105"/>
      <c r="CL99" s="106"/>
    </row>
    <row r="100" spans="1:90" s="17" customFormat="1" ht="45" x14ac:dyDescent="0.25">
      <c r="A100" s="41">
        <f t="shared" si="14"/>
        <v>19</v>
      </c>
      <c r="B100" s="57" t="s">
        <v>262</v>
      </c>
      <c r="C100" s="44"/>
      <c r="D100" s="44"/>
      <c r="E100" s="45"/>
      <c r="F100" s="237" t="s">
        <v>476</v>
      </c>
      <c r="G100" s="40">
        <f>'Bieu8-XSKT'!G100</f>
        <v>2354</v>
      </c>
      <c r="H100" s="40">
        <f>'Bieu8-XSKT'!H100</f>
        <v>2118.6</v>
      </c>
      <c r="I100" s="40">
        <f>'Bieu8-XSKT'!I100</f>
        <v>0</v>
      </c>
      <c r="J100" s="40">
        <f>'Bieu8-XSKT'!J100</f>
        <v>0</v>
      </c>
      <c r="K100" s="40">
        <f>'Bieu8-XSKT'!K100</f>
        <v>0</v>
      </c>
      <c r="L100" s="40">
        <f>'Bieu8-XSKT'!L100</f>
        <v>0</v>
      </c>
      <c r="M100" s="40">
        <f>'Bieu8-XSKT'!M100</f>
        <v>0</v>
      </c>
      <c r="N100" s="40">
        <f>'Bieu8-XSKT'!N100</f>
        <v>0</v>
      </c>
      <c r="O100" s="40">
        <f>'Bieu8-XSKT'!O100</f>
        <v>0</v>
      </c>
      <c r="P100" s="40">
        <f>'Bieu8-XSKT'!P100</f>
        <v>0</v>
      </c>
      <c r="Q100" s="40">
        <f>'Bieu8-XSKT'!Q100</f>
        <v>0</v>
      </c>
      <c r="R100" s="40">
        <f>'Bieu8-XSKT'!R100</f>
        <v>0</v>
      </c>
      <c r="S100" s="40">
        <f>'Bieu8-XSKT'!S100</f>
        <v>0</v>
      </c>
      <c r="T100" s="40">
        <f>'Bieu8-XSKT'!T100</f>
        <v>0</v>
      </c>
      <c r="U100" s="40">
        <f>'Bieu8-XSKT'!U100</f>
        <v>0</v>
      </c>
      <c r="V100" s="40">
        <f>'Bieu8-XSKT'!V100</f>
        <v>0</v>
      </c>
      <c r="W100" s="40">
        <f>'Bieu8-XSKT'!W100</f>
        <v>0</v>
      </c>
      <c r="X100" s="40">
        <f>'Bieu8-XSKT'!X100</f>
        <v>0</v>
      </c>
      <c r="Y100" s="40">
        <f>'Bieu8-XSKT'!Y100</f>
        <v>0</v>
      </c>
      <c r="Z100" s="40">
        <f>'Bieu8-XSKT'!Z100</f>
        <v>0</v>
      </c>
      <c r="AA100" s="40">
        <f>'Bieu8-XSKT'!AA100</f>
        <v>0</v>
      </c>
      <c r="AB100" s="40">
        <f>'Bieu8-XSKT'!AB100</f>
        <v>0</v>
      </c>
      <c r="AC100" s="40">
        <f>'Bieu8-XSKT'!AC100</f>
        <v>0</v>
      </c>
      <c r="AD100" s="40">
        <f>'Bieu8-XSKT'!AD100</f>
        <v>0</v>
      </c>
      <c r="AE100" s="40">
        <f>'Bieu8-XSKT'!AE100</f>
        <v>0</v>
      </c>
      <c r="AF100" s="40">
        <f>'Bieu8-XSKT'!AF100</f>
        <v>0</v>
      </c>
      <c r="AG100" s="40">
        <f>'Bieu8-XSKT'!AG100</f>
        <v>0</v>
      </c>
      <c r="AH100" s="40">
        <f>'Bieu8-XSKT'!AH100</f>
        <v>0</v>
      </c>
      <c r="AI100" s="40">
        <f>'Bieu8-XSKT'!AI100</f>
        <v>0</v>
      </c>
      <c r="AJ100" s="40">
        <f>'Bieu8-XSKT'!AJ100</f>
        <v>0</v>
      </c>
      <c r="AK100" s="40">
        <f>'Bieu8-XSKT'!AK100</f>
        <v>0</v>
      </c>
      <c r="AL100" s="40">
        <f>'Bieu8-XSKT'!AL100</f>
        <v>0</v>
      </c>
      <c r="AM100" s="40">
        <f>'Bieu8-XSKT'!AM100</f>
        <v>0</v>
      </c>
      <c r="AN100" s="40">
        <f>'Bieu8-XSKT'!AN100</f>
        <v>0</v>
      </c>
      <c r="AO100" s="40">
        <f>'Bieu8-XSKT'!AO100</f>
        <v>0</v>
      </c>
      <c r="AP100" s="40">
        <f>'Bieu8-XSKT'!AP100</f>
        <v>0</v>
      </c>
      <c r="AQ100" s="40">
        <f>'Bieu8-XSKT'!AQ100</f>
        <v>0</v>
      </c>
      <c r="AR100" s="40">
        <f>'Bieu8-XSKT'!AR100</f>
        <v>0</v>
      </c>
      <c r="AS100" s="40">
        <f>'Bieu8-XSKT'!AS100</f>
        <v>0</v>
      </c>
      <c r="AT100" s="40">
        <f>'Bieu8-XSKT'!AT100</f>
        <v>0</v>
      </c>
      <c r="AU100" s="40">
        <f>'Bieu8-XSKT'!AU100</f>
        <v>0</v>
      </c>
      <c r="AV100" s="40">
        <f>'Bieu8-XSKT'!AV100</f>
        <v>0</v>
      </c>
      <c r="AW100" s="40">
        <f>'Bieu8-XSKT'!AW100</f>
        <v>0</v>
      </c>
      <c r="AX100" s="40">
        <f>'Bieu8-XSKT'!AX100</f>
        <v>0</v>
      </c>
      <c r="AY100" s="40">
        <f>'Bieu8-XSKT'!AY100</f>
        <v>0</v>
      </c>
      <c r="AZ100" s="40">
        <f>'Bieu8-XSKT'!AZ100</f>
        <v>0</v>
      </c>
      <c r="BA100" s="40">
        <f>'Bieu8-XSKT'!BA100</f>
        <v>0</v>
      </c>
      <c r="BB100" s="40">
        <f>'Bieu8-XSKT'!BB100</f>
        <v>0</v>
      </c>
      <c r="BC100" s="40">
        <f>'Bieu8-XSKT'!BC100</f>
        <v>0</v>
      </c>
      <c r="BD100" s="40">
        <f>'Bieu8-XSKT'!BD100</f>
        <v>0</v>
      </c>
      <c r="BE100" s="40">
        <f>'Bieu8-XSKT'!BE100</f>
        <v>0</v>
      </c>
      <c r="BF100" s="40">
        <f>'Bieu8-XSKT'!BF100</f>
        <v>0</v>
      </c>
      <c r="BG100" s="40">
        <f>'Bieu8-XSKT'!BG100</f>
        <v>0</v>
      </c>
      <c r="BH100" s="40">
        <f>'Bieu8-XSKT'!BH100</f>
        <v>0</v>
      </c>
      <c r="BI100" s="40">
        <f>'Bieu8-XSKT'!BI100</f>
        <v>0</v>
      </c>
      <c r="BJ100" s="40">
        <f>'Bieu8-XSKT'!BJ100</f>
        <v>0</v>
      </c>
      <c r="BK100" s="40">
        <f>'Bieu8-XSKT'!BK100</f>
        <v>0</v>
      </c>
      <c r="BL100" s="40">
        <f>'Bieu8-XSKT'!BL100</f>
        <v>0</v>
      </c>
      <c r="BM100" s="40">
        <f>'Bieu8-XSKT'!BM100</f>
        <v>0</v>
      </c>
      <c r="BN100" s="40">
        <f>'Bieu8-XSKT'!BN100</f>
        <v>0</v>
      </c>
      <c r="BO100" s="40">
        <f>'Bieu8-XSKT'!BO100</f>
        <v>0</v>
      </c>
      <c r="BP100" s="40">
        <f>'Bieu8-XSKT'!BP100</f>
        <v>640</v>
      </c>
      <c r="BQ100" s="40">
        <f>'Bieu8-XSKT'!BQ100</f>
        <v>0</v>
      </c>
      <c r="BR100" s="40">
        <f>'Bieu8-XSKT'!BR100</f>
        <v>640</v>
      </c>
      <c r="BS100" s="40">
        <f>'Bieu8-XSKT'!BS100</f>
        <v>0</v>
      </c>
      <c r="BT100" s="40">
        <f>'Bieu8-XSKT'!BT100</f>
        <v>0</v>
      </c>
      <c r="BU100" s="40">
        <f>'Bieu8-XSKT'!BU100</f>
        <v>640</v>
      </c>
      <c r="BV100" s="40">
        <f>'Bieu8-XSKT'!BV100</f>
        <v>640</v>
      </c>
      <c r="BW100" s="40">
        <f>'Bieu8-XSKT'!BW100</f>
        <v>640</v>
      </c>
      <c r="BX100" s="40">
        <f>'Bieu8-XSKT'!BX100</f>
        <v>640</v>
      </c>
      <c r="BY100" s="40">
        <f>'Bieu8-XSKT'!BY100</f>
        <v>0</v>
      </c>
      <c r="BZ100" s="40">
        <f>'Bieu8-XSKT'!BZ100</f>
        <v>0</v>
      </c>
      <c r="CA100" s="40">
        <f>'Bieu8-XSKT'!CA100</f>
        <v>940</v>
      </c>
      <c r="CB100" s="40">
        <f>'Bieu8-XSKT'!CB100</f>
        <v>940</v>
      </c>
      <c r="CC100" s="39">
        <f t="shared" si="16"/>
        <v>940</v>
      </c>
      <c r="CD100" s="58" t="s">
        <v>58</v>
      </c>
      <c r="CE100" s="120"/>
      <c r="CG100" s="125"/>
      <c r="CH100" s="107"/>
      <c r="CI100" s="125"/>
      <c r="CJ100" s="106"/>
      <c r="CK100" s="105"/>
      <c r="CL100" s="106"/>
    </row>
    <row r="101" spans="1:90" s="17" customFormat="1" ht="60" x14ac:dyDescent="0.25">
      <c r="A101" s="41">
        <f t="shared" si="14"/>
        <v>20</v>
      </c>
      <c r="B101" s="43" t="s">
        <v>263</v>
      </c>
      <c r="C101" s="44"/>
      <c r="D101" s="44"/>
      <c r="E101" s="45"/>
      <c r="F101" s="232" t="s">
        <v>477</v>
      </c>
      <c r="G101" s="40">
        <f>'Bieu8-XSKT'!G101</f>
        <v>9406</v>
      </c>
      <c r="H101" s="40">
        <f>'Bieu8-XSKT'!H101</f>
        <v>8465.4</v>
      </c>
      <c r="I101" s="40">
        <f>'Bieu8-XSKT'!I101</f>
        <v>0</v>
      </c>
      <c r="J101" s="40">
        <f>'Bieu8-XSKT'!J101</f>
        <v>0</v>
      </c>
      <c r="K101" s="40">
        <f>'Bieu8-XSKT'!K101</f>
        <v>0</v>
      </c>
      <c r="L101" s="40">
        <f>'Bieu8-XSKT'!L101</f>
        <v>0</v>
      </c>
      <c r="M101" s="40">
        <f>'Bieu8-XSKT'!M101</f>
        <v>0</v>
      </c>
      <c r="N101" s="40">
        <f>'Bieu8-XSKT'!N101</f>
        <v>0</v>
      </c>
      <c r="O101" s="40">
        <f>'Bieu8-XSKT'!O101</f>
        <v>0</v>
      </c>
      <c r="P101" s="40">
        <f>'Bieu8-XSKT'!P101</f>
        <v>0</v>
      </c>
      <c r="Q101" s="40">
        <f>'Bieu8-XSKT'!Q101</f>
        <v>0</v>
      </c>
      <c r="R101" s="40">
        <f>'Bieu8-XSKT'!R101</f>
        <v>0</v>
      </c>
      <c r="S101" s="40">
        <f>'Bieu8-XSKT'!S101</f>
        <v>0</v>
      </c>
      <c r="T101" s="40">
        <f>'Bieu8-XSKT'!T101</f>
        <v>0</v>
      </c>
      <c r="U101" s="40">
        <f>'Bieu8-XSKT'!U101</f>
        <v>0</v>
      </c>
      <c r="V101" s="40">
        <f>'Bieu8-XSKT'!V101</f>
        <v>0</v>
      </c>
      <c r="W101" s="40">
        <f>'Bieu8-XSKT'!W101</f>
        <v>0</v>
      </c>
      <c r="X101" s="40">
        <f>'Bieu8-XSKT'!X101</f>
        <v>0</v>
      </c>
      <c r="Y101" s="40">
        <f>'Bieu8-XSKT'!Y101</f>
        <v>0</v>
      </c>
      <c r="Z101" s="40">
        <f>'Bieu8-XSKT'!Z101</f>
        <v>0</v>
      </c>
      <c r="AA101" s="40">
        <f>'Bieu8-XSKT'!AA101</f>
        <v>0</v>
      </c>
      <c r="AB101" s="40">
        <f>'Bieu8-XSKT'!AB101</f>
        <v>0</v>
      </c>
      <c r="AC101" s="40">
        <f>'Bieu8-XSKT'!AC101</f>
        <v>0</v>
      </c>
      <c r="AD101" s="40">
        <f>'Bieu8-XSKT'!AD101</f>
        <v>0</v>
      </c>
      <c r="AE101" s="40">
        <f>'Bieu8-XSKT'!AE101</f>
        <v>0</v>
      </c>
      <c r="AF101" s="40">
        <f>'Bieu8-XSKT'!AF101</f>
        <v>0</v>
      </c>
      <c r="AG101" s="40">
        <f>'Bieu8-XSKT'!AG101</f>
        <v>0</v>
      </c>
      <c r="AH101" s="40">
        <f>'Bieu8-XSKT'!AH101</f>
        <v>0</v>
      </c>
      <c r="AI101" s="40">
        <f>'Bieu8-XSKT'!AI101</f>
        <v>0</v>
      </c>
      <c r="AJ101" s="40">
        <f>'Bieu8-XSKT'!AJ101</f>
        <v>0</v>
      </c>
      <c r="AK101" s="40">
        <f>'Bieu8-XSKT'!AK101</f>
        <v>0</v>
      </c>
      <c r="AL101" s="40">
        <f>'Bieu8-XSKT'!AL101</f>
        <v>0</v>
      </c>
      <c r="AM101" s="40">
        <f>'Bieu8-XSKT'!AM101</f>
        <v>0</v>
      </c>
      <c r="AN101" s="40">
        <f>'Bieu8-XSKT'!AN101</f>
        <v>0</v>
      </c>
      <c r="AO101" s="40">
        <f>'Bieu8-XSKT'!AO101</f>
        <v>0</v>
      </c>
      <c r="AP101" s="40">
        <f>'Bieu8-XSKT'!AP101</f>
        <v>0</v>
      </c>
      <c r="AQ101" s="40">
        <f>'Bieu8-XSKT'!AQ101</f>
        <v>0</v>
      </c>
      <c r="AR101" s="40">
        <f>'Bieu8-XSKT'!AR101</f>
        <v>0</v>
      </c>
      <c r="AS101" s="40">
        <f>'Bieu8-XSKT'!AS101</f>
        <v>0</v>
      </c>
      <c r="AT101" s="40">
        <f>'Bieu8-XSKT'!AT101</f>
        <v>0</v>
      </c>
      <c r="AU101" s="40">
        <f>'Bieu8-XSKT'!AU101</f>
        <v>0</v>
      </c>
      <c r="AV101" s="40">
        <f>'Bieu8-XSKT'!AV101</f>
        <v>0</v>
      </c>
      <c r="AW101" s="40">
        <f>'Bieu8-XSKT'!AW101</f>
        <v>0</v>
      </c>
      <c r="AX101" s="40">
        <f>'Bieu8-XSKT'!AX101</f>
        <v>0</v>
      </c>
      <c r="AY101" s="40">
        <f>'Bieu8-XSKT'!AY101</f>
        <v>0</v>
      </c>
      <c r="AZ101" s="40">
        <f>'Bieu8-XSKT'!AZ101</f>
        <v>0</v>
      </c>
      <c r="BA101" s="40">
        <f>'Bieu8-XSKT'!BA101</f>
        <v>0</v>
      </c>
      <c r="BB101" s="40">
        <f>'Bieu8-XSKT'!BB101</f>
        <v>0</v>
      </c>
      <c r="BC101" s="40">
        <f>'Bieu8-XSKT'!BC101</f>
        <v>0</v>
      </c>
      <c r="BD101" s="40">
        <f>'Bieu8-XSKT'!BD101</f>
        <v>0</v>
      </c>
      <c r="BE101" s="40">
        <f>'Bieu8-XSKT'!BE101</f>
        <v>0</v>
      </c>
      <c r="BF101" s="40">
        <f>'Bieu8-XSKT'!BF101</f>
        <v>0</v>
      </c>
      <c r="BG101" s="40">
        <f>'Bieu8-XSKT'!BG101</f>
        <v>0</v>
      </c>
      <c r="BH101" s="40">
        <f>'Bieu8-XSKT'!BH101</f>
        <v>0</v>
      </c>
      <c r="BI101" s="40">
        <f>'Bieu8-XSKT'!BI101</f>
        <v>0</v>
      </c>
      <c r="BJ101" s="40">
        <f>'Bieu8-XSKT'!BJ101</f>
        <v>0</v>
      </c>
      <c r="BK101" s="40">
        <f>'Bieu8-XSKT'!BK101</f>
        <v>0</v>
      </c>
      <c r="BL101" s="40">
        <f>'Bieu8-XSKT'!BL101</f>
        <v>0</v>
      </c>
      <c r="BM101" s="40">
        <f>'Bieu8-XSKT'!BM101</f>
        <v>0</v>
      </c>
      <c r="BN101" s="40">
        <f>'Bieu8-XSKT'!BN101</f>
        <v>0</v>
      </c>
      <c r="BO101" s="40">
        <f>'Bieu8-XSKT'!BO101</f>
        <v>0</v>
      </c>
      <c r="BP101" s="40">
        <f>'Bieu8-XSKT'!BP101</f>
        <v>2560</v>
      </c>
      <c r="BQ101" s="40">
        <f>'Bieu8-XSKT'!BQ101</f>
        <v>0</v>
      </c>
      <c r="BR101" s="40">
        <f>'Bieu8-XSKT'!BR101</f>
        <v>2560</v>
      </c>
      <c r="BS101" s="40">
        <f>'Bieu8-XSKT'!BS101</f>
        <v>0</v>
      </c>
      <c r="BT101" s="40">
        <f>'Bieu8-XSKT'!BT101</f>
        <v>0</v>
      </c>
      <c r="BU101" s="40">
        <f>'Bieu8-XSKT'!BU101</f>
        <v>2560</v>
      </c>
      <c r="BV101" s="40">
        <f>'Bieu8-XSKT'!BV101</f>
        <v>2560</v>
      </c>
      <c r="BW101" s="40">
        <f>'Bieu8-XSKT'!BW101</f>
        <v>2560</v>
      </c>
      <c r="BX101" s="40">
        <f>'Bieu8-XSKT'!BX101</f>
        <v>2560</v>
      </c>
      <c r="BY101" s="40">
        <f>'Bieu8-XSKT'!BY101</f>
        <v>0</v>
      </c>
      <c r="BZ101" s="40">
        <f>'Bieu8-XSKT'!BZ101</f>
        <v>0</v>
      </c>
      <c r="CA101" s="40">
        <f>'Bieu8-XSKT'!CA101</f>
        <v>3760</v>
      </c>
      <c r="CB101" s="40">
        <f>'Bieu8-XSKT'!CB101</f>
        <v>3760</v>
      </c>
      <c r="CC101" s="39">
        <f t="shared" si="16"/>
        <v>3760</v>
      </c>
      <c r="CD101" s="58" t="s">
        <v>58</v>
      </c>
      <c r="CE101" s="120"/>
      <c r="CG101" s="125"/>
      <c r="CH101" s="107"/>
      <c r="CI101" s="125"/>
      <c r="CJ101" s="106"/>
      <c r="CK101" s="105"/>
      <c r="CL101" s="106"/>
    </row>
    <row r="102" spans="1:90" s="17" customFormat="1" ht="45" x14ac:dyDescent="0.25">
      <c r="A102" s="41">
        <f t="shared" si="14"/>
        <v>21</v>
      </c>
      <c r="B102" s="57" t="s">
        <v>264</v>
      </c>
      <c r="C102" s="44"/>
      <c r="D102" s="44"/>
      <c r="E102" s="45"/>
      <c r="F102" s="237" t="s">
        <v>478</v>
      </c>
      <c r="G102" s="40">
        <f>'Bieu8-XSKT'!G102</f>
        <v>7941</v>
      </c>
      <c r="H102" s="40">
        <f>'Bieu8-XSKT'!H102</f>
        <v>7146.9000000000005</v>
      </c>
      <c r="I102" s="40">
        <f>'Bieu8-XSKT'!I102</f>
        <v>0</v>
      </c>
      <c r="J102" s="40">
        <f>'Bieu8-XSKT'!J102</f>
        <v>0</v>
      </c>
      <c r="K102" s="40">
        <f>'Bieu8-XSKT'!K102</f>
        <v>0</v>
      </c>
      <c r="L102" s="40">
        <f>'Bieu8-XSKT'!L102</f>
        <v>0</v>
      </c>
      <c r="M102" s="40">
        <f>'Bieu8-XSKT'!M102</f>
        <v>0</v>
      </c>
      <c r="N102" s="40">
        <f>'Bieu8-XSKT'!N102</f>
        <v>0</v>
      </c>
      <c r="O102" s="40">
        <f>'Bieu8-XSKT'!O102</f>
        <v>0</v>
      </c>
      <c r="P102" s="40">
        <f>'Bieu8-XSKT'!P102</f>
        <v>0</v>
      </c>
      <c r="Q102" s="40">
        <f>'Bieu8-XSKT'!Q102</f>
        <v>0</v>
      </c>
      <c r="R102" s="40">
        <f>'Bieu8-XSKT'!R102</f>
        <v>0</v>
      </c>
      <c r="S102" s="40">
        <f>'Bieu8-XSKT'!S102</f>
        <v>0</v>
      </c>
      <c r="T102" s="40">
        <f>'Bieu8-XSKT'!T102</f>
        <v>0</v>
      </c>
      <c r="U102" s="40">
        <f>'Bieu8-XSKT'!U102</f>
        <v>0</v>
      </c>
      <c r="V102" s="40">
        <f>'Bieu8-XSKT'!V102</f>
        <v>0</v>
      </c>
      <c r="W102" s="40">
        <f>'Bieu8-XSKT'!W102</f>
        <v>0</v>
      </c>
      <c r="X102" s="40">
        <f>'Bieu8-XSKT'!X102</f>
        <v>0</v>
      </c>
      <c r="Y102" s="40">
        <f>'Bieu8-XSKT'!Y102</f>
        <v>0</v>
      </c>
      <c r="Z102" s="40">
        <f>'Bieu8-XSKT'!Z102</f>
        <v>0</v>
      </c>
      <c r="AA102" s="40">
        <f>'Bieu8-XSKT'!AA102</f>
        <v>0</v>
      </c>
      <c r="AB102" s="40">
        <f>'Bieu8-XSKT'!AB102</f>
        <v>0</v>
      </c>
      <c r="AC102" s="40">
        <f>'Bieu8-XSKT'!AC102</f>
        <v>0</v>
      </c>
      <c r="AD102" s="40">
        <f>'Bieu8-XSKT'!AD102</f>
        <v>0</v>
      </c>
      <c r="AE102" s="40">
        <f>'Bieu8-XSKT'!AE102</f>
        <v>0</v>
      </c>
      <c r="AF102" s="40">
        <f>'Bieu8-XSKT'!AF102</f>
        <v>0</v>
      </c>
      <c r="AG102" s="40">
        <f>'Bieu8-XSKT'!AG102</f>
        <v>0</v>
      </c>
      <c r="AH102" s="40">
        <f>'Bieu8-XSKT'!AH102</f>
        <v>0</v>
      </c>
      <c r="AI102" s="40">
        <f>'Bieu8-XSKT'!AI102</f>
        <v>0</v>
      </c>
      <c r="AJ102" s="40">
        <f>'Bieu8-XSKT'!AJ102</f>
        <v>0</v>
      </c>
      <c r="AK102" s="40">
        <f>'Bieu8-XSKT'!AK102</f>
        <v>0</v>
      </c>
      <c r="AL102" s="40">
        <f>'Bieu8-XSKT'!AL102</f>
        <v>0</v>
      </c>
      <c r="AM102" s="40">
        <f>'Bieu8-XSKT'!AM102</f>
        <v>0</v>
      </c>
      <c r="AN102" s="40">
        <f>'Bieu8-XSKT'!AN102</f>
        <v>0</v>
      </c>
      <c r="AO102" s="40">
        <f>'Bieu8-XSKT'!AO102</f>
        <v>0</v>
      </c>
      <c r="AP102" s="40">
        <f>'Bieu8-XSKT'!AP102</f>
        <v>0</v>
      </c>
      <c r="AQ102" s="40">
        <f>'Bieu8-XSKT'!AQ102</f>
        <v>0</v>
      </c>
      <c r="AR102" s="40">
        <f>'Bieu8-XSKT'!AR102</f>
        <v>0</v>
      </c>
      <c r="AS102" s="40">
        <f>'Bieu8-XSKT'!AS102</f>
        <v>0</v>
      </c>
      <c r="AT102" s="40">
        <f>'Bieu8-XSKT'!AT102</f>
        <v>0</v>
      </c>
      <c r="AU102" s="40">
        <f>'Bieu8-XSKT'!AU102</f>
        <v>0</v>
      </c>
      <c r="AV102" s="40">
        <f>'Bieu8-XSKT'!AV102</f>
        <v>0</v>
      </c>
      <c r="AW102" s="40">
        <f>'Bieu8-XSKT'!AW102</f>
        <v>0</v>
      </c>
      <c r="AX102" s="40">
        <f>'Bieu8-XSKT'!AX102</f>
        <v>0</v>
      </c>
      <c r="AY102" s="40">
        <f>'Bieu8-XSKT'!AY102</f>
        <v>0</v>
      </c>
      <c r="AZ102" s="40">
        <f>'Bieu8-XSKT'!AZ102</f>
        <v>0</v>
      </c>
      <c r="BA102" s="40">
        <f>'Bieu8-XSKT'!BA102</f>
        <v>0</v>
      </c>
      <c r="BB102" s="40">
        <f>'Bieu8-XSKT'!BB102</f>
        <v>0</v>
      </c>
      <c r="BC102" s="40">
        <f>'Bieu8-XSKT'!BC102</f>
        <v>0</v>
      </c>
      <c r="BD102" s="40">
        <f>'Bieu8-XSKT'!BD102</f>
        <v>0</v>
      </c>
      <c r="BE102" s="40">
        <f>'Bieu8-XSKT'!BE102</f>
        <v>0</v>
      </c>
      <c r="BF102" s="40">
        <f>'Bieu8-XSKT'!BF102</f>
        <v>0</v>
      </c>
      <c r="BG102" s="40">
        <f>'Bieu8-XSKT'!BG102</f>
        <v>0</v>
      </c>
      <c r="BH102" s="40">
        <f>'Bieu8-XSKT'!BH102</f>
        <v>0</v>
      </c>
      <c r="BI102" s="40">
        <f>'Bieu8-XSKT'!BI102</f>
        <v>0</v>
      </c>
      <c r="BJ102" s="40">
        <f>'Bieu8-XSKT'!BJ102</f>
        <v>0</v>
      </c>
      <c r="BK102" s="40">
        <f>'Bieu8-XSKT'!BK102</f>
        <v>0</v>
      </c>
      <c r="BL102" s="40">
        <f>'Bieu8-XSKT'!BL102</f>
        <v>0</v>
      </c>
      <c r="BM102" s="40">
        <f>'Bieu8-XSKT'!BM102</f>
        <v>0</v>
      </c>
      <c r="BN102" s="40">
        <f>'Bieu8-XSKT'!BN102</f>
        <v>0</v>
      </c>
      <c r="BO102" s="40">
        <f>'Bieu8-XSKT'!BO102</f>
        <v>0</v>
      </c>
      <c r="BP102" s="40">
        <f>'Bieu8-XSKT'!BP102</f>
        <v>2130</v>
      </c>
      <c r="BQ102" s="40">
        <f>'Bieu8-XSKT'!BQ102</f>
        <v>0</v>
      </c>
      <c r="BR102" s="40">
        <f>'Bieu8-XSKT'!BR102</f>
        <v>2130</v>
      </c>
      <c r="BS102" s="40">
        <f>'Bieu8-XSKT'!BS102</f>
        <v>0</v>
      </c>
      <c r="BT102" s="40">
        <f>'Bieu8-XSKT'!BT102</f>
        <v>267</v>
      </c>
      <c r="BU102" s="40">
        <f>'Bieu8-XSKT'!BU102</f>
        <v>2397</v>
      </c>
      <c r="BV102" s="40">
        <f>'Bieu8-XSKT'!BV102</f>
        <v>2130</v>
      </c>
      <c r="BW102" s="40">
        <f>'Bieu8-XSKT'!BW102</f>
        <v>2130</v>
      </c>
      <c r="BX102" s="40">
        <f>'Bieu8-XSKT'!BX102</f>
        <v>2130</v>
      </c>
      <c r="BY102" s="40">
        <f>'Bieu8-XSKT'!BY102</f>
        <v>267</v>
      </c>
      <c r="BZ102" s="40">
        <f>'Bieu8-XSKT'!BZ102</f>
        <v>0</v>
      </c>
      <c r="CA102" s="40">
        <f>'Bieu8-XSKT'!CA102</f>
        <v>2933</v>
      </c>
      <c r="CB102" s="40">
        <f>'Bieu8-XSKT'!CB102</f>
        <v>3200</v>
      </c>
      <c r="CC102" s="39">
        <f>CB102-BY102</f>
        <v>2933</v>
      </c>
      <c r="CD102" s="58" t="s">
        <v>66</v>
      </c>
      <c r="CE102" s="120"/>
      <c r="CG102" s="125"/>
      <c r="CH102" s="107"/>
      <c r="CI102" s="125"/>
      <c r="CJ102" s="106"/>
      <c r="CK102" s="105"/>
      <c r="CL102" s="106"/>
    </row>
    <row r="103" spans="1:90" s="17" customFormat="1" ht="30" x14ac:dyDescent="0.25">
      <c r="A103" s="41">
        <f t="shared" si="14"/>
        <v>22</v>
      </c>
      <c r="B103" s="57" t="s">
        <v>265</v>
      </c>
      <c r="C103" s="44"/>
      <c r="D103" s="44"/>
      <c r="E103" s="45"/>
      <c r="F103" s="237" t="s">
        <v>479</v>
      </c>
      <c r="G103" s="40">
        <f>'Bieu8-XSKT'!G103</f>
        <v>4850</v>
      </c>
      <c r="H103" s="40">
        <f>'Bieu8-XSKT'!H103</f>
        <v>4365</v>
      </c>
      <c r="I103" s="40">
        <f>'Bieu8-XSKT'!I103</f>
        <v>0</v>
      </c>
      <c r="J103" s="40">
        <f>'Bieu8-XSKT'!J103</f>
        <v>0</v>
      </c>
      <c r="K103" s="40">
        <f>'Bieu8-XSKT'!K103</f>
        <v>0</v>
      </c>
      <c r="L103" s="40">
        <f>'Bieu8-XSKT'!L103</f>
        <v>0</v>
      </c>
      <c r="M103" s="40">
        <f>'Bieu8-XSKT'!M103</f>
        <v>0</v>
      </c>
      <c r="N103" s="40">
        <f>'Bieu8-XSKT'!N103</f>
        <v>0</v>
      </c>
      <c r="O103" s="40">
        <f>'Bieu8-XSKT'!O103</f>
        <v>0</v>
      </c>
      <c r="P103" s="40">
        <f>'Bieu8-XSKT'!P103</f>
        <v>0</v>
      </c>
      <c r="Q103" s="40">
        <f>'Bieu8-XSKT'!Q103</f>
        <v>0</v>
      </c>
      <c r="R103" s="40">
        <f>'Bieu8-XSKT'!R103</f>
        <v>0</v>
      </c>
      <c r="S103" s="40">
        <f>'Bieu8-XSKT'!S103</f>
        <v>0</v>
      </c>
      <c r="T103" s="40">
        <f>'Bieu8-XSKT'!T103</f>
        <v>0</v>
      </c>
      <c r="U103" s="40">
        <f>'Bieu8-XSKT'!U103</f>
        <v>0</v>
      </c>
      <c r="V103" s="40">
        <f>'Bieu8-XSKT'!V103</f>
        <v>0</v>
      </c>
      <c r="W103" s="40">
        <f>'Bieu8-XSKT'!W103</f>
        <v>0</v>
      </c>
      <c r="X103" s="40">
        <f>'Bieu8-XSKT'!X103</f>
        <v>0</v>
      </c>
      <c r="Y103" s="40">
        <f>'Bieu8-XSKT'!Y103</f>
        <v>0</v>
      </c>
      <c r="Z103" s="40">
        <f>'Bieu8-XSKT'!Z103</f>
        <v>0</v>
      </c>
      <c r="AA103" s="40">
        <f>'Bieu8-XSKT'!AA103</f>
        <v>0</v>
      </c>
      <c r="AB103" s="40">
        <f>'Bieu8-XSKT'!AB103</f>
        <v>0</v>
      </c>
      <c r="AC103" s="40">
        <f>'Bieu8-XSKT'!AC103</f>
        <v>0</v>
      </c>
      <c r="AD103" s="40">
        <f>'Bieu8-XSKT'!AD103</f>
        <v>0</v>
      </c>
      <c r="AE103" s="40">
        <f>'Bieu8-XSKT'!AE103</f>
        <v>0</v>
      </c>
      <c r="AF103" s="40">
        <f>'Bieu8-XSKT'!AF103</f>
        <v>0</v>
      </c>
      <c r="AG103" s="40">
        <f>'Bieu8-XSKT'!AG103</f>
        <v>0</v>
      </c>
      <c r="AH103" s="40">
        <f>'Bieu8-XSKT'!AH103</f>
        <v>0</v>
      </c>
      <c r="AI103" s="40">
        <f>'Bieu8-XSKT'!AI103</f>
        <v>0</v>
      </c>
      <c r="AJ103" s="40">
        <f>'Bieu8-XSKT'!AJ103</f>
        <v>0</v>
      </c>
      <c r="AK103" s="40">
        <f>'Bieu8-XSKT'!AK103</f>
        <v>0</v>
      </c>
      <c r="AL103" s="40">
        <f>'Bieu8-XSKT'!AL103</f>
        <v>0</v>
      </c>
      <c r="AM103" s="40">
        <f>'Bieu8-XSKT'!AM103</f>
        <v>0</v>
      </c>
      <c r="AN103" s="40">
        <f>'Bieu8-XSKT'!AN103</f>
        <v>0</v>
      </c>
      <c r="AO103" s="40">
        <f>'Bieu8-XSKT'!AO103</f>
        <v>0</v>
      </c>
      <c r="AP103" s="40">
        <f>'Bieu8-XSKT'!AP103</f>
        <v>0</v>
      </c>
      <c r="AQ103" s="40">
        <f>'Bieu8-XSKT'!AQ103</f>
        <v>0</v>
      </c>
      <c r="AR103" s="40">
        <f>'Bieu8-XSKT'!AR103</f>
        <v>0</v>
      </c>
      <c r="AS103" s="40">
        <f>'Bieu8-XSKT'!AS103</f>
        <v>0</v>
      </c>
      <c r="AT103" s="40">
        <f>'Bieu8-XSKT'!AT103</f>
        <v>0</v>
      </c>
      <c r="AU103" s="40">
        <f>'Bieu8-XSKT'!AU103</f>
        <v>0</v>
      </c>
      <c r="AV103" s="40">
        <f>'Bieu8-XSKT'!AV103</f>
        <v>0</v>
      </c>
      <c r="AW103" s="40">
        <f>'Bieu8-XSKT'!AW103</f>
        <v>0</v>
      </c>
      <c r="AX103" s="40">
        <f>'Bieu8-XSKT'!AX103</f>
        <v>0</v>
      </c>
      <c r="AY103" s="40">
        <f>'Bieu8-XSKT'!AY103</f>
        <v>0</v>
      </c>
      <c r="AZ103" s="40">
        <f>'Bieu8-XSKT'!AZ103</f>
        <v>0</v>
      </c>
      <c r="BA103" s="40">
        <f>'Bieu8-XSKT'!BA103</f>
        <v>0</v>
      </c>
      <c r="BB103" s="40">
        <f>'Bieu8-XSKT'!BB103</f>
        <v>0</v>
      </c>
      <c r="BC103" s="40">
        <f>'Bieu8-XSKT'!BC103</f>
        <v>0</v>
      </c>
      <c r="BD103" s="40">
        <f>'Bieu8-XSKT'!BD103</f>
        <v>0</v>
      </c>
      <c r="BE103" s="40">
        <f>'Bieu8-XSKT'!BE103</f>
        <v>0</v>
      </c>
      <c r="BF103" s="40">
        <f>'Bieu8-XSKT'!BF103</f>
        <v>0</v>
      </c>
      <c r="BG103" s="40">
        <f>'Bieu8-XSKT'!BG103</f>
        <v>0</v>
      </c>
      <c r="BH103" s="40">
        <f>'Bieu8-XSKT'!BH103</f>
        <v>0</v>
      </c>
      <c r="BI103" s="40">
        <f>'Bieu8-XSKT'!BI103</f>
        <v>0</v>
      </c>
      <c r="BJ103" s="40">
        <f>'Bieu8-XSKT'!BJ103</f>
        <v>0</v>
      </c>
      <c r="BK103" s="40">
        <f>'Bieu8-XSKT'!BK103</f>
        <v>0</v>
      </c>
      <c r="BL103" s="40">
        <f>'Bieu8-XSKT'!BL103</f>
        <v>0</v>
      </c>
      <c r="BM103" s="40">
        <f>'Bieu8-XSKT'!BM103</f>
        <v>0</v>
      </c>
      <c r="BN103" s="40">
        <f>'Bieu8-XSKT'!BN103</f>
        <v>0</v>
      </c>
      <c r="BO103" s="40">
        <f>'Bieu8-XSKT'!BO103</f>
        <v>0</v>
      </c>
      <c r="BP103" s="40">
        <f>'Bieu8-XSKT'!BP103</f>
        <v>1340</v>
      </c>
      <c r="BQ103" s="40">
        <f>'Bieu8-XSKT'!BQ103</f>
        <v>0</v>
      </c>
      <c r="BR103" s="40">
        <f>'Bieu8-XSKT'!BR103</f>
        <v>1340</v>
      </c>
      <c r="BS103" s="40">
        <f>'Bieu8-XSKT'!BS103</f>
        <v>0</v>
      </c>
      <c r="BT103" s="40">
        <f>'Bieu8-XSKT'!BT103</f>
        <v>0</v>
      </c>
      <c r="BU103" s="40">
        <f>'Bieu8-XSKT'!BU103</f>
        <v>1340</v>
      </c>
      <c r="BV103" s="40">
        <f>'Bieu8-XSKT'!BV103</f>
        <v>1340</v>
      </c>
      <c r="BW103" s="40">
        <f>'Bieu8-XSKT'!BW103</f>
        <v>1340</v>
      </c>
      <c r="BX103" s="40">
        <f>'Bieu8-XSKT'!BX103</f>
        <v>1340</v>
      </c>
      <c r="BY103" s="40">
        <f>'Bieu8-XSKT'!BY103</f>
        <v>0</v>
      </c>
      <c r="BZ103" s="40">
        <f>'Bieu8-XSKT'!BZ103</f>
        <v>0</v>
      </c>
      <c r="CA103" s="40">
        <f>'Bieu8-XSKT'!CA103</f>
        <v>1840</v>
      </c>
      <c r="CB103" s="40">
        <f>'Bieu8-XSKT'!CB103</f>
        <v>1840</v>
      </c>
      <c r="CC103" s="39">
        <f t="shared" ref="CC103:CC106" si="17">CB103</f>
        <v>1840</v>
      </c>
      <c r="CD103" s="58" t="s">
        <v>66</v>
      </c>
      <c r="CE103" s="120"/>
      <c r="CG103" s="125"/>
      <c r="CH103" s="107"/>
      <c r="CI103" s="125"/>
      <c r="CJ103" s="106"/>
      <c r="CK103" s="105"/>
      <c r="CL103" s="106"/>
    </row>
    <row r="104" spans="1:90" s="17" customFormat="1" ht="30" x14ac:dyDescent="0.25">
      <c r="A104" s="41">
        <f t="shared" si="14"/>
        <v>23</v>
      </c>
      <c r="B104" s="57" t="s">
        <v>256</v>
      </c>
      <c r="C104" s="44"/>
      <c r="D104" s="44"/>
      <c r="E104" s="45"/>
      <c r="F104" s="237" t="s">
        <v>480</v>
      </c>
      <c r="G104" s="40">
        <f>'Bieu8-XSKT'!G104</f>
        <v>6418</v>
      </c>
      <c r="H104" s="40">
        <f>'Bieu8-XSKT'!H104</f>
        <v>5776.2</v>
      </c>
      <c r="I104" s="40">
        <f>'Bieu8-XSKT'!I104</f>
        <v>0</v>
      </c>
      <c r="J104" s="40">
        <f>'Bieu8-XSKT'!J104</f>
        <v>0</v>
      </c>
      <c r="K104" s="40">
        <f>'Bieu8-XSKT'!K104</f>
        <v>0</v>
      </c>
      <c r="L104" s="40">
        <f>'Bieu8-XSKT'!L104</f>
        <v>0</v>
      </c>
      <c r="M104" s="40">
        <f>'Bieu8-XSKT'!M104</f>
        <v>0</v>
      </c>
      <c r="N104" s="40">
        <f>'Bieu8-XSKT'!N104</f>
        <v>0</v>
      </c>
      <c r="O104" s="40">
        <f>'Bieu8-XSKT'!O104</f>
        <v>0</v>
      </c>
      <c r="P104" s="40">
        <f>'Bieu8-XSKT'!P104</f>
        <v>0</v>
      </c>
      <c r="Q104" s="40">
        <f>'Bieu8-XSKT'!Q104</f>
        <v>0</v>
      </c>
      <c r="R104" s="40">
        <f>'Bieu8-XSKT'!R104</f>
        <v>0</v>
      </c>
      <c r="S104" s="40">
        <f>'Bieu8-XSKT'!S104</f>
        <v>0</v>
      </c>
      <c r="T104" s="40">
        <f>'Bieu8-XSKT'!T104</f>
        <v>0</v>
      </c>
      <c r="U104" s="40">
        <f>'Bieu8-XSKT'!U104</f>
        <v>0</v>
      </c>
      <c r="V104" s="40">
        <f>'Bieu8-XSKT'!V104</f>
        <v>0</v>
      </c>
      <c r="W104" s="40">
        <f>'Bieu8-XSKT'!W104</f>
        <v>0</v>
      </c>
      <c r="X104" s="40">
        <f>'Bieu8-XSKT'!X104</f>
        <v>0</v>
      </c>
      <c r="Y104" s="40">
        <f>'Bieu8-XSKT'!Y104</f>
        <v>0</v>
      </c>
      <c r="Z104" s="40">
        <f>'Bieu8-XSKT'!Z104</f>
        <v>0</v>
      </c>
      <c r="AA104" s="40">
        <f>'Bieu8-XSKT'!AA104</f>
        <v>0</v>
      </c>
      <c r="AB104" s="40">
        <f>'Bieu8-XSKT'!AB104</f>
        <v>0</v>
      </c>
      <c r="AC104" s="40">
        <f>'Bieu8-XSKT'!AC104</f>
        <v>0</v>
      </c>
      <c r="AD104" s="40">
        <f>'Bieu8-XSKT'!AD104</f>
        <v>0</v>
      </c>
      <c r="AE104" s="40">
        <f>'Bieu8-XSKT'!AE104</f>
        <v>0</v>
      </c>
      <c r="AF104" s="40">
        <f>'Bieu8-XSKT'!AF104</f>
        <v>0</v>
      </c>
      <c r="AG104" s="40">
        <f>'Bieu8-XSKT'!AG104</f>
        <v>0</v>
      </c>
      <c r="AH104" s="40">
        <f>'Bieu8-XSKT'!AH104</f>
        <v>0</v>
      </c>
      <c r="AI104" s="40">
        <f>'Bieu8-XSKT'!AI104</f>
        <v>0</v>
      </c>
      <c r="AJ104" s="40">
        <f>'Bieu8-XSKT'!AJ104</f>
        <v>0</v>
      </c>
      <c r="AK104" s="40">
        <f>'Bieu8-XSKT'!AK104</f>
        <v>0</v>
      </c>
      <c r="AL104" s="40">
        <f>'Bieu8-XSKT'!AL104</f>
        <v>0</v>
      </c>
      <c r="AM104" s="40">
        <f>'Bieu8-XSKT'!AM104</f>
        <v>0</v>
      </c>
      <c r="AN104" s="40">
        <f>'Bieu8-XSKT'!AN104</f>
        <v>0</v>
      </c>
      <c r="AO104" s="40">
        <f>'Bieu8-XSKT'!AO104</f>
        <v>0</v>
      </c>
      <c r="AP104" s="40">
        <f>'Bieu8-XSKT'!AP104</f>
        <v>0</v>
      </c>
      <c r="AQ104" s="40">
        <f>'Bieu8-XSKT'!AQ104</f>
        <v>0</v>
      </c>
      <c r="AR104" s="40">
        <f>'Bieu8-XSKT'!AR104</f>
        <v>0</v>
      </c>
      <c r="AS104" s="40">
        <f>'Bieu8-XSKT'!AS104</f>
        <v>0</v>
      </c>
      <c r="AT104" s="40">
        <f>'Bieu8-XSKT'!AT104</f>
        <v>0</v>
      </c>
      <c r="AU104" s="40">
        <f>'Bieu8-XSKT'!AU104</f>
        <v>0</v>
      </c>
      <c r="AV104" s="40">
        <f>'Bieu8-XSKT'!AV104</f>
        <v>0</v>
      </c>
      <c r="AW104" s="40">
        <f>'Bieu8-XSKT'!AW104</f>
        <v>0</v>
      </c>
      <c r="AX104" s="40">
        <f>'Bieu8-XSKT'!AX104</f>
        <v>0</v>
      </c>
      <c r="AY104" s="40">
        <f>'Bieu8-XSKT'!AY104</f>
        <v>0</v>
      </c>
      <c r="AZ104" s="40">
        <f>'Bieu8-XSKT'!AZ104</f>
        <v>0</v>
      </c>
      <c r="BA104" s="40">
        <f>'Bieu8-XSKT'!BA104</f>
        <v>0</v>
      </c>
      <c r="BB104" s="40">
        <f>'Bieu8-XSKT'!BB104</f>
        <v>0</v>
      </c>
      <c r="BC104" s="40">
        <f>'Bieu8-XSKT'!BC104</f>
        <v>0</v>
      </c>
      <c r="BD104" s="40">
        <f>'Bieu8-XSKT'!BD104</f>
        <v>0</v>
      </c>
      <c r="BE104" s="40">
        <f>'Bieu8-XSKT'!BE104</f>
        <v>0</v>
      </c>
      <c r="BF104" s="40">
        <f>'Bieu8-XSKT'!BF104</f>
        <v>0</v>
      </c>
      <c r="BG104" s="40">
        <f>'Bieu8-XSKT'!BG104</f>
        <v>0</v>
      </c>
      <c r="BH104" s="40">
        <f>'Bieu8-XSKT'!BH104</f>
        <v>0</v>
      </c>
      <c r="BI104" s="40">
        <f>'Bieu8-XSKT'!BI104</f>
        <v>0</v>
      </c>
      <c r="BJ104" s="40">
        <f>'Bieu8-XSKT'!BJ104</f>
        <v>0</v>
      </c>
      <c r="BK104" s="40">
        <f>'Bieu8-XSKT'!BK104</f>
        <v>0</v>
      </c>
      <c r="BL104" s="40">
        <f>'Bieu8-XSKT'!BL104</f>
        <v>0</v>
      </c>
      <c r="BM104" s="40">
        <f>'Bieu8-XSKT'!BM104</f>
        <v>0</v>
      </c>
      <c r="BN104" s="40">
        <f>'Bieu8-XSKT'!BN104</f>
        <v>0</v>
      </c>
      <c r="BO104" s="40">
        <f>'Bieu8-XSKT'!BO104</f>
        <v>0</v>
      </c>
      <c r="BP104" s="40">
        <f>'Bieu8-XSKT'!BP104</f>
        <v>1750</v>
      </c>
      <c r="BQ104" s="40">
        <f>'Bieu8-XSKT'!BQ104</f>
        <v>0</v>
      </c>
      <c r="BR104" s="40">
        <f>'Bieu8-XSKT'!BR104</f>
        <v>1750</v>
      </c>
      <c r="BS104" s="40">
        <f>'Bieu8-XSKT'!BS104</f>
        <v>0</v>
      </c>
      <c r="BT104" s="40">
        <f>'Bieu8-XSKT'!BT104</f>
        <v>0</v>
      </c>
      <c r="BU104" s="40">
        <f>'Bieu8-XSKT'!BU104</f>
        <v>1750</v>
      </c>
      <c r="BV104" s="40">
        <f>'Bieu8-XSKT'!BV104</f>
        <v>1750</v>
      </c>
      <c r="BW104" s="40">
        <f>'Bieu8-XSKT'!BW104</f>
        <v>1750</v>
      </c>
      <c r="BX104" s="40">
        <f>'Bieu8-XSKT'!BX104</f>
        <v>1750</v>
      </c>
      <c r="BY104" s="40">
        <f>'Bieu8-XSKT'!BY104</f>
        <v>0</v>
      </c>
      <c r="BZ104" s="40">
        <f>'Bieu8-XSKT'!BZ104</f>
        <v>0</v>
      </c>
      <c r="CA104" s="40">
        <f>'Bieu8-XSKT'!CA104</f>
        <v>2470</v>
      </c>
      <c r="CB104" s="40">
        <f>'Bieu8-XSKT'!CB104</f>
        <v>2470</v>
      </c>
      <c r="CC104" s="39">
        <f t="shared" si="17"/>
        <v>2470</v>
      </c>
      <c r="CD104" s="58" t="s">
        <v>66</v>
      </c>
      <c r="CE104" s="120"/>
      <c r="CG104" s="125"/>
      <c r="CH104" s="107"/>
      <c r="CI104" s="125"/>
      <c r="CJ104" s="106"/>
      <c r="CK104" s="105"/>
      <c r="CL104" s="106"/>
    </row>
    <row r="105" spans="1:90" s="17" customFormat="1" ht="60" x14ac:dyDescent="0.25">
      <c r="A105" s="41">
        <f t="shared" si="14"/>
        <v>24</v>
      </c>
      <c r="B105" s="57" t="s">
        <v>257</v>
      </c>
      <c r="C105" s="44"/>
      <c r="D105" s="44"/>
      <c r="E105" s="45"/>
      <c r="F105" s="237" t="s">
        <v>481</v>
      </c>
      <c r="G105" s="40">
        <f>'Bieu8-XSKT'!G105</f>
        <v>6760</v>
      </c>
      <c r="H105" s="40">
        <f>'Bieu8-XSKT'!H105</f>
        <v>6084</v>
      </c>
      <c r="I105" s="40">
        <f>'Bieu8-XSKT'!I105</f>
        <v>0</v>
      </c>
      <c r="J105" s="40">
        <f>'Bieu8-XSKT'!J105</f>
        <v>0</v>
      </c>
      <c r="K105" s="40">
        <f>'Bieu8-XSKT'!K105</f>
        <v>0</v>
      </c>
      <c r="L105" s="40">
        <f>'Bieu8-XSKT'!L105</f>
        <v>0</v>
      </c>
      <c r="M105" s="40">
        <f>'Bieu8-XSKT'!M105</f>
        <v>0</v>
      </c>
      <c r="N105" s="40">
        <f>'Bieu8-XSKT'!N105</f>
        <v>0</v>
      </c>
      <c r="O105" s="40">
        <f>'Bieu8-XSKT'!O105</f>
        <v>0</v>
      </c>
      <c r="P105" s="40">
        <f>'Bieu8-XSKT'!P105</f>
        <v>0</v>
      </c>
      <c r="Q105" s="40">
        <f>'Bieu8-XSKT'!Q105</f>
        <v>0</v>
      </c>
      <c r="R105" s="40">
        <f>'Bieu8-XSKT'!R105</f>
        <v>0</v>
      </c>
      <c r="S105" s="40">
        <f>'Bieu8-XSKT'!S105</f>
        <v>0</v>
      </c>
      <c r="T105" s="40">
        <f>'Bieu8-XSKT'!T105</f>
        <v>0</v>
      </c>
      <c r="U105" s="40">
        <f>'Bieu8-XSKT'!U105</f>
        <v>0</v>
      </c>
      <c r="V105" s="40">
        <f>'Bieu8-XSKT'!V105</f>
        <v>0</v>
      </c>
      <c r="W105" s="40">
        <f>'Bieu8-XSKT'!W105</f>
        <v>0</v>
      </c>
      <c r="X105" s="40">
        <f>'Bieu8-XSKT'!X105</f>
        <v>0</v>
      </c>
      <c r="Y105" s="40">
        <f>'Bieu8-XSKT'!Y105</f>
        <v>0</v>
      </c>
      <c r="Z105" s="40">
        <f>'Bieu8-XSKT'!Z105</f>
        <v>0</v>
      </c>
      <c r="AA105" s="40">
        <f>'Bieu8-XSKT'!AA105</f>
        <v>0</v>
      </c>
      <c r="AB105" s="40">
        <f>'Bieu8-XSKT'!AB105</f>
        <v>0</v>
      </c>
      <c r="AC105" s="40">
        <f>'Bieu8-XSKT'!AC105</f>
        <v>0</v>
      </c>
      <c r="AD105" s="40">
        <f>'Bieu8-XSKT'!AD105</f>
        <v>0</v>
      </c>
      <c r="AE105" s="40">
        <f>'Bieu8-XSKT'!AE105</f>
        <v>0</v>
      </c>
      <c r="AF105" s="40">
        <f>'Bieu8-XSKT'!AF105</f>
        <v>0</v>
      </c>
      <c r="AG105" s="40">
        <f>'Bieu8-XSKT'!AG105</f>
        <v>0</v>
      </c>
      <c r="AH105" s="40">
        <f>'Bieu8-XSKT'!AH105</f>
        <v>0</v>
      </c>
      <c r="AI105" s="40">
        <f>'Bieu8-XSKT'!AI105</f>
        <v>0</v>
      </c>
      <c r="AJ105" s="40">
        <f>'Bieu8-XSKT'!AJ105</f>
        <v>0</v>
      </c>
      <c r="AK105" s="40">
        <f>'Bieu8-XSKT'!AK105</f>
        <v>0</v>
      </c>
      <c r="AL105" s="40">
        <f>'Bieu8-XSKT'!AL105</f>
        <v>0</v>
      </c>
      <c r="AM105" s="40">
        <f>'Bieu8-XSKT'!AM105</f>
        <v>0</v>
      </c>
      <c r="AN105" s="40">
        <f>'Bieu8-XSKT'!AN105</f>
        <v>0</v>
      </c>
      <c r="AO105" s="40">
        <f>'Bieu8-XSKT'!AO105</f>
        <v>0</v>
      </c>
      <c r="AP105" s="40">
        <f>'Bieu8-XSKT'!AP105</f>
        <v>0</v>
      </c>
      <c r="AQ105" s="40">
        <f>'Bieu8-XSKT'!AQ105</f>
        <v>0</v>
      </c>
      <c r="AR105" s="40">
        <f>'Bieu8-XSKT'!AR105</f>
        <v>0</v>
      </c>
      <c r="AS105" s="40">
        <f>'Bieu8-XSKT'!AS105</f>
        <v>0</v>
      </c>
      <c r="AT105" s="40">
        <f>'Bieu8-XSKT'!AT105</f>
        <v>0</v>
      </c>
      <c r="AU105" s="40">
        <f>'Bieu8-XSKT'!AU105</f>
        <v>0</v>
      </c>
      <c r="AV105" s="40">
        <f>'Bieu8-XSKT'!AV105</f>
        <v>0</v>
      </c>
      <c r="AW105" s="40">
        <f>'Bieu8-XSKT'!AW105</f>
        <v>0</v>
      </c>
      <c r="AX105" s="40">
        <f>'Bieu8-XSKT'!AX105</f>
        <v>0</v>
      </c>
      <c r="AY105" s="40">
        <f>'Bieu8-XSKT'!AY105</f>
        <v>0</v>
      </c>
      <c r="AZ105" s="40">
        <f>'Bieu8-XSKT'!AZ105</f>
        <v>0</v>
      </c>
      <c r="BA105" s="40">
        <f>'Bieu8-XSKT'!BA105</f>
        <v>0</v>
      </c>
      <c r="BB105" s="40">
        <f>'Bieu8-XSKT'!BB105</f>
        <v>0</v>
      </c>
      <c r="BC105" s="40">
        <f>'Bieu8-XSKT'!BC105</f>
        <v>0</v>
      </c>
      <c r="BD105" s="40">
        <f>'Bieu8-XSKT'!BD105</f>
        <v>0</v>
      </c>
      <c r="BE105" s="40">
        <f>'Bieu8-XSKT'!BE105</f>
        <v>0</v>
      </c>
      <c r="BF105" s="40">
        <f>'Bieu8-XSKT'!BF105</f>
        <v>0</v>
      </c>
      <c r="BG105" s="40">
        <f>'Bieu8-XSKT'!BG105</f>
        <v>0</v>
      </c>
      <c r="BH105" s="40">
        <f>'Bieu8-XSKT'!BH105</f>
        <v>0</v>
      </c>
      <c r="BI105" s="40">
        <f>'Bieu8-XSKT'!BI105</f>
        <v>0</v>
      </c>
      <c r="BJ105" s="40">
        <f>'Bieu8-XSKT'!BJ105</f>
        <v>0</v>
      </c>
      <c r="BK105" s="40">
        <f>'Bieu8-XSKT'!BK105</f>
        <v>0</v>
      </c>
      <c r="BL105" s="40">
        <f>'Bieu8-XSKT'!BL105</f>
        <v>0</v>
      </c>
      <c r="BM105" s="40">
        <f>'Bieu8-XSKT'!BM105</f>
        <v>0</v>
      </c>
      <c r="BN105" s="40">
        <f>'Bieu8-XSKT'!BN105</f>
        <v>0</v>
      </c>
      <c r="BO105" s="40">
        <f>'Bieu8-XSKT'!BO105</f>
        <v>0</v>
      </c>
      <c r="BP105" s="40">
        <f>'Bieu8-XSKT'!BP105</f>
        <v>2160</v>
      </c>
      <c r="BQ105" s="40">
        <f>'Bieu8-XSKT'!BQ105</f>
        <v>0</v>
      </c>
      <c r="BR105" s="40">
        <f>'Bieu8-XSKT'!BR105</f>
        <v>2160</v>
      </c>
      <c r="BS105" s="40">
        <f>'Bieu8-XSKT'!BS105</f>
        <v>0</v>
      </c>
      <c r="BT105" s="40">
        <f>'Bieu8-XSKT'!BT105</f>
        <v>0</v>
      </c>
      <c r="BU105" s="40">
        <f>'Bieu8-XSKT'!BU105</f>
        <v>2160</v>
      </c>
      <c r="BV105" s="40">
        <f>'Bieu8-XSKT'!BV105</f>
        <v>2160</v>
      </c>
      <c r="BW105" s="40">
        <f>'Bieu8-XSKT'!BW105</f>
        <v>2160</v>
      </c>
      <c r="BX105" s="40">
        <f>'Bieu8-XSKT'!BX105</f>
        <v>2160</v>
      </c>
      <c r="BY105" s="40"/>
      <c r="BZ105" s="40">
        <f>'Bieu8-XSKT'!BZ105</f>
        <v>0</v>
      </c>
      <c r="CA105" s="40">
        <f>'Bieu8-XSKT'!CA105</f>
        <v>2600</v>
      </c>
      <c r="CB105" s="40">
        <f>'Bieu8-XSKT'!CB105</f>
        <v>2600</v>
      </c>
      <c r="CC105" s="39">
        <f t="shared" si="17"/>
        <v>2600</v>
      </c>
      <c r="CD105" s="58" t="s">
        <v>62</v>
      </c>
      <c r="CE105" s="120"/>
      <c r="CG105" s="125"/>
      <c r="CH105" s="107"/>
      <c r="CI105" s="125"/>
      <c r="CJ105" s="106"/>
      <c r="CK105" s="105"/>
      <c r="CL105" s="106"/>
    </row>
    <row r="106" spans="1:90" s="17" customFormat="1" ht="25.5" x14ac:dyDescent="0.25">
      <c r="A106" s="41">
        <f t="shared" si="14"/>
        <v>25</v>
      </c>
      <c r="B106" s="51" t="s">
        <v>268</v>
      </c>
      <c r="C106" s="44"/>
      <c r="D106" s="44"/>
      <c r="E106" s="45"/>
      <c r="F106" s="226" t="s">
        <v>482</v>
      </c>
      <c r="G106" s="40">
        <f>'Bieu8-XSKT'!G106</f>
        <v>5960</v>
      </c>
      <c r="H106" s="40">
        <f>'Bieu8-XSKT'!H106</f>
        <v>5364</v>
      </c>
      <c r="I106" s="40">
        <f>'Bieu8-XSKT'!I106</f>
        <v>0</v>
      </c>
      <c r="J106" s="40">
        <f>'Bieu8-XSKT'!J106</f>
        <v>0</v>
      </c>
      <c r="K106" s="40">
        <f>'Bieu8-XSKT'!K106</f>
        <v>0</v>
      </c>
      <c r="L106" s="40">
        <f>'Bieu8-XSKT'!L106</f>
        <v>0</v>
      </c>
      <c r="M106" s="40">
        <f>'Bieu8-XSKT'!M106</f>
        <v>0</v>
      </c>
      <c r="N106" s="40">
        <f>'Bieu8-XSKT'!N106</f>
        <v>0</v>
      </c>
      <c r="O106" s="40">
        <f>'Bieu8-XSKT'!O106</f>
        <v>0</v>
      </c>
      <c r="P106" s="40">
        <f>'Bieu8-XSKT'!P106</f>
        <v>0</v>
      </c>
      <c r="Q106" s="40">
        <f>'Bieu8-XSKT'!Q106</f>
        <v>0</v>
      </c>
      <c r="R106" s="40">
        <f>'Bieu8-XSKT'!R106</f>
        <v>0</v>
      </c>
      <c r="S106" s="40">
        <f>'Bieu8-XSKT'!S106</f>
        <v>0</v>
      </c>
      <c r="T106" s="40">
        <f>'Bieu8-XSKT'!T106</f>
        <v>0</v>
      </c>
      <c r="U106" s="40">
        <f>'Bieu8-XSKT'!U106</f>
        <v>0</v>
      </c>
      <c r="V106" s="40">
        <f>'Bieu8-XSKT'!V106</f>
        <v>0</v>
      </c>
      <c r="W106" s="40">
        <f>'Bieu8-XSKT'!W106</f>
        <v>0</v>
      </c>
      <c r="X106" s="40">
        <f>'Bieu8-XSKT'!X106</f>
        <v>0</v>
      </c>
      <c r="Y106" s="40">
        <f>'Bieu8-XSKT'!Y106</f>
        <v>0</v>
      </c>
      <c r="Z106" s="40">
        <f>'Bieu8-XSKT'!Z106</f>
        <v>0</v>
      </c>
      <c r="AA106" s="40">
        <f>'Bieu8-XSKT'!AA106</f>
        <v>0</v>
      </c>
      <c r="AB106" s="40">
        <f>'Bieu8-XSKT'!AB106</f>
        <v>0</v>
      </c>
      <c r="AC106" s="40">
        <f>'Bieu8-XSKT'!AC106</f>
        <v>0</v>
      </c>
      <c r="AD106" s="40">
        <f>'Bieu8-XSKT'!AD106</f>
        <v>0</v>
      </c>
      <c r="AE106" s="40">
        <f>'Bieu8-XSKT'!AE106</f>
        <v>0</v>
      </c>
      <c r="AF106" s="40">
        <f>'Bieu8-XSKT'!AF106</f>
        <v>0</v>
      </c>
      <c r="AG106" s="40">
        <f>'Bieu8-XSKT'!AG106</f>
        <v>0</v>
      </c>
      <c r="AH106" s="40">
        <f>'Bieu8-XSKT'!AH106</f>
        <v>0</v>
      </c>
      <c r="AI106" s="40">
        <f>'Bieu8-XSKT'!AI106</f>
        <v>0</v>
      </c>
      <c r="AJ106" s="40">
        <f>'Bieu8-XSKT'!AJ106</f>
        <v>0</v>
      </c>
      <c r="AK106" s="40">
        <f>'Bieu8-XSKT'!AK106</f>
        <v>0</v>
      </c>
      <c r="AL106" s="40">
        <f>'Bieu8-XSKT'!AL106</f>
        <v>0</v>
      </c>
      <c r="AM106" s="40">
        <f>'Bieu8-XSKT'!AM106</f>
        <v>0</v>
      </c>
      <c r="AN106" s="40">
        <f>'Bieu8-XSKT'!AN106</f>
        <v>0</v>
      </c>
      <c r="AO106" s="40">
        <f>'Bieu8-XSKT'!AO106</f>
        <v>0</v>
      </c>
      <c r="AP106" s="40">
        <f>'Bieu8-XSKT'!AP106</f>
        <v>0</v>
      </c>
      <c r="AQ106" s="40">
        <f>'Bieu8-XSKT'!AQ106</f>
        <v>0</v>
      </c>
      <c r="AR106" s="40">
        <f>'Bieu8-XSKT'!AR106</f>
        <v>0</v>
      </c>
      <c r="AS106" s="40">
        <f>'Bieu8-XSKT'!AS106</f>
        <v>0</v>
      </c>
      <c r="AT106" s="40">
        <f>'Bieu8-XSKT'!AT106</f>
        <v>0</v>
      </c>
      <c r="AU106" s="40">
        <f>'Bieu8-XSKT'!AU106</f>
        <v>0</v>
      </c>
      <c r="AV106" s="40">
        <f>'Bieu8-XSKT'!AV106</f>
        <v>0</v>
      </c>
      <c r="AW106" s="40">
        <f>'Bieu8-XSKT'!AW106</f>
        <v>0</v>
      </c>
      <c r="AX106" s="40">
        <f>'Bieu8-XSKT'!AX106</f>
        <v>0</v>
      </c>
      <c r="AY106" s="40">
        <f>'Bieu8-XSKT'!AY106</f>
        <v>0</v>
      </c>
      <c r="AZ106" s="40">
        <f>'Bieu8-XSKT'!AZ106</f>
        <v>0</v>
      </c>
      <c r="BA106" s="40">
        <f>'Bieu8-XSKT'!BA106</f>
        <v>0</v>
      </c>
      <c r="BB106" s="40">
        <f>'Bieu8-XSKT'!BB106</f>
        <v>0</v>
      </c>
      <c r="BC106" s="40">
        <f>'Bieu8-XSKT'!BC106</f>
        <v>0</v>
      </c>
      <c r="BD106" s="40">
        <f>'Bieu8-XSKT'!BD106</f>
        <v>0</v>
      </c>
      <c r="BE106" s="40">
        <f>'Bieu8-XSKT'!BE106</f>
        <v>0</v>
      </c>
      <c r="BF106" s="40">
        <f>'Bieu8-XSKT'!BF106</f>
        <v>0</v>
      </c>
      <c r="BG106" s="40">
        <f>'Bieu8-XSKT'!BG106</f>
        <v>0</v>
      </c>
      <c r="BH106" s="40">
        <f>'Bieu8-XSKT'!BH106</f>
        <v>0</v>
      </c>
      <c r="BI106" s="40">
        <f>'Bieu8-XSKT'!BI106</f>
        <v>0</v>
      </c>
      <c r="BJ106" s="40">
        <f>'Bieu8-XSKT'!BJ106</f>
        <v>0</v>
      </c>
      <c r="BK106" s="40">
        <f>'Bieu8-XSKT'!BK106</f>
        <v>0</v>
      </c>
      <c r="BL106" s="40">
        <f>'Bieu8-XSKT'!BL106</f>
        <v>0</v>
      </c>
      <c r="BM106" s="40">
        <f>'Bieu8-XSKT'!BM106</f>
        <v>0</v>
      </c>
      <c r="BN106" s="40">
        <f>'Bieu8-XSKT'!BN106</f>
        <v>0</v>
      </c>
      <c r="BO106" s="40">
        <f>'Bieu8-XSKT'!BO106</f>
        <v>0</v>
      </c>
      <c r="BP106" s="40">
        <f>'Bieu8-XSKT'!BP106</f>
        <v>1620</v>
      </c>
      <c r="BQ106" s="40">
        <f>'Bieu8-XSKT'!BQ106</f>
        <v>0</v>
      </c>
      <c r="BR106" s="40">
        <f>'Bieu8-XSKT'!BR106</f>
        <v>1620</v>
      </c>
      <c r="BS106" s="40">
        <f>'Bieu8-XSKT'!BS106</f>
        <v>0</v>
      </c>
      <c r="BT106" s="40">
        <f>'Bieu8-XSKT'!BT106</f>
        <v>0</v>
      </c>
      <c r="BU106" s="40">
        <f>'Bieu8-XSKT'!BU106</f>
        <v>1620</v>
      </c>
      <c r="BV106" s="40">
        <f>'Bieu8-XSKT'!BV106</f>
        <v>1620</v>
      </c>
      <c r="BW106" s="40">
        <f>'Bieu8-XSKT'!BW106</f>
        <v>1620</v>
      </c>
      <c r="BX106" s="40">
        <f>'Bieu8-XSKT'!BX106</f>
        <v>1620</v>
      </c>
      <c r="BY106" s="40">
        <f>'Bieu8-XSKT'!BY106</f>
        <v>0</v>
      </c>
      <c r="BZ106" s="40">
        <f>'Bieu8-XSKT'!BZ106</f>
        <v>0</v>
      </c>
      <c r="CA106" s="40">
        <f>'Bieu8-XSKT'!CA106</f>
        <v>2380</v>
      </c>
      <c r="CB106" s="40">
        <f>'Bieu8-XSKT'!CB106</f>
        <v>2380</v>
      </c>
      <c r="CC106" s="39">
        <f t="shared" si="17"/>
        <v>2380</v>
      </c>
      <c r="CD106" s="58" t="s">
        <v>63</v>
      </c>
      <c r="CE106" s="120"/>
      <c r="CG106" s="125"/>
      <c r="CH106" s="107"/>
      <c r="CI106" s="125"/>
      <c r="CJ106" s="106"/>
      <c r="CK106" s="105"/>
      <c r="CL106" s="106"/>
    </row>
    <row r="107" spans="1:90" s="17" customFormat="1" ht="25.5" x14ac:dyDescent="0.25">
      <c r="A107" s="41">
        <f t="shared" si="14"/>
        <v>26</v>
      </c>
      <c r="B107" s="59" t="s">
        <v>280</v>
      </c>
      <c r="C107" s="44"/>
      <c r="D107" s="44"/>
      <c r="E107" s="45"/>
      <c r="F107" s="226" t="s">
        <v>483</v>
      </c>
      <c r="G107" s="40">
        <f>'Bieu8-XSKT'!G107</f>
        <v>22963</v>
      </c>
      <c r="H107" s="40">
        <f>'Bieu8-XSKT'!H107</f>
        <v>20666.7</v>
      </c>
      <c r="I107" s="40">
        <f>'Bieu8-XSKT'!I107</f>
        <v>0</v>
      </c>
      <c r="J107" s="40">
        <f>'Bieu8-XSKT'!J107</f>
        <v>0</v>
      </c>
      <c r="K107" s="40">
        <f>'Bieu8-XSKT'!K107</f>
        <v>0</v>
      </c>
      <c r="L107" s="40">
        <f>'Bieu8-XSKT'!L107</f>
        <v>0</v>
      </c>
      <c r="M107" s="40">
        <f>'Bieu8-XSKT'!M107</f>
        <v>0</v>
      </c>
      <c r="N107" s="40">
        <f>'Bieu8-XSKT'!N107</f>
        <v>0</v>
      </c>
      <c r="O107" s="40">
        <f>'Bieu8-XSKT'!O107</f>
        <v>0</v>
      </c>
      <c r="P107" s="40">
        <f>'Bieu8-XSKT'!P107</f>
        <v>0</v>
      </c>
      <c r="Q107" s="40">
        <f>'Bieu8-XSKT'!Q107</f>
        <v>0</v>
      </c>
      <c r="R107" s="40">
        <f>'Bieu8-XSKT'!R107</f>
        <v>0</v>
      </c>
      <c r="S107" s="40">
        <f>'Bieu8-XSKT'!S107</f>
        <v>0</v>
      </c>
      <c r="T107" s="40">
        <f>'Bieu8-XSKT'!T107</f>
        <v>0</v>
      </c>
      <c r="U107" s="40">
        <f>'Bieu8-XSKT'!U107</f>
        <v>0</v>
      </c>
      <c r="V107" s="40">
        <f>'Bieu8-XSKT'!V107</f>
        <v>0</v>
      </c>
      <c r="W107" s="40">
        <f>'Bieu8-XSKT'!W107</f>
        <v>0</v>
      </c>
      <c r="X107" s="40">
        <f>'Bieu8-XSKT'!X107</f>
        <v>0</v>
      </c>
      <c r="Y107" s="40">
        <f>'Bieu8-XSKT'!Y107</f>
        <v>0</v>
      </c>
      <c r="Z107" s="40">
        <f>'Bieu8-XSKT'!Z107</f>
        <v>0</v>
      </c>
      <c r="AA107" s="40">
        <f>'Bieu8-XSKT'!AA107</f>
        <v>0</v>
      </c>
      <c r="AB107" s="40">
        <f>'Bieu8-XSKT'!AB107</f>
        <v>0</v>
      </c>
      <c r="AC107" s="40">
        <f>'Bieu8-XSKT'!AC107</f>
        <v>0</v>
      </c>
      <c r="AD107" s="40">
        <f>'Bieu8-XSKT'!AD107</f>
        <v>0</v>
      </c>
      <c r="AE107" s="40">
        <f>'Bieu8-XSKT'!AE107</f>
        <v>0</v>
      </c>
      <c r="AF107" s="40">
        <f>'Bieu8-XSKT'!AF107</f>
        <v>0</v>
      </c>
      <c r="AG107" s="40">
        <f>'Bieu8-XSKT'!AG107</f>
        <v>0</v>
      </c>
      <c r="AH107" s="40">
        <f>'Bieu8-XSKT'!AH107</f>
        <v>0</v>
      </c>
      <c r="AI107" s="40">
        <f>'Bieu8-XSKT'!AI107</f>
        <v>0</v>
      </c>
      <c r="AJ107" s="40">
        <f>'Bieu8-XSKT'!AJ107</f>
        <v>0</v>
      </c>
      <c r="AK107" s="40">
        <f>'Bieu8-XSKT'!AK107</f>
        <v>0</v>
      </c>
      <c r="AL107" s="40">
        <f>'Bieu8-XSKT'!AL107</f>
        <v>0</v>
      </c>
      <c r="AM107" s="40">
        <f>'Bieu8-XSKT'!AM107</f>
        <v>0</v>
      </c>
      <c r="AN107" s="40">
        <f>'Bieu8-XSKT'!AN107</f>
        <v>0</v>
      </c>
      <c r="AO107" s="40">
        <f>'Bieu8-XSKT'!AO107</f>
        <v>0</v>
      </c>
      <c r="AP107" s="40">
        <f>'Bieu8-XSKT'!AP107</f>
        <v>0</v>
      </c>
      <c r="AQ107" s="40">
        <f>'Bieu8-XSKT'!AQ107</f>
        <v>0</v>
      </c>
      <c r="AR107" s="40">
        <f>'Bieu8-XSKT'!AR107</f>
        <v>0</v>
      </c>
      <c r="AS107" s="40">
        <f>'Bieu8-XSKT'!AS107</f>
        <v>0</v>
      </c>
      <c r="AT107" s="40">
        <f>'Bieu8-XSKT'!AT107</f>
        <v>0</v>
      </c>
      <c r="AU107" s="40">
        <f>'Bieu8-XSKT'!AU107</f>
        <v>0</v>
      </c>
      <c r="AV107" s="40">
        <f>'Bieu8-XSKT'!AV107</f>
        <v>0</v>
      </c>
      <c r="AW107" s="40">
        <f>'Bieu8-XSKT'!AW107</f>
        <v>0</v>
      </c>
      <c r="AX107" s="40">
        <f>'Bieu8-XSKT'!AX107</f>
        <v>0</v>
      </c>
      <c r="AY107" s="40">
        <f>'Bieu8-XSKT'!AY107</f>
        <v>0</v>
      </c>
      <c r="AZ107" s="40">
        <f>'Bieu8-XSKT'!AZ107</f>
        <v>0</v>
      </c>
      <c r="BA107" s="40">
        <f>'Bieu8-XSKT'!BA107</f>
        <v>0</v>
      </c>
      <c r="BB107" s="40">
        <f>'Bieu8-XSKT'!BB107</f>
        <v>0</v>
      </c>
      <c r="BC107" s="40">
        <f>'Bieu8-XSKT'!BC107</f>
        <v>0</v>
      </c>
      <c r="BD107" s="40">
        <f>'Bieu8-XSKT'!BD107</f>
        <v>0</v>
      </c>
      <c r="BE107" s="40">
        <f>'Bieu8-XSKT'!BE107</f>
        <v>0</v>
      </c>
      <c r="BF107" s="40">
        <f>'Bieu8-XSKT'!BF107</f>
        <v>0</v>
      </c>
      <c r="BG107" s="40">
        <f>'Bieu8-XSKT'!BG107</f>
        <v>0</v>
      </c>
      <c r="BH107" s="40">
        <f>'Bieu8-XSKT'!BH107</f>
        <v>0</v>
      </c>
      <c r="BI107" s="40">
        <f>'Bieu8-XSKT'!BI107</f>
        <v>0</v>
      </c>
      <c r="BJ107" s="40">
        <f>'Bieu8-XSKT'!BJ107</f>
        <v>0</v>
      </c>
      <c r="BK107" s="40">
        <f>'Bieu8-XSKT'!BK107</f>
        <v>0</v>
      </c>
      <c r="BL107" s="40">
        <f>'Bieu8-XSKT'!BL107</f>
        <v>0</v>
      </c>
      <c r="BM107" s="40">
        <f>'Bieu8-XSKT'!BM107</f>
        <v>0</v>
      </c>
      <c r="BN107" s="40">
        <f>'Bieu8-XSKT'!BN107</f>
        <v>0</v>
      </c>
      <c r="BO107" s="40">
        <f>'Bieu8-XSKT'!BO107</f>
        <v>0</v>
      </c>
      <c r="BP107" s="40">
        <f>'Bieu8-XSKT'!BP107</f>
        <v>8481</v>
      </c>
      <c r="BQ107" s="40">
        <f>'Bieu8-XSKT'!BQ107</f>
        <v>0</v>
      </c>
      <c r="BR107" s="40">
        <f>'Bieu8-XSKT'!BR107</f>
        <v>3390</v>
      </c>
      <c r="BS107" s="40">
        <f>'Bieu8-XSKT'!BS107</f>
        <v>0</v>
      </c>
      <c r="BT107" s="40">
        <f>'Bieu8-XSKT'!BT107</f>
        <v>0</v>
      </c>
      <c r="BU107" s="40">
        <f>'Bieu8-XSKT'!BU107</f>
        <v>8481</v>
      </c>
      <c r="BV107" s="40">
        <f>'Bieu8-XSKT'!BV107</f>
        <v>3390</v>
      </c>
      <c r="BW107" s="40">
        <f>'Bieu8-XSKT'!BW107</f>
        <v>3390</v>
      </c>
      <c r="BX107" s="40">
        <f>'Bieu8-XSKT'!BX107</f>
        <v>3390</v>
      </c>
      <c r="BY107" s="40">
        <f>'Bieu8-XSKT'!BY107</f>
        <v>5091</v>
      </c>
      <c r="BZ107" s="40">
        <f>'Bieu8-XSKT'!BZ107</f>
        <v>5091</v>
      </c>
      <c r="CA107" s="40">
        <f>'Bieu8-XSKT'!CA107</f>
        <v>6909</v>
      </c>
      <c r="CB107" s="40">
        <f>'Bieu8-XSKT'!CB107</f>
        <v>12000</v>
      </c>
      <c r="CC107" s="39">
        <f>CB107-BZ107</f>
        <v>6909</v>
      </c>
      <c r="CD107" s="58" t="s">
        <v>63</v>
      </c>
      <c r="CE107" s="120"/>
      <c r="CG107" s="125"/>
      <c r="CH107" s="107"/>
      <c r="CI107" s="125"/>
      <c r="CJ107" s="106"/>
      <c r="CK107" s="105"/>
      <c r="CL107" s="106"/>
    </row>
    <row r="108" spans="1:90" s="17" customFormat="1" ht="45" x14ac:dyDescent="0.25">
      <c r="A108" s="41">
        <f t="shared" si="14"/>
        <v>27</v>
      </c>
      <c r="B108" s="57" t="s">
        <v>266</v>
      </c>
      <c r="C108" s="44"/>
      <c r="D108" s="44"/>
      <c r="E108" s="45"/>
      <c r="F108" s="237" t="s">
        <v>484</v>
      </c>
      <c r="G108" s="40">
        <f>'Bieu8-XSKT'!G108</f>
        <v>7803</v>
      </c>
      <c r="H108" s="40">
        <f>'Bieu8-XSKT'!H108</f>
        <v>7022.7</v>
      </c>
      <c r="I108" s="40">
        <f>'Bieu8-XSKT'!I108</f>
        <v>0</v>
      </c>
      <c r="J108" s="40">
        <f>'Bieu8-XSKT'!J108</f>
        <v>0</v>
      </c>
      <c r="K108" s="40">
        <f>'Bieu8-XSKT'!K108</f>
        <v>0</v>
      </c>
      <c r="L108" s="40">
        <f>'Bieu8-XSKT'!L108</f>
        <v>0</v>
      </c>
      <c r="M108" s="40">
        <f>'Bieu8-XSKT'!M108</f>
        <v>0</v>
      </c>
      <c r="N108" s="40">
        <f>'Bieu8-XSKT'!N108</f>
        <v>0</v>
      </c>
      <c r="O108" s="40">
        <f>'Bieu8-XSKT'!O108</f>
        <v>0</v>
      </c>
      <c r="P108" s="40">
        <f>'Bieu8-XSKT'!P108</f>
        <v>0</v>
      </c>
      <c r="Q108" s="40">
        <f>'Bieu8-XSKT'!Q108</f>
        <v>0</v>
      </c>
      <c r="R108" s="40">
        <f>'Bieu8-XSKT'!R108</f>
        <v>0</v>
      </c>
      <c r="S108" s="40">
        <f>'Bieu8-XSKT'!S108</f>
        <v>0</v>
      </c>
      <c r="T108" s="40">
        <f>'Bieu8-XSKT'!T108</f>
        <v>0</v>
      </c>
      <c r="U108" s="40">
        <f>'Bieu8-XSKT'!U108</f>
        <v>0</v>
      </c>
      <c r="V108" s="40">
        <f>'Bieu8-XSKT'!V108</f>
        <v>0</v>
      </c>
      <c r="W108" s="40">
        <f>'Bieu8-XSKT'!W108</f>
        <v>0</v>
      </c>
      <c r="X108" s="40">
        <f>'Bieu8-XSKT'!X108</f>
        <v>0</v>
      </c>
      <c r="Y108" s="40">
        <f>'Bieu8-XSKT'!Y108</f>
        <v>0</v>
      </c>
      <c r="Z108" s="40">
        <f>'Bieu8-XSKT'!Z108</f>
        <v>0</v>
      </c>
      <c r="AA108" s="40">
        <f>'Bieu8-XSKT'!AA108</f>
        <v>0</v>
      </c>
      <c r="AB108" s="40">
        <f>'Bieu8-XSKT'!AB108</f>
        <v>0</v>
      </c>
      <c r="AC108" s="40">
        <f>'Bieu8-XSKT'!AC108</f>
        <v>0</v>
      </c>
      <c r="AD108" s="40">
        <f>'Bieu8-XSKT'!AD108</f>
        <v>0</v>
      </c>
      <c r="AE108" s="40">
        <f>'Bieu8-XSKT'!AE108</f>
        <v>0</v>
      </c>
      <c r="AF108" s="40">
        <f>'Bieu8-XSKT'!AF108</f>
        <v>0</v>
      </c>
      <c r="AG108" s="40">
        <f>'Bieu8-XSKT'!AG108</f>
        <v>0</v>
      </c>
      <c r="AH108" s="40">
        <f>'Bieu8-XSKT'!AH108</f>
        <v>0</v>
      </c>
      <c r="AI108" s="40">
        <f>'Bieu8-XSKT'!AI108</f>
        <v>0</v>
      </c>
      <c r="AJ108" s="40">
        <f>'Bieu8-XSKT'!AJ108</f>
        <v>0</v>
      </c>
      <c r="AK108" s="40">
        <f>'Bieu8-XSKT'!AK108</f>
        <v>0</v>
      </c>
      <c r="AL108" s="40">
        <f>'Bieu8-XSKT'!AL108</f>
        <v>0</v>
      </c>
      <c r="AM108" s="40">
        <f>'Bieu8-XSKT'!AM108</f>
        <v>0</v>
      </c>
      <c r="AN108" s="40">
        <f>'Bieu8-XSKT'!AN108</f>
        <v>0</v>
      </c>
      <c r="AO108" s="40">
        <f>'Bieu8-XSKT'!AO108</f>
        <v>0</v>
      </c>
      <c r="AP108" s="40">
        <f>'Bieu8-XSKT'!AP108</f>
        <v>0</v>
      </c>
      <c r="AQ108" s="40">
        <f>'Bieu8-XSKT'!AQ108</f>
        <v>0</v>
      </c>
      <c r="AR108" s="40">
        <f>'Bieu8-XSKT'!AR108</f>
        <v>0</v>
      </c>
      <c r="AS108" s="40">
        <f>'Bieu8-XSKT'!AS108</f>
        <v>0</v>
      </c>
      <c r="AT108" s="40">
        <f>'Bieu8-XSKT'!AT108</f>
        <v>0</v>
      </c>
      <c r="AU108" s="40">
        <f>'Bieu8-XSKT'!AU108</f>
        <v>0</v>
      </c>
      <c r="AV108" s="40">
        <f>'Bieu8-XSKT'!AV108</f>
        <v>0</v>
      </c>
      <c r="AW108" s="40">
        <f>'Bieu8-XSKT'!AW108</f>
        <v>0</v>
      </c>
      <c r="AX108" s="40">
        <f>'Bieu8-XSKT'!AX108</f>
        <v>0</v>
      </c>
      <c r="AY108" s="40">
        <f>'Bieu8-XSKT'!AY108</f>
        <v>0</v>
      </c>
      <c r="AZ108" s="40">
        <f>'Bieu8-XSKT'!AZ108</f>
        <v>0</v>
      </c>
      <c r="BA108" s="40">
        <f>'Bieu8-XSKT'!BA108</f>
        <v>0</v>
      </c>
      <c r="BB108" s="40">
        <f>'Bieu8-XSKT'!BB108</f>
        <v>0</v>
      </c>
      <c r="BC108" s="40">
        <f>'Bieu8-XSKT'!BC108</f>
        <v>0</v>
      </c>
      <c r="BD108" s="40">
        <f>'Bieu8-XSKT'!BD108</f>
        <v>0</v>
      </c>
      <c r="BE108" s="40">
        <f>'Bieu8-XSKT'!BE108</f>
        <v>0</v>
      </c>
      <c r="BF108" s="40">
        <f>'Bieu8-XSKT'!BF108</f>
        <v>0</v>
      </c>
      <c r="BG108" s="40">
        <f>'Bieu8-XSKT'!BG108</f>
        <v>0</v>
      </c>
      <c r="BH108" s="40">
        <f>'Bieu8-XSKT'!BH108</f>
        <v>0</v>
      </c>
      <c r="BI108" s="40">
        <f>'Bieu8-XSKT'!BI108</f>
        <v>0</v>
      </c>
      <c r="BJ108" s="40">
        <f>'Bieu8-XSKT'!BJ108</f>
        <v>0</v>
      </c>
      <c r="BK108" s="40">
        <f>'Bieu8-XSKT'!BK108</f>
        <v>0</v>
      </c>
      <c r="BL108" s="40">
        <f>'Bieu8-XSKT'!BL108</f>
        <v>0</v>
      </c>
      <c r="BM108" s="40">
        <f>'Bieu8-XSKT'!BM108</f>
        <v>0</v>
      </c>
      <c r="BN108" s="40">
        <f>'Bieu8-XSKT'!BN108</f>
        <v>0</v>
      </c>
      <c r="BO108" s="40">
        <f>'Bieu8-XSKT'!BO108</f>
        <v>0</v>
      </c>
      <c r="BP108" s="40">
        <f>'Bieu8-XSKT'!BP108</f>
        <v>2150</v>
      </c>
      <c r="BQ108" s="40">
        <f>'Bieu8-XSKT'!BQ108</f>
        <v>0</v>
      </c>
      <c r="BR108" s="40">
        <f>'Bieu8-XSKT'!BR108</f>
        <v>2150</v>
      </c>
      <c r="BS108" s="40">
        <f>'Bieu8-XSKT'!BS108</f>
        <v>0</v>
      </c>
      <c r="BT108" s="40">
        <f>'Bieu8-XSKT'!BT108</f>
        <v>0</v>
      </c>
      <c r="BU108" s="40">
        <f>'Bieu8-XSKT'!BU108</f>
        <v>2150</v>
      </c>
      <c r="BV108" s="40">
        <f>'Bieu8-XSKT'!BV108</f>
        <v>2150</v>
      </c>
      <c r="BW108" s="40">
        <f>'Bieu8-XSKT'!BW108</f>
        <v>2150</v>
      </c>
      <c r="BX108" s="40">
        <f>'Bieu8-XSKT'!BX108</f>
        <v>2150</v>
      </c>
      <c r="BY108" s="40">
        <f>'Bieu8-XSKT'!BY108</f>
        <v>0</v>
      </c>
      <c r="BZ108" s="40">
        <f>'Bieu8-XSKT'!BZ108</f>
        <v>0</v>
      </c>
      <c r="CA108" s="40">
        <f>'Bieu8-XSKT'!CA108</f>
        <v>3020</v>
      </c>
      <c r="CB108" s="40">
        <f>'Bieu8-XSKT'!CB108</f>
        <v>3020</v>
      </c>
      <c r="CC108" s="39">
        <f t="shared" ref="CC108:CC109" si="18">CB108</f>
        <v>3020</v>
      </c>
      <c r="CD108" s="58" t="s">
        <v>64</v>
      </c>
      <c r="CE108" s="120"/>
      <c r="CG108" s="125"/>
      <c r="CH108" s="107"/>
      <c r="CI108" s="125"/>
      <c r="CJ108" s="106"/>
      <c r="CK108" s="105"/>
      <c r="CL108" s="106"/>
    </row>
    <row r="109" spans="1:90" s="17" customFormat="1" ht="75" x14ac:dyDescent="0.25">
      <c r="A109" s="41">
        <f t="shared" si="14"/>
        <v>28</v>
      </c>
      <c r="B109" s="57" t="s">
        <v>258</v>
      </c>
      <c r="C109" s="44"/>
      <c r="D109" s="44"/>
      <c r="E109" s="45"/>
      <c r="F109" s="237" t="s">
        <v>485</v>
      </c>
      <c r="G109" s="40">
        <f>'Bieu8-XSKT'!G109</f>
        <v>6597</v>
      </c>
      <c r="H109" s="40">
        <f>'Bieu8-XSKT'!H109</f>
        <v>5937.3</v>
      </c>
      <c r="I109" s="40">
        <f>'Bieu8-XSKT'!I109</f>
        <v>0</v>
      </c>
      <c r="J109" s="40">
        <f>'Bieu8-XSKT'!J109</f>
        <v>0</v>
      </c>
      <c r="K109" s="40">
        <f>'Bieu8-XSKT'!K109</f>
        <v>0</v>
      </c>
      <c r="L109" s="40">
        <f>'Bieu8-XSKT'!L109</f>
        <v>0</v>
      </c>
      <c r="M109" s="40">
        <f>'Bieu8-XSKT'!M109</f>
        <v>0</v>
      </c>
      <c r="N109" s="40">
        <f>'Bieu8-XSKT'!N109</f>
        <v>0</v>
      </c>
      <c r="O109" s="40">
        <f>'Bieu8-XSKT'!O109</f>
        <v>0</v>
      </c>
      <c r="P109" s="40">
        <f>'Bieu8-XSKT'!P109</f>
        <v>0</v>
      </c>
      <c r="Q109" s="40">
        <f>'Bieu8-XSKT'!Q109</f>
        <v>0</v>
      </c>
      <c r="R109" s="40">
        <f>'Bieu8-XSKT'!R109</f>
        <v>0</v>
      </c>
      <c r="S109" s="40">
        <f>'Bieu8-XSKT'!S109</f>
        <v>0</v>
      </c>
      <c r="T109" s="40">
        <f>'Bieu8-XSKT'!T109</f>
        <v>0</v>
      </c>
      <c r="U109" s="40">
        <f>'Bieu8-XSKT'!U109</f>
        <v>0</v>
      </c>
      <c r="V109" s="40">
        <f>'Bieu8-XSKT'!V109</f>
        <v>0</v>
      </c>
      <c r="W109" s="40">
        <f>'Bieu8-XSKT'!W109</f>
        <v>0</v>
      </c>
      <c r="X109" s="40">
        <f>'Bieu8-XSKT'!X109</f>
        <v>0</v>
      </c>
      <c r="Y109" s="40">
        <f>'Bieu8-XSKT'!Y109</f>
        <v>0</v>
      </c>
      <c r="Z109" s="40">
        <f>'Bieu8-XSKT'!Z109</f>
        <v>0</v>
      </c>
      <c r="AA109" s="40">
        <f>'Bieu8-XSKT'!AA109</f>
        <v>0</v>
      </c>
      <c r="AB109" s="40">
        <f>'Bieu8-XSKT'!AB109</f>
        <v>0</v>
      </c>
      <c r="AC109" s="40">
        <f>'Bieu8-XSKT'!AC109</f>
        <v>0</v>
      </c>
      <c r="AD109" s="40">
        <f>'Bieu8-XSKT'!AD109</f>
        <v>0</v>
      </c>
      <c r="AE109" s="40">
        <f>'Bieu8-XSKT'!AE109</f>
        <v>0</v>
      </c>
      <c r="AF109" s="40">
        <f>'Bieu8-XSKT'!AF109</f>
        <v>0</v>
      </c>
      <c r="AG109" s="40">
        <f>'Bieu8-XSKT'!AG109</f>
        <v>0</v>
      </c>
      <c r="AH109" s="40">
        <f>'Bieu8-XSKT'!AH109</f>
        <v>0</v>
      </c>
      <c r="AI109" s="40">
        <f>'Bieu8-XSKT'!AI109</f>
        <v>0</v>
      </c>
      <c r="AJ109" s="40">
        <f>'Bieu8-XSKT'!AJ109</f>
        <v>0</v>
      </c>
      <c r="AK109" s="40">
        <f>'Bieu8-XSKT'!AK109</f>
        <v>0</v>
      </c>
      <c r="AL109" s="40">
        <f>'Bieu8-XSKT'!AL109</f>
        <v>0</v>
      </c>
      <c r="AM109" s="40">
        <f>'Bieu8-XSKT'!AM109</f>
        <v>0</v>
      </c>
      <c r="AN109" s="40">
        <f>'Bieu8-XSKT'!AN109</f>
        <v>0</v>
      </c>
      <c r="AO109" s="40">
        <f>'Bieu8-XSKT'!AO109</f>
        <v>0</v>
      </c>
      <c r="AP109" s="40">
        <f>'Bieu8-XSKT'!AP109</f>
        <v>0</v>
      </c>
      <c r="AQ109" s="40">
        <f>'Bieu8-XSKT'!AQ109</f>
        <v>0</v>
      </c>
      <c r="AR109" s="40">
        <f>'Bieu8-XSKT'!AR109</f>
        <v>0</v>
      </c>
      <c r="AS109" s="40">
        <f>'Bieu8-XSKT'!AS109</f>
        <v>0</v>
      </c>
      <c r="AT109" s="40">
        <f>'Bieu8-XSKT'!AT109</f>
        <v>0</v>
      </c>
      <c r="AU109" s="40">
        <f>'Bieu8-XSKT'!AU109</f>
        <v>0</v>
      </c>
      <c r="AV109" s="40">
        <f>'Bieu8-XSKT'!AV109</f>
        <v>0</v>
      </c>
      <c r="AW109" s="40">
        <f>'Bieu8-XSKT'!AW109</f>
        <v>0</v>
      </c>
      <c r="AX109" s="40">
        <f>'Bieu8-XSKT'!AX109</f>
        <v>0</v>
      </c>
      <c r="AY109" s="40">
        <f>'Bieu8-XSKT'!AY109</f>
        <v>0</v>
      </c>
      <c r="AZ109" s="40">
        <f>'Bieu8-XSKT'!AZ109</f>
        <v>0</v>
      </c>
      <c r="BA109" s="40">
        <f>'Bieu8-XSKT'!BA109</f>
        <v>0</v>
      </c>
      <c r="BB109" s="40">
        <f>'Bieu8-XSKT'!BB109</f>
        <v>0</v>
      </c>
      <c r="BC109" s="40">
        <f>'Bieu8-XSKT'!BC109</f>
        <v>0</v>
      </c>
      <c r="BD109" s="40">
        <f>'Bieu8-XSKT'!BD109</f>
        <v>0</v>
      </c>
      <c r="BE109" s="40">
        <f>'Bieu8-XSKT'!BE109</f>
        <v>0</v>
      </c>
      <c r="BF109" s="40">
        <f>'Bieu8-XSKT'!BF109</f>
        <v>0</v>
      </c>
      <c r="BG109" s="40">
        <f>'Bieu8-XSKT'!BG109</f>
        <v>0</v>
      </c>
      <c r="BH109" s="40">
        <f>'Bieu8-XSKT'!BH109</f>
        <v>0</v>
      </c>
      <c r="BI109" s="40">
        <f>'Bieu8-XSKT'!BI109</f>
        <v>0</v>
      </c>
      <c r="BJ109" s="40">
        <f>'Bieu8-XSKT'!BJ109</f>
        <v>0</v>
      </c>
      <c r="BK109" s="40">
        <f>'Bieu8-XSKT'!BK109</f>
        <v>0</v>
      </c>
      <c r="BL109" s="40">
        <f>'Bieu8-XSKT'!BL109</f>
        <v>0</v>
      </c>
      <c r="BM109" s="40">
        <f>'Bieu8-XSKT'!BM109</f>
        <v>0</v>
      </c>
      <c r="BN109" s="40">
        <f>'Bieu8-XSKT'!BN109</f>
        <v>0</v>
      </c>
      <c r="BO109" s="40">
        <f>'Bieu8-XSKT'!BO109</f>
        <v>0</v>
      </c>
      <c r="BP109" s="40">
        <f>'Bieu8-XSKT'!BP109</f>
        <v>1780</v>
      </c>
      <c r="BQ109" s="40">
        <f>'Bieu8-XSKT'!BQ109</f>
        <v>0</v>
      </c>
      <c r="BR109" s="40">
        <f>'Bieu8-XSKT'!BR109</f>
        <v>1780</v>
      </c>
      <c r="BS109" s="40">
        <f>'Bieu8-XSKT'!BS109</f>
        <v>0</v>
      </c>
      <c r="BT109" s="40">
        <f>'Bieu8-XSKT'!BT109</f>
        <v>0</v>
      </c>
      <c r="BU109" s="40">
        <f>'Bieu8-XSKT'!BU109</f>
        <v>1780</v>
      </c>
      <c r="BV109" s="40">
        <f>'Bieu8-XSKT'!BV109</f>
        <v>1780</v>
      </c>
      <c r="BW109" s="40">
        <f>'Bieu8-XSKT'!BW109</f>
        <v>1780</v>
      </c>
      <c r="BX109" s="40">
        <f>'Bieu8-XSKT'!BX109</f>
        <v>1780</v>
      </c>
      <c r="BY109" s="40">
        <f>'Bieu8-XSKT'!BY109</f>
        <v>0</v>
      </c>
      <c r="BZ109" s="40">
        <f>'Bieu8-XSKT'!BZ109</f>
        <v>0</v>
      </c>
      <c r="CA109" s="40">
        <f>'Bieu8-XSKT'!CA109</f>
        <v>2640</v>
      </c>
      <c r="CB109" s="40">
        <f>'Bieu8-XSKT'!CB109</f>
        <v>2640</v>
      </c>
      <c r="CC109" s="39">
        <f t="shared" si="18"/>
        <v>2640</v>
      </c>
      <c r="CD109" s="58" t="s">
        <v>64</v>
      </c>
      <c r="CE109" s="120"/>
      <c r="CG109" s="125"/>
      <c r="CH109" s="107"/>
      <c r="CI109" s="125"/>
      <c r="CJ109" s="106"/>
      <c r="CK109" s="105"/>
      <c r="CL109" s="106"/>
    </row>
    <row r="110" spans="1:90" s="17" customFormat="1" ht="30" x14ac:dyDescent="0.25">
      <c r="A110" s="41">
        <f t="shared" si="14"/>
        <v>29</v>
      </c>
      <c r="B110" s="51" t="s">
        <v>259</v>
      </c>
      <c r="C110" s="44"/>
      <c r="D110" s="44"/>
      <c r="E110" s="45"/>
      <c r="F110" s="236" t="s">
        <v>486</v>
      </c>
      <c r="G110" s="40">
        <f>'Bieu8-XSKT'!G110</f>
        <v>12600</v>
      </c>
      <c r="H110" s="40">
        <f>'Bieu8-XSKT'!H110</f>
        <v>11340</v>
      </c>
      <c r="I110" s="40">
        <f>'Bieu8-XSKT'!I110</f>
        <v>0</v>
      </c>
      <c r="J110" s="40">
        <f>'Bieu8-XSKT'!J110</f>
        <v>0</v>
      </c>
      <c r="K110" s="40">
        <f>'Bieu8-XSKT'!K110</f>
        <v>0</v>
      </c>
      <c r="L110" s="40">
        <f>'Bieu8-XSKT'!L110</f>
        <v>0</v>
      </c>
      <c r="M110" s="40">
        <f>'Bieu8-XSKT'!M110</f>
        <v>0</v>
      </c>
      <c r="N110" s="40">
        <f>'Bieu8-XSKT'!N110</f>
        <v>0</v>
      </c>
      <c r="O110" s="40">
        <f>'Bieu8-XSKT'!O110</f>
        <v>0</v>
      </c>
      <c r="P110" s="40">
        <f>'Bieu8-XSKT'!P110</f>
        <v>0</v>
      </c>
      <c r="Q110" s="40">
        <f>'Bieu8-XSKT'!Q110</f>
        <v>0</v>
      </c>
      <c r="R110" s="40">
        <f>'Bieu8-XSKT'!R110</f>
        <v>0</v>
      </c>
      <c r="S110" s="40">
        <f>'Bieu8-XSKT'!S110</f>
        <v>0</v>
      </c>
      <c r="T110" s="40">
        <f>'Bieu8-XSKT'!T110</f>
        <v>0</v>
      </c>
      <c r="U110" s="40">
        <f>'Bieu8-XSKT'!U110</f>
        <v>0</v>
      </c>
      <c r="V110" s="40">
        <f>'Bieu8-XSKT'!V110</f>
        <v>0</v>
      </c>
      <c r="W110" s="40">
        <f>'Bieu8-XSKT'!W110</f>
        <v>0</v>
      </c>
      <c r="X110" s="40">
        <f>'Bieu8-XSKT'!X110</f>
        <v>0</v>
      </c>
      <c r="Y110" s="40">
        <f>'Bieu8-XSKT'!Y110</f>
        <v>0</v>
      </c>
      <c r="Z110" s="40">
        <f>'Bieu8-XSKT'!Z110</f>
        <v>0</v>
      </c>
      <c r="AA110" s="40">
        <f>'Bieu8-XSKT'!AA110</f>
        <v>0</v>
      </c>
      <c r="AB110" s="40">
        <f>'Bieu8-XSKT'!AB110</f>
        <v>0</v>
      </c>
      <c r="AC110" s="40">
        <f>'Bieu8-XSKT'!AC110</f>
        <v>0</v>
      </c>
      <c r="AD110" s="40">
        <f>'Bieu8-XSKT'!AD110</f>
        <v>0</v>
      </c>
      <c r="AE110" s="40">
        <f>'Bieu8-XSKT'!AE110</f>
        <v>0</v>
      </c>
      <c r="AF110" s="40">
        <f>'Bieu8-XSKT'!AF110</f>
        <v>0</v>
      </c>
      <c r="AG110" s="40">
        <f>'Bieu8-XSKT'!AG110</f>
        <v>0</v>
      </c>
      <c r="AH110" s="40">
        <f>'Bieu8-XSKT'!AH110</f>
        <v>0</v>
      </c>
      <c r="AI110" s="40">
        <f>'Bieu8-XSKT'!AI110</f>
        <v>0</v>
      </c>
      <c r="AJ110" s="40">
        <f>'Bieu8-XSKT'!AJ110</f>
        <v>0</v>
      </c>
      <c r="AK110" s="40">
        <f>'Bieu8-XSKT'!AK110</f>
        <v>0</v>
      </c>
      <c r="AL110" s="40">
        <f>'Bieu8-XSKT'!AL110</f>
        <v>0</v>
      </c>
      <c r="AM110" s="40">
        <f>'Bieu8-XSKT'!AM110</f>
        <v>0</v>
      </c>
      <c r="AN110" s="40">
        <f>'Bieu8-XSKT'!AN110</f>
        <v>0</v>
      </c>
      <c r="AO110" s="40">
        <f>'Bieu8-XSKT'!AO110</f>
        <v>0</v>
      </c>
      <c r="AP110" s="40">
        <f>'Bieu8-XSKT'!AP110</f>
        <v>0</v>
      </c>
      <c r="AQ110" s="40">
        <f>'Bieu8-XSKT'!AQ110</f>
        <v>0</v>
      </c>
      <c r="AR110" s="40">
        <f>'Bieu8-XSKT'!AR110</f>
        <v>0</v>
      </c>
      <c r="AS110" s="40">
        <f>'Bieu8-XSKT'!AS110</f>
        <v>0</v>
      </c>
      <c r="AT110" s="40">
        <f>'Bieu8-XSKT'!AT110</f>
        <v>0</v>
      </c>
      <c r="AU110" s="40">
        <f>'Bieu8-XSKT'!AU110</f>
        <v>0</v>
      </c>
      <c r="AV110" s="40">
        <f>'Bieu8-XSKT'!AV110</f>
        <v>0</v>
      </c>
      <c r="AW110" s="40">
        <f>'Bieu8-XSKT'!AW110</f>
        <v>0</v>
      </c>
      <c r="AX110" s="40">
        <f>'Bieu8-XSKT'!AX110</f>
        <v>0</v>
      </c>
      <c r="AY110" s="40">
        <f>'Bieu8-XSKT'!AY110</f>
        <v>0</v>
      </c>
      <c r="AZ110" s="40">
        <f>'Bieu8-XSKT'!AZ110</f>
        <v>0</v>
      </c>
      <c r="BA110" s="40">
        <f>'Bieu8-XSKT'!BA110</f>
        <v>0</v>
      </c>
      <c r="BB110" s="40">
        <f>'Bieu8-XSKT'!BB110</f>
        <v>0</v>
      </c>
      <c r="BC110" s="40">
        <f>'Bieu8-XSKT'!BC110</f>
        <v>0</v>
      </c>
      <c r="BD110" s="40">
        <f>'Bieu8-XSKT'!BD110</f>
        <v>0</v>
      </c>
      <c r="BE110" s="40">
        <f>'Bieu8-XSKT'!BE110</f>
        <v>0</v>
      </c>
      <c r="BF110" s="40">
        <f>'Bieu8-XSKT'!BF110</f>
        <v>0</v>
      </c>
      <c r="BG110" s="40">
        <f>'Bieu8-XSKT'!BG110</f>
        <v>0</v>
      </c>
      <c r="BH110" s="40">
        <f>'Bieu8-XSKT'!BH110</f>
        <v>0</v>
      </c>
      <c r="BI110" s="40">
        <f>'Bieu8-XSKT'!BI110</f>
        <v>0</v>
      </c>
      <c r="BJ110" s="40">
        <f>'Bieu8-XSKT'!BJ110</f>
        <v>0</v>
      </c>
      <c r="BK110" s="40">
        <f>'Bieu8-XSKT'!BK110</f>
        <v>0</v>
      </c>
      <c r="BL110" s="40">
        <f>'Bieu8-XSKT'!BL110</f>
        <v>0</v>
      </c>
      <c r="BM110" s="40">
        <f>'Bieu8-XSKT'!BM110</f>
        <v>0</v>
      </c>
      <c r="BN110" s="40">
        <f>'Bieu8-XSKT'!BN110</f>
        <v>0</v>
      </c>
      <c r="BO110" s="40">
        <f>'Bieu8-XSKT'!BO110</f>
        <v>0</v>
      </c>
      <c r="BP110" s="40">
        <f>'Bieu8-XSKT'!BP110</f>
        <v>2400</v>
      </c>
      <c r="BQ110" s="40">
        <f>'Bieu8-XSKT'!BQ110</f>
        <v>0</v>
      </c>
      <c r="BR110" s="40">
        <f>'Bieu8-XSKT'!BR110</f>
        <v>2400</v>
      </c>
      <c r="BS110" s="40">
        <f>'Bieu8-XSKT'!BS110</f>
        <v>0</v>
      </c>
      <c r="BT110" s="40">
        <f>'Bieu8-XSKT'!BT110</f>
        <v>1005</v>
      </c>
      <c r="BU110" s="40">
        <f>'Bieu8-XSKT'!BU110</f>
        <v>3405</v>
      </c>
      <c r="BV110" s="40">
        <f>'Bieu8-XSKT'!BV110</f>
        <v>2400</v>
      </c>
      <c r="BW110" s="40">
        <f>'Bieu8-XSKT'!BW110</f>
        <v>2400</v>
      </c>
      <c r="BX110" s="40">
        <f>'Bieu8-XSKT'!BX110</f>
        <v>2400</v>
      </c>
      <c r="BY110" s="40">
        <f>'Bieu8-XSKT'!BY110</f>
        <v>1005</v>
      </c>
      <c r="BZ110" s="40">
        <f>'Bieu8-XSKT'!BZ110</f>
        <v>0</v>
      </c>
      <c r="CA110" s="40">
        <f>'Bieu8-XSKT'!CA110</f>
        <v>4495</v>
      </c>
      <c r="CB110" s="40">
        <f>'Bieu8-XSKT'!CB110</f>
        <v>5500</v>
      </c>
      <c r="CC110" s="39">
        <f>CB110-BY110</f>
        <v>4495</v>
      </c>
      <c r="CD110" s="60" t="s">
        <v>65</v>
      </c>
      <c r="CE110" s="120"/>
      <c r="CG110" s="125"/>
      <c r="CH110" s="107"/>
      <c r="CI110" s="125"/>
      <c r="CJ110" s="106"/>
      <c r="CK110" s="105"/>
      <c r="CL110" s="106"/>
    </row>
    <row r="111" spans="1:90" s="17" customFormat="1" ht="60" x14ac:dyDescent="0.25">
      <c r="A111" s="41">
        <f t="shared" si="14"/>
        <v>30</v>
      </c>
      <c r="B111" s="57" t="s">
        <v>267</v>
      </c>
      <c r="C111" s="44"/>
      <c r="D111" s="44"/>
      <c r="E111" s="45"/>
      <c r="F111" s="237" t="s">
        <v>487</v>
      </c>
      <c r="G111" s="40">
        <f>'Bieu8-XSKT'!G111</f>
        <v>6495.5378929999997</v>
      </c>
      <c r="H111" s="40">
        <f>'Bieu8-XSKT'!H111</f>
        <v>5845.9841036999997</v>
      </c>
      <c r="I111" s="40">
        <f>'Bieu8-XSKT'!I111</f>
        <v>0</v>
      </c>
      <c r="J111" s="40">
        <f>'Bieu8-XSKT'!J111</f>
        <v>0</v>
      </c>
      <c r="K111" s="40">
        <f>'Bieu8-XSKT'!K111</f>
        <v>0</v>
      </c>
      <c r="L111" s="40">
        <f>'Bieu8-XSKT'!L111</f>
        <v>0</v>
      </c>
      <c r="M111" s="40">
        <f>'Bieu8-XSKT'!M111</f>
        <v>0</v>
      </c>
      <c r="N111" s="40">
        <f>'Bieu8-XSKT'!N111</f>
        <v>0</v>
      </c>
      <c r="O111" s="40">
        <f>'Bieu8-XSKT'!O111</f>
        <v>0</v>
      </c>
      <c r="P111" s="40">
        <f>'Bieu8-XSKT'!P111</f>
        <v>0</v>
      </c>
      <c r="Q111" s="40">
        <f>'Bieu8-XSKT'!Q111</f>
        <v>0</v>
      </c>
      <c r="R111" s="40">
        <f>'Bieu8-XSKT'!R111</f>
        <v>0</v>
      </c>
      <c r="S111" s="40">
        <f>'Bieu8-XSKT'!S111</f>
        <v>0</v>
      </c>
      <c r="T111" s="40">
        <f>'Bieu8-XSKT'!T111</f>
        <v>0</v>
      </c>
      <c r="U111" s="40">
        <f>'Bieu8-XSKT'!U111</f>
        <v>0</v>
      </c>
      <c r="V111" s="40">
        <f>'Bieu8-XSKT'!V111</f>
        <v>0</v>
      </c>
      <c r="W111" s="40">
        <f>'Bieu8-XSKT'!W111</f>
        <v>0</v>
      </c>
      <c r="X111" s="40">
        <f>'Bieu8-XSKT'!X111</f>
        <v>0</v>
      </c>
      <c r="Y111" s="40">
        <f>'Bieu8-XSKT'!Y111</f>
        <v>0</v>
      </c>
      <c r="Z111" s="40">
        <f>'Bieu8-XSKT'!Z111</f>
        <v>0</v>
      </c>
      <c r="AA111" s="40">
        <f>'Bieu8-XSKT'!AA111</f>
        <v>0</v>
      </c>
      <c r="AB111" s="40">
        <f>'Bieu8-XSKT'!AB111</f>
        <v>0</v>
      </c>
      <c r="AC111" s="40">
        <f>'Bieu8-XSKT'!AC111</f>
        <v>0</v>
      </c>
      <c r="AD111" s="40">
        <f>'Bieu8-XSKT'!AD111</f>
        <v>0</v>
      </c>
      <c r="AE111" s="40">
        <f>'Bieu8-XSKT'!AE111</f>
        <v>0</v>
      </c>
      <c r="AF111" s="40">
        <f>'Bieu8-XSKT'!AF111</f>
        <v>0</v>
      </c>
      <c r="AG111" s="40">
        <f>'Bieu8-XSKT'!AG111</f>
        <v>0</v>
      </c>
      <c r="AH111" s="40">
        <f>'Bieu8-XSKT'!AH111</f>
        <v>0</v>
      </c>
      <c r="AI111" s="40">
        <f>'Bieu8-XSKT'!AI111</f>
        <v>0</v>
      </c>
      <c r="AJ111" s="40">
        <f>'Bieu8-XSKT'!AJ111</f>
        <v>0</v>
      </c>
      <c r="AK111" s="40">
        <f>'Bieu8-XSKT'!AK111</f>
        <v>0</v>
      </c>
      <c r="AL111" s="40">
        <f>'Bieu8-XSKT'!AL111</f>
        <v>0</v>
      </c>
      <c r="AM111" s="40">
        <f>'Bieu8-XSKT'!AM111</f>
        <v>0</v>
      </c>
      <c r="AN111" s="40">
        <f>'Bieu8-XSKT'!AN111</f>
        <v>0</v>
      </c>
      <c r="AO111" s="40">
        <f>'Bieu8-XSKT'!AO111</f>
        <v>0</v>
      </c>
      <c r="AP111" s="40">
        <f>'Bieu8-XSKT'!AP111</f>
        <v>0</v>
      </c>
      <c r="AQ111" s="40">
        <f>'Bieu8-XSKT'!AQ111</f>
        <v>0</v>
      </c>
      <c r="AR111" s="40">
        <f>'Bieu8-XSKT'!AR111</f>
        <v>0</v>
      </c>
      <c r="AS111" s="40">
        <f>'Bieu8-XSKT'!AS111</f>
        <v>0</v>
      </c>
      <c r="AT111" s="40">
        <f>'Bieu8-XSKT'!AT111</f>
        <v>0</v>
      </c>
      <c r="AU111" s="40">
        <f>'Bieu8-XSKT'!AU111</f>
        <v>0</v>
      </c>
      <c r="AV111" s="40">
        <f>'Bieu8-XSKT'!AV111</f>
        <v>0</v>
      </c>
      <c r="AW111" s="40">
        <f>'Bieu8-XSKT'!AW111</f>
        <v>0</v>
      </c>
      <c r="AX111" s="40">
        <f>'Bieu8-XSKT'!AX111</f>
        <v>0</v>
      </c>
      <c r="AY111" s="40">
        <f>'Bieu8-XSKT'!AY111</f>
        <v>0</v>
      </c>
      <c r="AZ111" s="40">
        <f>'Bieu8-XSKT'!AZ111</f>
        <v>0</v>
      </c>
      <c r="BA111" s="40">
        <f>'Bieu8-XSKT'!BA111</f>
        <v>0</v>
      </c>
      <c r="BB111" s="40">
        <f>'Bieu8-XSKT'!BB111</f>
        <v>0</v>
      </c>
      <c r="BC111" s="40">
        <f>'Bieu8-XSKT'!BC111</f>
        <v>0</v>
      </c>
      <c r="BD111" s="40">
        <f>'Bieu8-XSKT'!BD111</f>
        <v>0</v>
      </c>
      <c r="BE111" s="40">
        <f>'Bieu8-XSKT'!BE111</f>
        <v>0</v>
      </c>
      <c r="BF111" s="40">
        <f>'Bieu8-XSKT'!BF111</f>
        <v>0</v>
      </c>
      <c r="BG111" s="40">
        <f>'Bieu8-XSKT'!BG111</f>
        <v>0</v>
      </c>
      <c r="BH111" s="40">
        <f>'Bieu8-XSKT'!BH111</f>
        <v>0</v>
      </c>
      <c r="BI111" s="40">
        <f>'Bieu8-XSKT'!BI111</f>
        <v>0</v>
      </c>
      <c r="BJ111" s="40">
        <f>'Bieu8-XSKT'!BJ111</f>
        <v>0</v>
      </c>
      <c r="BK111" s="40">
        <f>'Bieu8-XSKT'!BK111</f>
        <v>0</v>
      </c>
      <c r="BL111" s="40">
        <f>'Bieu8-XSKT'!BL111</f>
        <v>0</v>
      </c>
      <c r="BM111" s="40">
        <f>'Bieu8-XSKT'!BM111</f>
        <v>0</v>
      </c>
      <c r="BN111" s="40">
        <f>'Bieu8-XSKT'!BN111</f>
        <v>0</v>
      </c>
      <c r="BO111" s="40">
        <f>'Bieu8-XSKT'!BO111</f>
        <v>1507</v>
      </c>
      <c r="BP111" s="40">
        <f>'Bieu8-XSKT'!BP111</f>
        <v>1800</v>
      </c>
      <c r="BQ111" s="40">
        <f>'Bieu8-XSKT'!BQ111</f>
        <v>0</v>
      </c>
      <c r="BR111" s="40">
        <f>'Bieu8-XSKT'!BR111</f>
        <v>1800</v>
      </c>
      <c r="BS111" s="40">
        <f>'Bieu8-XSKT'!BS111</f>
        <v>0</v>
      </c>
      <c r="BT111" s="40">
        <f>'Bieu8-XSKT'!BT111</f>
        <v>0</v>
      </c>
      <c r="BU111" s="40">
        <f>'Bieu8-XSKT'!BU111</f>
        <v>3307</v>
      </c>
      <c r="BV111" s="40">
        <f>'Bieu8-XSKT'!BV111</f>
        <v>1820</v>
      </c>
      <c r="BW111" s="40">
        <f>'Bieu8-XSKT'!BW111</f>
        <v>1800</v>
      </c>
      <c r="BX111" s="40">
        <f>'Bieu8-XSKT'!BX111</f>
        <v>1800</v>
      </c>
      <c r="BY111" s="40">
        <f>'Bieu8-XSKT'!BY111</f>
        <v>1487</v>
      </c>
      <c r="BZ111" s="40">
        <f>'Bieu8-XSKT'!BZ111</f>
        <v>1487</v>
      </c>
      <c r="CA111" s="40">
        <f>'Bieu8-XSKT'!CA111</f>
        <v>1513</v>
      </c>
      <c r="CB111" s="40">
        <f>'Bieu8-XSKT'!CB111</f>
        <v>3000</v>
      </c>
      <c r="CC111" s="39">
        <f>CB111-BY111</f>
        <v>1513</v>
      </c>
      <c r="CD111" s="49" t="s">
        <v>69</v>
      </c>
      <c r="CE111" s="120"/>
      <c r="CG111" s="125"/>
      <c r="CH111" s="107"/>
      <c r="CI111" s="125"/>
      <c r="CJ111" s="106"/>
      <c r="CK111" s="105"/>
      <c r="CL111" s="106"/>
    </row>
    <row r="112" spans="1:90" s="17" customFormat="1" ht="27" hidden="1" customHeight="1" x14ac:dyDescent="0.25">
      <c r="A112" s="41"/>
      <c r="B112" s="43"/>
      <c r="C112" s="44"/>
      <c r="D112" s="44"/>
      <c r="E112" s="45"/>
      <c r="F112" s="229"/>
      <c r="G112" s="39"/>
      <c r="H112" s="39"/>
      <c r="I112" s="38"/>
      <c r="J112" s="38"/>
      <c r="K112" s="38"/>
      <c r="L112" s="39"/>
      <c r="M112" s="39"/>
      <c r="N112" s="39"/>
      <c r="O112" s="39"/>
      <c r="P112" s="38"/>
      <c r="Q112" s="38"/>
      <c r="R112" s="39"/>
      <c r="S112" s="39"/>
      <c r="T112" s="38"/>
      <c r="U112" s="39"/>
      <c r="V112" s="39"/>
      <c r="W112" s="39"/>
      <c r="X112" s="39"/>
      <c r="Y112" s="47"/>
      <c r="Z112" s="38"/>
      <c r="AA112" s="38"/>
      <c r="AB112" s="39"/>
      <c r="AC112" s="39"/>
      <c r="AD112" s="39"/>
      <c r="AE112" s="38"/>
      <c r="AF112" s="38"/>
      <c r="AG112" s="39"/>
      <c r="AH112" s="39"/>
      <c r="AI112" s="39"/>
      <c r="AJ112" s="39"/>
      <c r="AK112" s="39"/>
      <c r="AL112" s="39"/>
      <c r="AM112" s="39"/>
      <c r="AN112" s="39"/>
      <c r="AO112" s="39"/>
      <c r="AP112" s="38"/>
      <c r="AQ112" s="38"/>
      <c r="AR112" s="38"/>
      <c r="AS112" s="39"/>
      <c r="AT112" s="39"/>
      <c r="AU112" s="39"/>
      <c r="AV112" s="47"/>
      <c r="AW112" s="38"/>
      <c r="AX112" s="38"/>
      <c r="AY112" s="38"/>
      <c r="AZ112" s="38"/>
      <c r="BA112" s="38"/>
      <c r="BB112" s="38"/>
      <c r="BC112" s="38"/>
      <c r="BD112" s="38"/>
      <c r="BE112" s="38"/>
      <c r="BF112" s="38"/>
      <c r="BG112" s="39"/>
      <c r="BH112" s="39"/>
      <c r="BI112" s="39"/>
      <c r="BJ112" s="39"/>
      <c r="BK112" s="39"/>
      <c r="BL112" s="39"/>
      <c r="BM112" s="39"/>
      <c r="BN112" s="39"/>
      <c r="BO112" s="38"/>
      <c r="BP112" s="38"/>
      <c r="BQ112" s="39"/>
      <c r="BR112" s="39"/>
      <c r="BS112" s="39"/>
      <c r="BT112" s="39"/>
      <c r="BU112" s="39"/>
      <c r="BV112" s="39"/>
      <c r="BW112" s="39"/>
      <c r="BX112" s="39"/>
      <c r="BY112" s="39"/>
      <c r="BZ112" s="39"/>
      <c r="CA112" s="39"/>
      <c r="CB112" s="39"/>
      <c r="CC112" s="39"/>
      <c r="CD112" s="54"/>
      <c r="CE112" s="120"/>
      <c r="CG112" s="125"/>
      <c r="CH112" s="107"/>
      <c r="CI112" s="125"/>
      <c r="CJ112" s="106"/>
      <c r="CK112" s="105"/>
      <c r="CL112" s="106"/>
    </row>
    <row r="113" spans="1:90" s="107" customFormat="1" ht="28.5" hidden="1" x14ac:dyDescent="0.25">
      <c r="A113" s="143" t="s">
        <v>120</v>
      </c>
      <c r="B113" s="115" t="s">
        <v>252</v>
      </c>
      <c r="C113" s="117"/>
      <c r="D113" s="117"/>
      <c r="E113" s="118"/>
      <c r="F113" s="238"/>
      <c r="G113" s="119">
        <f t="shared" ref="G113:AL113" si="19">SUM(G114:G166)</f>
        <v>422988.2</v>
      </c>
      <c r="H113" s="119">
        <f t="shared" si="19"/>
        <v>373063.57999999996</v>
      </c>
      <c r="I113" s="119">
        <f t="shared" si="19"/>
        <v>0</v>
      </c>
      <c r="J113" s="119">
        <f t="shared" si="19"/>
        <v>0</v>
      </c>
      <c r="K113" s="119">
        <f t="shared" si="19"/>
        <v>0</v>
      </c>
      <c r="L113" s="119">
        <f t="shared" si="19"/>
        <v>0</v>
      </c>
      <c r="M113" s="119">
        <f t="shared" si="19"/>
        <v>0</v>
      </c>
      <c r="N113" s="119">
        <f t="shared" si="19"/>
        <v>0</v>
      </c>
      <c r="O113" s="119">
        <f t="shared" si="19"/>
        <v>0</v>
      </c>
      <c r="P113" s="119">
        <f t="shared" si="19"/>
        <v>0</v>
      </c>
      <c r="Q113" s="119">
        <f t="shared" si="19"/>
        <v>0</v>
      </c>
      <c r="R113" s="119">
        <f t="shared" si="19"/>
        <v>0</v>
      </c>
      <c r="S113" s="119">
        <f t="shared" si="19"/>
        <v>0</v>
      </c>
      <c r="T113" s="119">
        <f t="shared" si="19"/>
        <v>0</v>
      </c>
      <c r="U113" s="119">
        <f t="shared" si="19"/>
        <v>0</v>
      </c>
      <c r="V113" s="119">
        <f t="shared" si="19"/>
        <v>0</v>
      </c>
      <c r="W113" s="119">
        <f t="shared" si="19"/>
        <v>0</v>
      </c>
      <c r="X113" s="119">
        <f t="shared" si="19"/>
        <v>0</v>
      </c>
      <c r="Y113" s="119">
        <f t="shared" si="19"/>
        <v>0</v>
      </c>
      <c r="Z113" s="119">
        <f t="shared" si="19"/>
        <v>0</v>
      </c>
      <c r="AA113" s="119">
        <f t="shared" si="19"/>
        <v>0</v>
      </c>
      <c r="AB113" s="119">
        <f t="shared" si="19"/>
        <v>0</v>
      </c>
      <c r="AC113" s="119">
        <f t="shared" si="19"/>
        <v>0</v>
      </c>
      <c r="AD113" s="119">
        <f t="shared" si="19"/>
        <v>0</v>
      </c>
      <c r="AE113" s="119">
        <f t="shared" si="19"/>
        <v>0</v>
      </c>
      <c r="AF113" s="119">
        <f t="shared" si="19"/>
        <v>0</v>
      </c>
      <c r="AG113" s="119">
        <f t="shared" si="19"/>
        <v>0</v>
      </c>
      <c r="AH113" s="119">
        <f t="shared" si="19"/>
        <v>0</v>
      </c>
      <c r="AI113" s="119">
        <f t="shared" si="19"/>
        <v>0</v>
      </c>
      <c r="AJ113" s="119">
        <f t="shared" si="19"/>
        <v>0</v>
      </c>
      <c r="AK113" s="119">
        <f t="shared" si="19"/>
        <v>0</v>
      </c>
      <c r="AL113" s="119">
        <f t="shared" si="19"/>
        <v>0</v>
      </c>
      <c r="AM113" s="119">
        <f t="shared" ref="AM113:CC113" si="20">SUM(AM114:AM166)</f>
        <v>0</v>
      </c>
      <c r="AN113" s="119">
        <f t="shared" si="20"/>
        <v>0</v>
      </c>
      <c r="AO113" s="119">
        <f t="shared" si="20"/>
        <v>0</v>
      </c>
      <c r="AP113" s="119">
        <f t="shared" si="20"/>
        <v>0</v>
      </c>
      <c r="AQ113" s="119">
        <f t="shared" si="20"/>
        <v>0</v>
      </c>
      <c r="AR113" s="119">
        <f t="shared" si="20"/>
        <v>0</v>
      </c>
      <c r="AS113" s="119">
        <f t="shared" si="20"/>
        <v>0</v>
      </c>
      <c r="AT113" s="119">
        <f t="shared" si="20"/>
        <v>0</v>
      </c>
      <c r="AU113" s="119">
        <f t="shared" si="20"/>
        <v>0</v>
      </c>
      <c r="AV113" s="119">
        <f t="shared" si="20"/>
        <v>0</v>
      </c>
      <c r="AW113" s="119">
        <f t="shared" si="20"/>
        <v>0</v>
      </c>
      <c r="AX113" s="119">
        <f t="shared" si="20"/>
        <v>0</v>
      </c>
      <c r="AY113" s="119">
        <f t="shared" si="20"/>
        <v>0</v>
      </c>
      <c r="AZ113" s="119">
        <f t="shared" si="20"/>
        <v>0</v>
      </c>
      <c r="BA113" s="119">
        <f t="shared" si="20"/>
        <v>0</v>
      </c>
      <c r="BB113" s="119">
        <f t="shared" si="20"/>
        <v>0</v>
      </c>
      <c r="BC113" s="119">
        <f t="shared" si="20"/>
        <v>0</v>
      </c>
      <c r="BD113" s="119">
        <f t="shared" si="20"/>
        <v>0</v>
      </c>
      <c r="BE113" s="119">
        <f t="shared" si="20"/>
        <v>0</v>
      </c>
      <c r="BF113" s="119">
        <f t="shared" si="20"/>
        <v>0</v>
      </c>
      <c r="BG113" s="119">
        <f t="shared" si="20"/>
        <v>0</v>
      </c>
      <c r="BH113" s="119">
        <f t="shared" si="20"/>
        <v>0</v>
      </c>
      <c r="BI113" s="119">
        <f t="shared" si="20"/>
        <v>27619</v>
      </c>
      <c r="BJ113" s="119">
        <f t="shared" si="20"/>
        <v>17198</v>
      </c>
      <c r="BK113" s="119">
        <f t="shared" si="20"/>
        <v>17198</v>
      </c>
      <c r="BL113" s="119">
        <f t="shared" si="20"/>
        <v>0</v>
      </c>
      <c r="BM113" s="119">
        <f t="shared" si="20"/>
        <v>0</v>
      </c>
      <c r="BN113" s="119">
        <f t="shared" si="20"/>
        <v>17198</v>
      </c>
      <c r="BO113" s="119">
        <f t="shared" si="20"/>
        <v>0</v>
      </c>
      <c r="BP113" s="119">
        <f t="shared" si="20"/>
        <v>17198</v>
      </c>
      <c r="BQ113" s="119">
        <f t="shared" si="20"/>
        <v>0</v>
      </c>
      <c r="BR113" s="119">
        <f t="shared" si="20"/>
        <v>540</v>
      </c>
      <c r="BS113" s="119">
        <f t="shared" si="20"/>
        <v>16658</v>
      </c>
      <c r="BT113" s="119">
        <f t="shared" si="20"/>
        <v>-2894</v>
      </c>
      <c r="BU113" s="119">
        <f t="shared" si="20"/>
        <v>17800</v>
      </c>
      <c r="BV113" s="119">
        <f t="shared" si="20"/>
        <v>1060</v>
      </c>
      <c r="BW113" s="119">
        <f t="shared" si="20"/>
        <v>540</v>
      </c>
      <c r="BX113" s="119">
        <f t="shared" si="20"/>
        <v>540</v>
      </c>
      <c r="BY113" s="119">
        <f t="shared" si="20"/>
        <v>16740</v>
      </c>
      <c r="BZ113" s="119">
        <f t="shared" si="20"/>
        <v>179580.13999999998</v>
      </c>
      <c r="CA113" s="119">
        <v>154824</v>
      </c>
      <c r="CB113" s="119">
        <f t="shared" si="20"/>
        <v>172274</v>
      </c>
      <c r="CC113" s="119">
        <f t="shared" si="20"/>
        <v>154034</v>
      </c>
      <c r="CD113" s="60"/>
      <c r="CE113" s="120"/>
      <c r="CF113" s="17"/>
      <c r="CG113" s="125"/>
      <c r="CI113" s="125"/>
      <c r="CJ113" s="106"/>
      <c r="CK113" s="105"/>
      <c r="CL113" s="106"/>
    </row>
    <row r="114" spans="1:90" s="17" customFormat="1" ht="15.75" hidden="1" x14ac:dyDescent="0.25">
      <c r="A114" s="41">
        <v>1</v>
      </c>
      <c r="B114" s="43" t="s">
        <v>207</v>
      </c>
      <c r="C114" s="44"/>
      <c r="D114" s="44"/>
      <c r="E114" s="45"/>
      <c r="F114" s="226"/>
      <c r="G114" s="39">
        <f>'Bieu8-XSKT'!G114</f>
        <v>4999</v>
      </c>
      <c r="H114" s="39">
        <f>'Bieu8-XSKT'!H114</f>
        <v>4900</v>
      </c>
      <c r="I114" s="39">
        <f>'Bieu8-XSKT'!I114</f>
        <v>0</v>
      </c>
      <c r="J114" s="39">
        <f>'Bieu8-XSKT'!J114</f>
        <v>0</v>
      </c>
      <c r="K114" s="39">
        <f>'Bieu8-XSKT'!K114</f>
        <v>0</v>
      </c>
      <c r="L114" s="39">
        <f>'Bieu8-XSKT'!L114</f>
        <v>0</v>
      </c>
      <c r="M114" s="39">
        <f>'Bieu8-XSKT'!M114</f>
        <v>0</v>
      </c>
      <c r="N114" s="39">
        <f>'Bieu8-XSKT'!N114</f>
        <v>0</v>
      </c>
      <c r="O114" s="39">
        <f>'Bieu8-XSKT'!O114</f>
        <v>0</v>
      </c>
      <c r="P114" s="39">
        <f>'Bieu8-XSKT'!P114</f>
        <v>0</v>
      </c>
      <c r="Q114" s="39">
        <f>'Bieu8-XSKT'!Q114</f>
        <v>0</v>
      </c>
      <c r="R114" s="39">
        <f>'Bieu8-XSKT'!R114</f>
        <v>0</v>
      </c>
      <c r="S114" s="39">
        <f>'Bieu8-XSKT'!S114</f>
        <v>0</v>
      </c>
      <c r="T114" s="39">
        <f>'Bieu8-XSKT'!T114</f>
        <v>0</v>
      </c>
      <c r="U114" s="39">
        <f>'Bieu8-XSKT'!U114</f>
        <v>0</v>
      </c>
      <c r="V114" s="39">
        <f>'Bieu8-XSKT'!V114</f>
        <v>0</v>
      </c>
      <c r="W114" s="39">
        <f>'Bieu8-XSKT'!W114</f>
        <v>0</v>
      </c>
      <c r="X114" s="39">
        <f>'Bieu8-XSKT'!X114</f>
        <v>0</v>
      </c>
      <c r="Y114" s="39">
        <f>'Bieu8-XSKT'!Y114</f>
        <v>0</v>
      </c>
      <c r="Z114" s="39">
        <f>'Bieu8-XSKT'!Z114</f>
        <v>0</v>
      </c>
      <c r="AA114" s="39">
        <f>'Bieu8-XSKT'!AA114</f>
        <v>0</v>
      </c>
      <c r="AB114" s="39">
        <f>'Bieu8-XSKT'!AB114</f>
        <v>0</v>
      </c>
      <c r="AC114" s="39">
        <f>'Bieu8-XSKT'!AC114</f>
        <v>0</v>
      </c>
      <c r="AD114" s="39">
        <f>'Bieu8-XSKT'!AD114</f>
        <v>0</v>
      </c>
      <c r="AE114" s="39">
        <f>'Bieu8-XSKT'!AE114</f>
        <v>0</v>
      </c>
      <c r="AF114" s="39">
        <f>'Bieu8-XSKT'!AF114</f>
        <v>0</v>
      </c>
      <c r="AG114" s="39">
        <f>'Bieu8-XSKT'!AG114</f>
        <v>0</v>
      </c>
      <c r="AH114" s="39">
        <f>'Bieu8-XSKT'!AH114</f>
        <v>0</v>
      </c>
      <c r="AI114" s="39">
        <f>'Bieu8-XSKT'!AI114</f>
        <v>0</v>
      </c>
      <c r="AJ114" s="39">
        <f>'Bieu8-XSKT'!AJ114</f>
        <v>0</v>
      </c>
      <c r="AK114" s="39">
        <f>'Bieu8-XSKT'!AK114</f>
        <v>0</v>
      </c>
      <c r="AL114" s="39">
        <f>'Bieu8-XSKT'!AL114</f>
        <v>0</v>
      </c>
      <c r="AM114" s="39">
        <f>'Bieu8-XSKT'!AM114</f>
        <v>0</v>
      </c>
      <c r="AN114" s="39">
        <f>'Bieu8-XSKT'!AN114</f>
        <v>0</v>
      </c>
      <c r="AO114" s="39">
        <f>'Bieu8-XSKT'!AO114</f>
        <v>0</v>
      </c>
      <c r="AP114" s="39">
        <f>'Bieu8-XSKT'!AP114</f>
        <v>0</v>
      </c>
      <c r="AQ114" s="39">
        <f>'Bieu8-XSKT'!AQ114</f>
        <v>0</v>
      </c>
      <c r="AR114" s="39">
        <f>'Bieu8-XSKT'!AR114</f>
        <v>0</v>
      </c>
      <c r="AS114" s="39">
        <f>'Bieu8-XSKT'!AS114</f>
        <v>0</v>
      </c>
      <c r="AT114" s="39">
        <f>'Bieu8-XSKT'!AT114</f>
        <v>0</v>
      </c>
      <c r="AU114" s="39">
        <f>'Bieu8-XSKT'!AU114</f>
        <v>0</v>
      </c>
      <c r="AV114" s="39">
        <f>'Bieu8-XSKT'!AV114</f>
        <v>0</v>
      </c>
      <c r="AW114" s="39">
        <f>'Bieu8-XSKT'!AW114</f>
        <v>0</v>
      </c>
      <c r="AX114" s="39">
        <f>'Bieu8-XSKT'!AX114</f>
        <v>0</v>
      </c>
      <c r="AY114" s="39">
        <f>'Bieu8-XSKT'!AY114</f>
        <v>0</v>
      </c>
      <c r="AZ114" s="39">
        <f>'Bieu8-XSKT'!AZ114</f>
        <v>0</v>
      </c>
      <c r="BA114" s="39">
        <f>'Bieu8-XSKT'!BA114</f>
        <v>0</v>
      </c>
      <c r="BB114" s="39">
        <f>'Bieu8-XSKT'!BB114</f>
        <v>0</v>
      </c>
      <c r="BC114" s="39">
        <f>'Bieu8-XSKT'!BC114</f>
        <v>0</v>
      </c>
      <c r="BD114" s="39">
        <f>'Bieu8-XSKT'!BD114</f>
        <v>0</v>
      </c>
      <c r="BE114" s="39">
        <f>'Bieu8-XSKT'!BE114</f>
        <v>0</v>
      </c>
      <c r="BF114" s="39">
        <f>'Bieu8-XSKT'!BF114</f>
        <v>0</v>
      </c>
      <c r="BG114" s="39">
        <f>'Bieu8-XSKT'!BG114</f>
        <v>0</v>
      </c>
      <c r="BH114" s="39">
        <f>'Bieu8-XSKT'!BH114</f>
        <v>0</v>
      </c>
      <c r="BI114" s="39">
        <f>'Bieu8-XSKT'!BI114</f>
        <v>5000</v>
      </c>
      <c r="BJ114" s="39">
        <f>'Bieu8-XSKT'!BJ114</f>
        <v>5000</v>
      </c>
      <c r="BK114" s="39">
        <f>'Bieu8-XSKT'!BK114</f>
        <v>5000</v>
      </c>
      <c r="BL114" s="39">
        <f>'Bieu8-XSKT'!BL114</f>
        <v>0</v>
      </c>
      <c r="BM114" s="39">
        <f>'Bieu8-XSKT'!BM114</f>
        <v>0</v>
      </c>
      <c r="BN114" s="39">
        <f>'Bieu8-XSKT'!BN114</f>
        <v>5000</v>
      </c>
      <c r="BO114" s="39">
        <f>'Bieu8-XSKT'!BO114</f>
        <v>0</v>
      </c>
      <c r="BP114" s="39">
        <f>'Bieu8-XSKT'!BP114</f>
        <v>5000</v>
      </c>
      <c r="BQ114" s="39">
        <f>'Bieu8-XSKT'!BQ114</f>
        <v>0</v>
      </c>
      <c r="BR114" s="39">
        <f>'Bieu8-XSKT'!BR114</f>
        <v>100</v>
      </c>
      <c r="BS114" s="39">
        <f>'Bieu8-XSKT'!BS114</f>
        <v>4900</v>
      </c>
      <c r="BT114" s="39">
        <f>'Bieu8-XSKT'!BT114</f>
        <v>-100</v>
      </c>
      <c r="BU114" s="39">
        <f>'Bieu8-XSKT'!BU114</f>
        <v>4900</v>
      </c>
      <c r="BV114" s="39">
        <f>'Bieu8-XSKT'!BV114</f>
        <v>100</v>
      </c>
      <c r="BW114" s="39">
        <f>'Bieu8-XSKT'!BW114</f>
        <v>100</v>
      </c>
      <c r="BX114" s="39">
        <f>'Bieu8-XSKT'!BX114</f>
        <v>100</v>
      </c>
      <c r="BY114" s="39">
        <f>'Bieu8-XSKT'!BY114</f>
        <v>4800</v>
      </c>
      <c r="BZ114" s="39">
        <f>'Bieu8-XSKT'!BZ114</f>
        <v>4800</v>
      </c>
      <c r="CA114" s="39">
        <f>'Bieu8-XSKT'!CA114</f>
        <v>0</v>
      </c>
      <c r="CB114" s="39">
        <f>'Bieu8-XSKT'!CB114</f>
        <v>4800</v>
      </c>
      <c r="CC114" s="39"/>
      <c r="CD114" s="58" t="s">
        <v>63</v>
      </c>
      <c r="CE114" s="120"/>
      <c r="CG114" s="125"/>
      <c r="CH114" s="107"/>
      <c r="CI114" s="125"/>
      <c r="CJ114" s="106"/>
      <c r="CK114" s="105"/>
      <c r="CL114" s="106"/>
    </row>
    <row r="115" spans="1:90" s="17" customFormat="1" ht="30" hidden="1" x14ac:dyDescent="0.25">
      <c r="A115" s="41">
        <f t="shared" ref="A115:A119" si="21">A114+1</f>
        <v>2</v>
      </c>
      <c r="B115" s="43" t="s">
        <v>208</v>
      </c>
      <c r="C115" s="44"/>
      <c r="D115" s="44"/>
      <c r="E115" s="45"/>
      <c r="F115" s="228"/>
      <c r="G115" s="39">
        <f>'Bieu8-XSKT'!G115</f>
        <v>7994</v>
      </c>
      <c r="H115" s="39">
        <f>'Bieu8-XSKT'!H115</f>
        <v>7194.6</v>
      </c>
      <c r="I115" s="39">
        <f>'Bieu8-XSKT'!I115</f>
        <v>0</v>
      </c>
      <c r="J115" s="39">
        <f>'Bieu8-XSKT'!J115</f>
        <v>0</v>
      </c>
      <c r="K115" s="39">
        <f>'Bieu8-XSKT'!K115</f>
        <v>0</v>
      </c>
      <c r="L115" s="39">
        <f>'Bieu8-XSKT'!L115</f>
        <v>0</v>
      </c>
      <c r="M115" s="39">
        <f>'Bieu8-XSKT'!M115</f>
        <v>0</v>
      </c>
      <c r="N115" s="39">
        <f>'Bieu8-XSKT'!N115</f>
        <v>0</v>
      </c>
      <c r="O115" s="39">
        <f>'Bieu8-XSKT'!O115</f>
        <v>0</v>
      </c>
      <c r="P115" s="39">
        <f>'Bieu8-XSKT'!P115</f>
        <v>0</v>
      </c>
      <c r="Q115" s="39">
        <f>'Bieu8-XSKT'!Q115</f>
        <v>0</v>
      </c>
      <c r="R115" s="39">
        <f>'Bieu8-XSKT'!R115</f>
        <v>0</v>
      </c>
      <c r="S115" s="39">
        <f>'Bieu8-XSKT'!S115</f>
        <v>0</v>
      </c>
      <c r="T115" s="39">
        <f>'Bieu8-XSKT'!T115</f>
        <v>0</v>
      </c>
      <c r="U115" s="39">
        <f>'Bieu8-XSKT'!U115</f>
        <v>0</v>
      </c>
      <c r="V115" s="39">
        <f>'Bieu8-XSKT'!V115</f>
        <v>0</v>
      </c>
      <c r="W115" s="39">
        <f>'Bieu8-XSKT'!W115</f>
        <v>0</v>
      </c>
      <c r="X115" s="39">
        <f>'Bieu8-XSKT'!X115</f>
        <v>0</v>
      </c>
      <c r="Y115" s="39">
        <f>'Bieu8-XSKT'!Y115</f>
        <v>0</v>
      </c>
      <c r="Z115" s="39">
        <f>'Bieu8-XSKT'!Z115</f>
        <v>0</v>
      </c>
      <c r="AA115" s="39">
        <f>'Bieu8-XSKT'!AA115</f>
        <v>0</v>
      </c>
      <c r="AB115" s="39">
        <f>'Bieu8-XSKT'!AB115</f>
        <v>0</v>
      </c>
      <c r="AC115" s="39">
        <f>'Bieu8-XSKT'!AC115</f>
        <v>0</v>
      </c>
      <c r="AD115" s="39">
        <f>'Bieu8-XSKT'!AD115</f>
        <v>0</v>
      </c>
      <c r="AE115" s="39">
        <f>'Bieu8-XSKT'!AE115</f>
        <v>0</v>
      </c>
      <c r="AF115" s="39">
        <f>'Bieu8-XSKT'!AF115</f>
        <v>0</v>
      </c>
      <c r="AG115" s="39">
        <f>'Bieu8-XSKT'!AG115</f>
        <v>0</v>
      </c>
      <c r="AH115" s="39">
        <f>'Bieu8-XSKT'!AH115</f>
        <v>0</v>
      </c>
      <c r="AI115" s="39">
        <f>'Bieu8-XSKT'!AI115</f>
        <v>0</v>
      </c>
      <c r="AJ115" s="39">
        <f>'Bieu8-XSKT'!AJ115</f>
        <v>0</v>
      </c>
      <c r="AK115" s="39">
        <f>'Bieu8-XSKT'!AK115</f>
        <v>0</v>
      </c>
      <c r="AL115" s="39">
        <f>'Bieu8-XSKT'!AL115</f>
        <v>0</v>
      </c>
      <c r="AM115" s="39">
        <f>'Bieu8-XSKT'!AM115</f>
        <v>0</v>
      </c>
      <c r="AN115" s="39">
        <f>'Bieu8-XSKT'!AN115</f>
        <v>0</v>
      </c>
      <c r="AO115" s="39">
        <f>'Bieu8-XSKT'!AO115</f>
        <v>0</v>
      </c>
      <c r="AP115" s="39">
        <f>'Bieu8-XSKT'!AP115</f>
        <v>0</v>
      </c>
      <c r="AQ115" s="39">
        <f>'Bieu8-XSKT'!AQ115</f>
        <v>0</v>
      </c>
      <c r="AR115" s="39">
        <f>'Bieu8-XSKT'!AR115</f>
        <v>0</v>
      </c>
      <c r="AS115" s="39">
        <f>'Bieu8-XSKT'!AS115</f>
        <v>0</v>
      </c>
      <c r="AT115" s="39">
        <f>'Bieu8-XSKT'!AT115</f>
        <v>0</v>
      </c>
      <c r="AU115" s="39">
        <f>'Bieu8-XSKT'!AU115</f>
        <v>0</v>
      </c>
      <c r="AV115" s="39">
        <f>'Bieu8-XSKT'!AV115</f>
        <v>0</v>
      </c>
      <c r="AW115" s="39">
        <f>'Bieu8-XSKT'!AW115</f>
        <v>0</v>
      </c>
      <c r="AX115" s="39">
        <f>'Bieu8-XSKT'!AX115</f>
        <v>0</v>
      </c>
      <c r="AY115" s="39">
        <f>'Bieu8-XSKT'!AY115</f>
        <v>0</v>
      </c>
      <c r="AZ115" s="39">
        <f>'Bieu8-XSKT'!AZ115</f>
        <v>0</v>
      </c>
      <c r="BA115" s="39">
        <f>'Bieu8-XSKT'!BA115</f>
        <v>0</v>
      </c>
      <c r="BB115" s="39">
        <f>'Bieu8-XSKT'!BB115</f>
        <v>0</v>
      </c>
      <c r="BC115" s="39">
        <f>'Bieu8-XSKT'!BC115</f>
        <v>0</v>
      </c>
      <c r="BD115" s="39">
        <f>'Bieu8-XSKT'!BD115</f>
        <v>0</v>
      </c>
      <c r="BE115" s="39">
        <f>'Bieu8-XSKT'!BE115</f>
        <v>0</v>
      </c>
      <c r="BF115" s="39">
        <f>'Bieu8-XSKT'!BF115</f>
        <v>0</v>
      </c>
      <c r="BG115" s="39">
        <f>'Bieu8-XSKT'!BG115</f>
        <v>0</v>
      </c>
      <c r="BH115" s="39">
        <f>'Bieu8-XSKT'!BH115</f>
        <v>0</v>
      </c>
      <c r="BI115" s="39">
        <f>'Bieu8-XSKT'!BI115</f>
        <v>7998</v>
      </c>
      <c r="BJ115" s="39">
        <f>'Bieu8-XSKT'!BJ115</f>
        <v>7998</v>
      </c>
      <c r="BK115" s="39">
        <f>'Bieu8-XSKT'!BK115</f>
        <v>7998</v>
      </c>
      <c r="BL115" s="39">
        <f>'Bieu8-XSKT'!BL115</f>
        <v>0</v>
      </c>
      <c r="BM115" s="39">
        <f>'Bieu8-XSKT'!BM115</f>
        <v>0</v>
      </c>
      <c r="BN115" s="39">
        <f>'Bieu8-XSKT'!BN115</f>
        <v>7998</v>
      </c>
      <c r="BO115" s="39">
        <f>'Bieu8-XSKT'!BO115</f>
        <v>0</v>
      </c>
      <c r="BP115" s="39">
        <f>'Bieu8-XSKT'!BP115</f>
        <v>7998</v>
      </c>
      <c r="BQ115" s="39">
        <f>'Bieu8-XSKT'!BQ115</f>
        <v>0</v>
      </c>
      <c r="BR115" s="39">
        <f>'Bieu8-XSKT'!BR115</f>
        <v>160</v>
      </c>
      <c r="BS115" s="39">
        <f>'Bieu8-XSKT'!BS115</f>
        <v>7838</v>
      </c>
      <c r="BT115" s="39">
        <f>'Bieu8-XSKT'!BT115</f>
        <v>-2794</v>
      </c>
      <c r="BU115" s="39">
        <f>'Bieu8-XSKT'!BU115</f>
        <v>5204</v>
      </c>
      <c r="BV115" s="39">
        <f>'Bieu8-XSKT'!BV115</f>
        <v>160</v>
      </c>
      <c r="BW115" s="39">
        <f>'Bieu8-XSKT'!BW115</f>
        <v>160</v>
      </c>
      <c r="BX115" s="39">
        <f>'Bieu8-XSKT'!BX115</f>
        <v>160</v>
      </c>
      <c r="BY115" s="39">
        <f>'Bieu8-XSKT'!BY115</f>
        <v>5044</v>
      </c>
      <c r="BZ115" s="39">
        <f>'Bieu8-XSKT'!BZ115</f>
        <v>5044</v>
      </c>
      <c r="CA115" s="39">
        <f>'Bieu8-XSKT'!CA115</f>
        <v>0</v>
      </c>
      <c r="CB115" s="39">
        <f>'Bieu8-XSKT'!CB115</f>
        <v>5044</v>
      </c>
      <c r="CC115" s="39"/>
      <c r="CD115" s="124" t="s">
        <v>55</v>
      </c>
      <c r="CE115" s="120"/>
      <c r="CG115" s="125"/>
      <c r="CH115" s="107"/>
      <c r="CI115" s="125"/>
      <c r="CJ115" s="106"/>
      <c r="CK115" s="105"/>
      <c r="CL115" s="106"/>
    </row>
    <row r="116" spans="1:90" s="17" customFormat="1" ht="30" hidden="1" x14ac:dyDescent="0.25">
      <c r="A116" s="41">
        <f t="shared" si="21"/>
        <v>3</v>
      </c>
      <c r="B116" s="43" t="s">
        <v>408</v>
      </c>
      <c r="C116" s="44"/>
      <c r="D116" s="44"/>
      <c r="E116" s="45"/>
      <c r="F116" s="226"/>
      <c r="G116" s="39">
        <f>'Bieu8-XSKT'!G116</f>
        <v>22265</v>
      </c>
      <c r="H116" s="39">
        <f>'Bieu8-XSKT'!H116</f>
        <v>20038.5</v>
      </c>
      <c r="I116" s="39">
        <f>'Bieu8-XSKT'!I116</f>
        <v>0</v>
      </c>
      <c r="J116" s="39">
        <f>'Bieu8-XSKT'!J116</f>
        <v>0</v>
      </c>
      <c r="K116" s="39">
        <f>'Bieu8-XSKT'!K116</f>
        <v>0</v>
      </c>
      <c r="L116" s="39">
        <f>'Bieu8-XSKT'!L116</f>
        <v>0</v>
      </c>
      <c r="M116" s="39">
        <f>'Bieu8-XSKT'!M116</f>
        <v>0</v>
      </c>
      <c r="N116" s="39">
        <f>'Bieu8-XSKT'!N116</f>
        <v>0</v>
      </c>
      <c r="O116" s="39">
        <f>'Bieu8-XSKT'!O116</f>
        <v>0</v>
      </c>
      <c r="P116" s="39">
        <f>'Bieu8-XSKT'!P116</f>
        <v>0</v>
      </c>
      <c r="Q116" s="39">
        <f>'Bieu8-XSKT'!Q116</f>
        <v>0</v>
      </c>
      <c r="R116" s="39">
        <f>'Bieu8-XSKT'!R116</f>
        <v>0</v>
      </c>
      <c r="S116" s="39">
        <f>'Bieu8-XSKT'!S116</f>
        <v>0</v>
      </c>
      <c r="T116" s="39">
        <f>'Bieu8-XSKT'!T116</f>
        <v>0</v>
      </c>
      <c r="U116" s="39">
        <f>'Bieu8-XSKT'!U116</f>
        <v>0</v>
      </c>
      <c r="V116" s="39">
        <f>'Bieu8-XSKT'!V116</f>
        <v>0</v>
      </c>
      <c r="W116" s="39">
        <f>'Bieu8-XSKT'!W116</f>
        <v>0</v>
      </c>
      <c r="X116" s="39">
        <f>'Bieu8-XSKT'!X116</f>
        <v>0</v>
      </c>
      <c r="Y116" s="39">
        <f>'Bieu8-XSKT'!Y116</f>
        <v>0</v>
      </c>
      <c r="Z116" s="39">
        <f>'Bieu8-XSKT'!Z116</f>
        <v>0</v>
      </c>
      <c r="AA116" s="39">
        <f>'Bieu8-XSKT'!AA116</f>
        <v>0</v>
      </c>
      <c r="AB116" s="39">
        <f>'Bieu8-XSKT'!AB116</f>
        <v>0</v>
      </c>
      <c r="AC116" s="39">
        <f>'Bieu8-XSKT'!AC116</f>
        <v>0</v>
      </c>
      <c r="AD116" s="39">
        <f>'Bieu8-XSKT'!AD116</f>
        <v>0</v>
      </c>
      <c r="AE116" s="39">
        <f>'Bieu8-XSKT'!AE116</f>
        <v>0</v>
      </c>
      <c r="AF116" s="39">
        <f>'Bieu8-XSKT'!AF116</f>
        <v>0</v>
      </c>
      <c r="AG116" s="39">
        <f>'Bieu8-XSKT'!AG116</f>
        <v>0</v>
      </c>
      <c r="AH116" s="39">
        <f>'Bieu8-XSKT'!AH116</f>
        <v>0</v>
      </c>
      <c r="AI116" s="39">
        <f>'Bieu8-XSKT'!AI116</f>
        <v>0</v>
      </c>
      <c r="AJ116" s="39">
        <f>'Bieu8-XSKT'!AJ116</f>
        <v>0</v>
      </c>
      <c r="AK116" s="39">
        <f>'Bieu8-XSKT'!AK116</f>
        <v>0</v>
      </c>
      <c r="AL116" s="39">
        <f>'Bieu8-XSKT'!AL116</f>
        <v>0</v>
      </c>
      <c r="AM116" s="39">
        <f>'Bieu8-XSKT'!AM116</f>
        <v>0</v>
      </c>
      <c r="AN116" s="39">
        <f>'Bieu8-XSKT'!AN116</f>
        <v>0</v>
      </c>
      <c r="AO116" s="39">
        <f>'Bieu8-XSKT'!AO116</f>
        <v>0</v>
      </c>
      <c r="AP116" s="39">
        <f>'Bieu8-XSKT'!AP116</f>
        <v>0</v>
      </c>
      <c r="AQ116" s="39">
        <f>'Bieu8-XSKT'!AQ116</f>
        <v>0</v>
      </c>
      <c r="AR116" s="39">
        <f>'Bieu8-XSKT'!AR116</f>
        <v>0</v>
      </c>
      <c r="AS116" s="39">
        <f>'Bieu8-XSKT'!AS116</f>
        <v>0</v>
      </c>
      <c r="AT116" s="39">
        <f>'Bieu8-XSKT'!AT116</f>
        <v>0</v>
      </c>
      <c r="AU116" s="39">
        <f>'Bieu8-XSKT'!AU116</f>
        <v>0</v>
      </c>
      <c r="AV116" s="39">
        <f>'Bieu8-XSKT'!AV116</f>
        <v>0</v>
      </c>
      <c r="AW116" s="39">
        <f>'Bieu8-XSKT'!AW116</f>
        <v>0</v>
      </c>
      <c r="AX116" s="39">
        <f>'Bieu8-XSKT'!AX116</f>
        <v>0</v>
      </c>
      <c r="AY116" s="39">
        <f>'Bieu8-XSKT'!AY116</f>
        <v>0</v>
      </c>
      <c r="AZ116" s="39">
        <f>'Bieu8-XSKT'!AZ116</f>
        <v>0</v>
      </c>
      <c r="BA116" s="39">
        <f>'Bieu8-XSKT'!BA116</f>
        <v>0</v>
      </c>
      <c r="BB116" s="39">
        <f>'Bieu8-XSKT'!BB116</f>
        <v>0</v>
      </c>
      <c r="BC116" s="39">
        <f>'Bieu8-XSKT'!BC116</f>
        <v>0</v>
      </c>
      <c r="BD116" s="39">
        <f>'Bieu8-XSKT'!BD116</f>
        <v>0</v>
      </c>
      <c r="BE116" s="39">
        <f>'Bieu8-XSKT'!BE116</f>
        <v>0</v>
      </c>
      <c r="BF116" s="39">
        <f>'Bieu8-XSKT'!BF116</f>
        <v>0</v>
      </c>
      <c r="BG116" s="39">
        <f>'Bieu8-XSKT'!BG116</f>
        <v>0</v>
      </c>
      <c r="BH116" s="39">
        <f>'Bieu8-XSKT'!BH116</f>
        <v>0</v>
      </c>
      <c r="BI116" s="39">
        <f>'Bieu8-XSKT'!BI116</f>
        <v>0</v>
      </c>
      <c r="BJ116" s="39">
        <f>'Bieu8-XSKT'!BJ116</f>
        <v>0</v>
      </c>
      <c r="BK116" s="39">
        <f>'Bieu8-XSKT'!BK116</f>
        <v>0</v>
      </c>
      <c r="BL116" s="39">
        <f>'Bieu8-XSKT'!BL116</f>
        <v>0</v>
      </c>
      <c r="BM116" s="39">
        <f>'Bieu8-XSKT'!BM116</f>
        <v>0</v>
      </c>
      <c r="BN116" s="39">
        <f>'Bieu8-XSKT'!BN116</f>
        <v>0</v>
      </c>
      <c r="BO116" s="39">
        <f>'Bieu8-XSKT'!BO116</f>
        <v>0</v>
      </c>
      <c r="BP116" s="39">
        <f>'Bieu8-XSKT'!BP116</f>
        <v>0</v>
      </c>
      <c r="BQ116" s="39">
        <f>'Bieu8-XSKT'!BQ116</f>
        <v>0</v>
      </c>
      <c r="BR116" s="39">
        <f>'Bieu8-XSKT'!BR116</f>
        <v>0</v>
      </c>
      <c r="BS116" s="39">
        <f>'Bieu8-XSKT'!BS116</f>
        <v>0</v>
      </c>
      <c r="BT116" s="39">
        <f>'Bieu8-XSKT'!BT116</f>
        <v>0</v>
      </c>
      <c r="BU116" s="39">
        <f>'Bieu8-XSKT'!BU116</f>
        <v>2000</v>
      </c>
      <c r="BV116" s="39">
        <f>'Bieu8-XSKT'!BV116</f>
        <v>350</v>
      </c>
      <c r="BW116" s="39">
        <f>'Bieu8-XSKT'!BW116</f>
        <v>0</v>
      </c>
      <c r="BX116" s="39">
        <f>'Bieu8-XSKT'!BX116</f>
        <v>0</v>
      </c>
      <c r="BY116" s="39">
        <f>'Bieu8-XSKT'!BY116</f>
        <v>1650</v>
      </c>
      <c r="BZ116" s="39">
        <f>'Bieu8-XSKT'!BZ116</f>
        <v>1650</v>
      </c>
      <c r="CA116" s="39">
        <f>'Bieu8-XSKT'!CA116</f>
        <v>0</v>
      </c>
      <c r="CB116" s="39">
        <f>'Bieu8-XSKT'!CB116</f>
        <v>1650</v>
      </c>
      <c r="CC116" s="39"/>
      <c r="CD116" s="49" t="s">
        <v>54</v>
      </c>
      <c r="CE116" s="120"/>
      <c r="CG116" s="125"/>
      <c r="CH116" s="107"/>
      <c r="CI116" s="125"/>
      <c r="CJ116" s="106"/>
      <c r="CK116" s="105"/>
      <c r="CL116" s="106"/>
    </row>
    <row r="117" spans="1:90" s="17" customFormat="1" ht="30" hidden="1" x14ac:dyDescent="0.25">
      <c r="A117" s="41">
        <f t="shared" si="21"/>
        <v>4</v>
      </c>
      <c r="B117" s="43" t="s">
        <v>438</v>
      </c>
      <c r="C117" s="44"/>
      <c r="D117" s="44"/>
      <c r="E117" s="45"/>
      <c r="F117" s="226"/>
      <c r="G117" s="39">
        <f>'Bieu8-XSKT'!G117</f>
        <v>5828</v>
      </c>
      <c r="H117" s="39">
        <f>'Bieu8-XSKT'!H117</f>
        <v>5245.2</v>
      </c>
      <c r="I117" s="39">
        <f>'Bieu8-XSKT'!I117</f>
        <v>0</v>
      </c>
      <c r="J117" s="39">
        <f>'Bieu8-XSKT'!J117</f>
        <v>0</v>
      </c>
      <c r="K117" s="39">
        <f>'Bieu8-XSKT'!K117</f>
        <v>0</v>
      </c>
      <c r="L117" s="39">
        <f>'Bieu8-XSKT'!L117</f>
        <v>0</v>
      </c>
      <c r="M117" s="39">
        <f>'Bieu8-XSKT'!M117</f>
        <v>0</v>
      </c>
      <c r="N117" s="39">
        <f>'Bieu8-XSKT'!N117</f>
        <v>0</v>
      </c>
      <c r="O117" s="39">
        <f>'Bieu8-XSKT'!O117</f>
        <v>0</v>
      </c>
      <c r="P117" s="39">
        <f>'Bieu8-XSKT'!P117</f>
        <v>0</v>
      </c>
      <c r="Q117" s="39">
        <f>'Bieu8-XSKT'!Q117</f>
        <v>0</v>
      </c>
      <c r="R117" s="39">
        <f>'Bieu8-XSKT'!R117</f>
        <v>0</v>
      </c>
      <c r="S117" s="39">
        <f>'Bieu8-XSKT'!S117</f>
        <v>0</v>
      </c>
      <c r="T117" s="39">
        <f>'Bieu8-XSKT'!T117</f>
        <v>0</v>
      </c>
      <c r="U117" s="39">
        <f>'Bieu8-XSKT'!U117</f>
        <v>0</v>
      </c>
      <c r="V117" s="39">
        <f>'Bieu8-XSKT'!V117</f>
        <v>0</v>
      </c>
      <c r="W117" s="39">
        <f>'Bieu8-XSKT'!W117</f>
        <v>0</v>
      </c>
      <c r="X117" s="39">
        <f>'Bieu8-XSKT'!X117</f>
        <v>0</v>
      </c>
      <c r="Y117" s="39">
        <f>'Bieu8-XSKT'!Y117</f>
        <v>0</v>
      </c>
      <c r="Z117" s="39">
        <f>'Bieu8-XSKT'!Z117</f>
        <v>0</v>
      </c>
      <c r="AA117" s="39">
        <f>'Bieu8-XSKT'!AA117</f>
        <v>0</v>
      </c>
      <c r="AB117" s="39">
        <f>'Bieu8-XSKT'!AB117</f>
        <v>0</v>
      </c>
      <c r="AC117" s="39">
        <f>'Bieu8-XSKT'!AC117</f>
        <v>0</v>
      </c>
      <c r="AD117" s="39">
        <f>'Bieu8-XSKT'!AD117</f>
        <v>0</v>
      </c>
      <c r="AE117" s="39">
        <f>'Bieu8-XSKT'!AE117</f>
        <v>0</v>
      </c>
      <c r="AF117" s="39">
        <f>'Bieu8-XSKT'!AF117</f>
        <v>0</v>
      </c>
      <c r="AG117" s="39">
        <f>'Bieu8-XSKT'!AG117</f>
        <v>0</v>
      </c>
      <c r="AH117" s="39">
        <f>'Bieu8-XSKT'!AH117</f>
        <v>0</v>
      </c>
      <c r="AI117" s="39">
        <f>'Bieu8-XSKT'!AI117</f>
        <v>0</v>
      </c>
      <c r="AJ117" s="39">
        <f>'Bieu8-XSKT'!AJ117</f>
        <v>0</v>
      </c>
      <c r="AK117" s="39">
        <f>'Bieu8-XSKT'!AK117</f>
        <v>0</v>
      </c>
      <c r="AL117" s="39">
        <f>'Bieu8-XSKT'!AL117</f>
        <v>0</v>
      </c>
      <c r="AM117" s="39">
        <f>'Bieu8-XSKT'!AM117</f>
        <v>0</v>
      </c>
      <c r="AN117" s="39">
        <f>'Bieu8-XSKT'!AN117</f>
        <v>0</v>
      </c>
      <c r="AO117" s="39">
        <f>'Bieu8-XSKT'!AO117</f>
        <v>0</v>
      </c>
      <c r="AP117" s="39">
        <f>'Bieu8-XSKT'!AP117</f>
        <v>0</v>
      </c>
      <c r="AQ117" s="39">
        <f>'Bieu8-XSKT'!AQ117</f>
        <v>0</v>
      </c>
      <c r="AR117" s="39">
        <f>'Bieu8-XSKT'!AR117</f>
        <v>0</v>
      </c>
      <c r="AS117" s="39">
        <f>'Bieu8-XSKT'!AS117</f>
        <v>0</v>
      </c>
      <c r="AT117" s="39">
        <f>'Bieu8-XSKT'!AT117</f>
        <v>0</v>
      </c>
      <c r="AU117" s="39">
        <f>'Bieu8-XSKT'!AU117</f>
        <v>0</v>
      </c>
      <c r="AV117" s="39">
        <f>'Bieu8-XSKT'!AV117</f>
        <v>0</v>
      </c>
      <c r="AW117" s="39">
        <f>'Bieu8-XSKT'!AW117</f>
        <v>0</v>
      </c>
      <c r="AX117" s="39">
        <f>'Bieu8-XSKT'!AX117</f>
        <v>0</v>
      </c>
      <c r="AY117" s="39">
        <f>'Bieu8-XSKT'!AY117</f>
        <v>0</v>
      </c>
      <c r="AZ117" s="39">
        <f>'Bieu8-XSKT'!AZ117</f>
        <v>0</v>
      </c>
      <c r="BA117" s="39">
        <f>'Bieu8-XSKT'!BA117</f>
        <v>0</v>
      </c>
      <c r="BB117" s="39">
        <f>'Bieu8-XSKT'!BB117</f>
        <v>0</v>
      </c>
      <c r="BC117" s="39">
        <f>'Bieu8-XSKT'!BC117</f>
        <v>0</v>
      </c>
      <c r="BD117" s="39">
        <f>'Bieu8-XSKT'!BD117</f>
        <v>0</v>
      </c>
      <c r="BE117" s="39">
        <f>'Bieu8-XSKT'!BE117</f>
        <v>0</v>
      </c>
      <c r="BF117" s="39">
        <f>'Bieu8-XSKT'!BF117</f>
        <v>0</v>
      </c>
      <c r="BG117" s="39">
        <f>'Bieu8-XSKT'!BG117</f>
        <v>0</v>
      </c>
      <c r="BH117" s="39">
        <f>'Bieu8-XSKT'!BH117</f>
        <v>0</v>
      </c>
      <c r="BI117" s="39">
        <f>'Bieu8-XSKT'!BI117</f>
        <v>6231</v>
      </c>
      <c r="BJ117" s="39">
        <f>'Bieu8-XSKT'!BJ117</f>
        <v>2200</v>
      </c>
      <c r="BK117" s="39">
        <f>'Bieu8-XSKT'!BK117</f>
        <v>2200</v>
      </c>
      <c r="BL117" s="39">
        <f>'Bieu8-XSKT'!BL117</f>
        <v>0</v>
      </c>
      <c r="BM117" s="39">
        <f>'Bieu8-XSKT'!BM117</f>
        <v>0</v>
      </c>
      <c r="BN117" s="39">
        <f>'Bieu8-XSKT'!BN117</f>
        <v>2200</v>
      </c>
      <c r="BO117" s="39">
        <f>'Bieu8-XSKT'!BO117</f>
        <v>0</v>
      </c>
      <c r="BP117" s="39">
        <f>'Bieu8-XSKT'!BP117</f>
        <v>2200</v>
      </c>
      <c r="BQ117" s="39">
        <f>'Bieu8-XSKT'!BQ117</f>
        <v>0</v>
      </c>
      <c r="BR117" s="39">
        <f>'Bieu8-XSKT'!BR117</f>
        <v>120</v>
      </c>
      <c r="BS117" s="39">
        <f>'Bieu8-XSKT'!BS117</f>
        <v>2080</v>
      </c>
      <c r="BT117" s="39">
        <f>'Bieu8-XSKT'!BT117</f>
        <v>0</v>
      </c>
      <c r="BU117" s="39">
        <f>'Bieu8-XSKT'!BU117</f>
        <v>2200</v>
      </c>
      <c r="BV117" s="39">
        <f>'Bieu8-XSKT'!BV117</f>
        <v>270</v>
      </c>
      <c r="BW117" s="39">
        <f>'Bieu8-XSKT'!BW117</f>
        <v>120</v>
      </c>
      <c r="BX117" s="39">
        <f>'Bieu8-XSKT'!BX117</f>
        <v>120</v>
      </c>
      <c r="BY117" s="39">
        <f>'Bieu8-XSKT'!BY117</f>
        <v>1930</v>
      </c>
      <c r="BZ117" s="39">
        <f>'Bieu8-XSKT'!BZ117</f>
        <v>1930</v>
      </c>
      <c r="CA117" s="39">
        <f>'Bieu8-XSKT'!CA117</f>
        <v>300</v>
      </c>
      <c r="CB117" s="39">
        <f>'Bieu8-XSKT'!CB117</f>
        <v>2230</v>
      </c>
      <c r="CC117" s="39"/>
      <c r="CD117" s="124" t="s">
        <v>209</v>
      </c>
      <c r="CE117" s="120"/>
      <c r="CG117" s="125"/>
      <c r="CH117" s="107"/>
      <c r="CI117" s="125"/>
      <c r="CJ117" s="106"/>
      <c r="CK117" s="105"/>
      <c r="CL117" s="106"/>
    </row>
    <row r="118" spans="1:90" s="17" customFormat="1" ht="30" hidden="1" x14ac:dyDescent="0.25">
      <c r="A118" s="41">
        <f t="shared" si="21"/>
        <v>5</v>
      </c>
      <c r="B118" s="43" t="s">
        <v>210</v>
      </c>
      <c r="C118" s="44"/>
      <c r="D118" s="44"/>
      <c r="E118" s="45"/>
      <c r="F118" s="226"/>
      <c r="G118" s="39">
        <f>'Bieu8-XSKT'!G118</f>
        <v>7150</v>
      </c>
      <c r="H118" s="39">
        <f>'Bieu8-XSKT'!H118</f>
        <v>6435</v>
      </c>
      <c r="I118" s="39">
        <f>'Bieu8-XSKT'!I118</f>
        <v>0</v>
      </c>
      <c r="J118" s="39">
        <f>'Bieu8-XSKT'!J118</f>
        <v>0</v>
      </c>
      <c r="K118" s="39">
        <f>'Bieu8-XSKT'!K118</f>
        <v>0</v>
      </c>
      <c r="L118" s="39">
        <f>'Bieu8-XSKT'!L118</f>
        <v>0</v>
      </c>
      <c r="M118" s="39">
        <f>'Bieu8-XSKT'!M118</f>
        <v>0</v>
      </c>
      <c r="N118" s="39">
        <f>'Bieu8-XSKT'!N118</f>
        <v>0</v>
      </c>
      <c r="O118" s="39">
        <f>'Bieu8-XSKT'!O118</f>
        <v>0</v>
      </c>
      <c r="P118" s="39">
        <f>'Bieu8-XSKT'!P118</f>
        <v>0</v>
      </c>
      <c r="Q118" s="39">
        <f>'Bieu8-XSKT'!Q118</f>
        <v>0</v>
      </c>
      <c r="R118" s="39">
        <f>'Bieu8-XSKT'!R118</f>
        <v>0</v>
      </c>
      <c r="S118" s="39">
        <f>'Bieu8-XSKT'!S118</f>
        <v>0</v>
      </c>
      <c r="T118" s="39">
        <f>'Bieu8-XSKT'!T118</f>
        <v>0</v>
      </c>
      <c r="U118" s="39">
        <f>'Bieu8-XSKT'!U118</f>
        <v>0</v>
      </c>
      <c r="V118" s="39">
        <f>'Bieu8-XSKT'!V118</f>
        <v>0</v>
      </c>
      <c r="W118" s="39">
        <f>'Bieu8-XSKT'!W118</f>
        <v>0</v>
      </c>
      <c r="X118" s="39">
        <f>'Bieu8-XSKT'!X118</f>
        <v>0</v>
      </c>
      <c r="Y118" s="39">
        <f>'Bieu8-XSKT'!Y118</f>
        <v>0</v>
      </c>
      <c r="Z118" s="39">
        <f>'Bieu8-XSKT'!Z118</f>
        <v>0</v>
      </c>
      <c r="AA118" s="39">
        <f>'Bieu8-XSKT'!AA118</f>
        <v>0</v>
      </c>
      <c r="AB118" s="39">
        <f>'Bieu8-XSKT'!AB118</f>
        <v>0</v>
      </c>
      <c r="AC118" s="39">
        <f>'Bieu8-XSKT'!AC118</f>
        <v>0</v>
      </c>
      <c r="AD118" s="39">
        <f>'Bieu8-XSKT'!AD118</f>
        <v>0</v>
      </c>
      <c r="AE118" s="39">
        <f>'Bieu8-XSKT'!AE118</f>
        <v>0</v>
      </c>
      <c r="AF118" s="39">
        <f>'Bieu8-XSKT'!AF118</f>
        <v>0</v>
      </c>
      <c r="AG118" s="39">
        <f>'Bieu8-XSKT'!AG118</f>
        <v>0</v>
      </c>
      <c r="AH118" s="39">
        <f>'Bieu8-XSKT'!AH118</f>
        <v>0</v>
      </c>
      <c r="AI118" s="39">
        <f>'Bieu8-XSKT'!AI118</f>
        <v>0</v>
      </c>
      <c r="AJ118" s="39">
        <f>'Bieu8-XSKT'!AJ118</f>
        <v>0</v>
      </c>
      <c r="AK118" s="39">
        <f>'Bieu8-XSKT'!AK118</f>
        <v>0</v>
      </c>
      <c r="AL118" s="39">
        <f>'Bieu8-XSKT'!AL118</f>
        <v>0</v>
      </c>
      <c r="AM118" s="39">
        <f>'Bieu8-XSKT'!AM118</f>
        <v>0</v>
      </c>
      <c r="AN118" s="39">
        <f>'Bieu8-XSKT'!AN118</f>
        <v>0</v>
      </c>
      <c r="AO118" s="39">
        <f>'Bieu8-XSKT'!AO118</f>
        <v>0</v>
      </c>
      <c r="AP118" s="39">
        <f>'Bieu8-XSKT'!AP118</f>
        <v>0</v>
      </c>
      <c r="AQ118" s="39">
        <f>'Bieu8-XSKT'!AQ118</f>
        <v>0</v>
      </c>
      <c r="AR118" s="39">
        <f>'Bieu8-XSKT'!AR118</f>
        <v>0</v>
      </c>
      <c r="AS118" s="39">
        <f>'Bieu8-XSKT'!AS118</f>
        <v>0</v>
      </c>
      <c r="AT118" s="39">
        <f>'Bieu8-XSKT'!AT118</f>
        <v>0</v>
      </c>
      <c r="AU118" s="39">
        <f>'Bieu8-XSKT'!AU118</f>
        <v>0</v>
      </c>
      <c r="AV118" s="39">
        <f>'Bieu8-XSKT'!AV118</f>
        <v>0</v>
      </c>
      <c r="AW118" s="39">
        <f>'Bieu8-XSKT'!AW118</f>
        <v>0</v>
      </c>
      <c r="AX118" s="39">
        <f>'Bieu8-XSKT'!AX118</f>
        <v>0</v>
      </c>
      <c r="AY118" s="39">
        <f>'Bieu8-XSKT'!AY118</f>
        <v>0</v>
      </c>
      <c r="AZ118" s="39">
        <f>'Bieu8-XSKT'!AZ118</f>
        <v>0</v>
      </c>
      <c r="BA118" s="39">
        <f>'Bieu8-XSKT'!BA118</f>
        <v>0</v>
      </c>
      <c r="BB118" s="39">
        <f>'Bieu8-XSKT'!BB118</f>
        <v>0</v>
      </c>
      <c r="BC118" s="39">
        <f>'Bieu8-XSKT'!BC118</f>
        <v>0</v>
      </c>
      <c r="BD118" s="39">
        <f>'Bieu8-XSKT'!BD118</f>
        <v>0</v>
      </c>
      <c r="BE118" s="39">
        <f>'Bieu8-XSKT'!BE118</f>
        <v>0</v>
      </c>
      <c r="BF118" s="39">
        <f>'Bieu8-XSKT'!BF118</f>
        <v>0</v>
      </c>
      <c r="BG118" s="39">
        <f>'Bieu8-XSKT'!BG118</f>
        <v>0</v>
      </c>
      <c r="BH118" s="39">
        <f>'Bieu8-XSKT'!BH118</f>
        <v>0</v>
      </c>
      <c r="BI118" s="39">
        <f>'Bieu8-XSKT'!BI118</f>
        <v>8390</v>
      </c>
      <c r="BJ118" s="39">
        <f>'Bieu8-XSKT'!BJ118</f>
        <v>2000</v>
      </c>
      <c r="BK118" s="39">
        <f>'Bieu8-XSKT'!BK118</f>
        <v>2000</v>
      </c>
      <c r="BL118" s="39">
        <f>'Bieu8-XSKT'!BL118</f>
        <v>0</v>
      </c>
      <c r="BM118" s="39">
        <f>'Bieu8-XSKT'!BM118</f>
        <v>0</v>
      </c>
      <c r="BN118" s="39">
        <f>'Bieu8-XSKT'!BN118</f>
        <v>2000</v>
      </c>
      <c r="BO118" s="39">
        <f>'Bieu8-XSKT'!BO118</f>
        <v>0</v>
      </c>
      <c r="BP118" s="39">
        <f>'Bieu8-XSKT'!BP118</f>
        <v>2000</v>
      </c>
      <c r="BQ118" s="39">
        <f>'Bieu8-XSKT'!BQ118</f>
        <v>0</v>
      </c>
      <c r="BR118" s="39">
        <f>'Bieu8-XSKT'!BR118</f>
        <v>160</v>
      </c>
      <c r="BS118" s="39">
        <f>'Bieu8-XSKT'!BS118</f>
        <v>1840</v>
      </c>
      <c r="BT118" s="39">
        <f>'Bieu8-XSKT'!BT118</f>
        <v>0</v>
      </c>
      <c r="BU118" s="39">
        <f>'Bieu8-XSKT'!BU118</f>
        <v>2000</v>
      </c>
      <c r="BV118" s="39">
        <f>'Bieu8-XSKT'!BV118</f>
        <v>160</v>
      </c>
      <c r="BW118" s="39">
        <f>'Bieu8-XSKT'!BW118</f>
        <v>160</v>
      </c>
      <c r="BX118" s="39">
        <f>'Bieu8-XSKT'!BX118</f>
        <v>160</v>
      </c>
      <c r="BY118" s="39">
        <f>'Bieu8-XSKT'!BY118</f>
        <v>1840</v>
      </c>
      <c r="BZ118" s="39">
        <f>'Bieu8-XSKT'!BZ118</f>
        <v>1840</v>
      </c>
      <c r="CA118" s="39">
        <f>'Bieu8-XSKT'!CA118</f>
        <v>1200</v>
      </c>
      <c r="CB118" s="39">
        <f>'Bieu8-XSKT'!CB118</f>
        <v>3040</v>
      </c>
      <c r="CC118" s="39"/>
      <c r="CD118" s="124" t="s">
        <v>62</v>
      </c>
      <c r="CE118" s="120"/>
      <c r="CG118" s="125"/>
      <c r="CH118" s="107"/>
      <c r="CI118" s="125"/>
      <c r="CJ118" s="106"/>
      <c r="CK118" s="105"/>
      <c r="CL118" s="106"/>
    </row>
    <row r="119" spans="1:90" s="105" customFormat="1" ht="45" hidden="1" x14ac:dyDescent="0.25">
      <c r="A119" s="41">
        <f t="shared" si="21"/>
        <v>6</v>
      </c>
      <c r="B119" s="149" t="s">
        <v>426</v>
      </c>
      <c r="C119" s="62"/>
      <c r="D119" s="62"/>
      <c r="E119" s="41"/>
      <c r="F119" s="226"/>
      <c r="G119" s="39">
        <f>'Bieu8-XSKT'!G119</f>
        <v>0</v>
      </c>
      <c r="H119" s="39">
        <f>'Bieu8-XSKT'!H119</f>
        <v>0</v>
      </c>
      <c r="I119" s="39">
        <f>'Bieu8-XSKT'!I119</f>
        <v>0</v>
      </c>
      <c r="J119" s="39">
        <f>'Bieu8-XSKT'!J119</f>
        <v>0</v>
      </c>
      <c r="K119" s="39">
        <f>'Bieu8-XSKT'!K119</f>
        <v>0</v>
      </c>
      <c r="L119" s="39">
        <f>'Bieu8-XSKT'!L119</f>
        <v>0</v>
      </c>
      <c r="M119" s="39">
        <f>'Bieu8-XSKT'!M119</f>
        <v>0</v>
      </c>
      <c r="N119" s="39">
        <f>'Bieu8-XSKT'!N119</f>
        <v>0</v>
      </c>
      <c r="O119" s="39">
        <f>'Bieu8-XSKT'!O119</f>
        <v>0</v>
      </c>
      <c r="P119" s="39">
        <f>'Bieu8-XSKT'!P119</f>
        <v>0</v>
      </c>
      <c r="Q119" s="39">
        <f>'Bieu8-XSKT'!Q119</f>
        <v>0</v>
      </c>
      <c r="R119" s="39">
        <f>'Bieu8-XSKT'!R119</f>
        <v>0</v>
      </c>
      <c r="S119" s="39">
        <f>'Bieu8-XSKT'!S119</f>
        <v>0</v>
      </c>
      <c r="T119" s="39">
        <f>'Bieu8-XSKT'!T119</f>
        <v>0</v>
      </c>
      <c r="U119" s="39">
        <f>'Bieu8-XSKT'!U119</f>
        <v>0</v>
      </c>
      <c r="V119" s="39">
        <f>'Bieu8-XSKT'!V119</f>
        <v>0</v>
      </c>
      <c r="W119" s="39">
        <f>'Bieu8-XSKT'!W119</f>
        <v>0</v>
      </c>
      <c r="X119" s="39">
        <f>'Bieu8-XSKT'!X119</f>
        <v>0</v>
      </c>
      <c r="Y119" s="39">
        <f>'Bieu8-XSKT'!Y119</f>
        <v>0</v>
      </c>
      <c r="Z119" s="39">
        <f>'Bieu8-XSKT'!Z119</f>
        <v>0</v>
      </c>
      <c r="AA119" s="39">
        <f>'Bieu8-XSKT'!AA119</f>
        <v>0</v>
      </c>
      <c r="AB119" s="39">
        <f>'Bieu8-XSKT'!AB119</f>
        <v>0</v>
      </c>
      <c r="AC119" s="39">
        <f>'Bieu8-XSKT'!AC119</f>
        <v>0</v>
      </c>
      <c r="AD119" s="39">
        <f>'Bieu8-XSKT'!AD119</f>
        <v>0</v>
      </c>
      <c r="AE119" s="39">
        <f>'Bieu8-XSKT'!AE119</f>
        <v>0</v>
      </c>
      <c r="AF119" s="39">
        <f>'Bieu8-XSKT'!AF119</f>
        <v>0</v>
      </c>
      <c r="AG119" s="39">
        <f>'Bieu8-XSKT'!AG119</f>
        <v>0</v>
      </c>
      <c r="AH119" s="39">
        <f>'Bieu8-XSKT'!AH119</f>
        <v>0</v>
      </c>
      <c r="AI119" s="39">
        <f>'Bieu8-XSKT'!AI119</f>
        <v>0</v>
      </c>
      <c r="AJ119" s="39">
        <f>'Bieu8-XSKT'!AJ119</f>
        <v>0</v>
      </c>
      <c r="AK119" s="39">
        <f>'Bieu8-XSKT'!AK119</f>
        <v>0</v>
      </c>
      <c r="AL119" s="39">
        <f>'Bieu8-XSKT'!AL119</f>
        <v>0</v>
      </c>
      <c r="AM119" s="39">
        <f>'Bieu8-XSKT'!AM119</f>
        <v>0</v>
      </c>
      <c r="AN119" s="39">
        <f>'Bieu8-XSKT'!AN119</f>
        <v>0</v>
      </c>
      <c r="AO119" s="39">
        <f>'Bieu8-XSKT'!AO119</f>
        <v>0</v>
      </c>
      <c r="AP119" s="39">
        <f>'Bieu8-XSKT'!AP119</f>
        <v>0</v>
      </c>
      <c r="AQ119" s="39">
        <f>'Bieu8-XSKT'!AQ119</f>
        <v>0</v>
      </c>
      <c r="AR119" s="39">
        <f>'Bieu8-XSKT'!AR119</f>
        <v>0</v>
      </c>
      <c r="AS119" s="39">
        <f>'Bieu8-XSKT'!AS119</f>
        <v>0</v>
      </c>
      <c r="AT119" s="39">
        <f>'Bieu8-XSKT'!AT119</f>
        <v>0</v>
      </c>
      <c r="AU119" s="39">
        <f>'Bieu8-XSKT'!AU119</f>
        <v>0</v>
      </c>
      <c r="AV119" s="39">
        <f>'Bieu8-XSKT'!AV119</f>
        <v>0</v>
      </c>
      <c r="AW119" s="39">
        <f>'Bieu8-XSKT'!AW119</f>
        <v>0</v>
      </c>
      <c r="AX119" s="39">
        <f>'Bieu8-XSKT'!AX119</f>
        <v>0</v>
      </c>
      <c r="AY119" s="39">
        <f>'Bieu8-XSKT'!AY119</f>
        <v>0</v>
      </c>
      <c r="AZ119" s="39">
        <f>'Bieu8-XSKT'!AZ119</f>
        <v>0</v>
      </c>
      <c r="BA119" s="39">
        <f>'Bieu8-XSKT'!BA119</f>
        <v>0</v>
      </c>
      <c r="BB119" s="39">
        <f>'Bieu8-XSKT'!BB119</f>
        <v>0</v>
      </c>
      <c r="BC119" s="39">
        <f>'Bieu8-XSKT'!BC119</f>
        <v>0</v>
      </c>
      <c r="BD119" s="39">
        <f>'Bieu8-XSKT'!BD119</f>
        <v>0</v>
      </c>
      <c r="BE119" s="39">
        <f>'Bieu8-XSKT'!BE119</f>
        <v>0</v>
      </c>
      <c r="BF119" s="39">
        <f>'Bieu8-XSKT'!BF119</f>
        <v>0</v>
      </c>
      <c r="BG119" s="39">
        <f>'Bieu8-XSKT'!BG119</f>
        <v>0</v>
      </c>
      <c r="BH119" s="39">
        <f>'Bieu8-XSKT'!BH119</f>
        <v>0</v>
      </c>
      <c r="BI119" s="39">
        <f>'Bieu8-XSKT'!BI119</f>
        <v>0</v>
      </c>
      <c r="BJ119" s="39">
        <f>'Bieu8-XSKT'!BJ119</f>
        <v>0</v>
      </c>
      <c r="BK119" s="39">
        <f>'Bieu8-XSKT'!BK119</f>
        <v>0</v>
      </c>
      <c r="BL119" s="39">
        <f>'Bieu8-XSKT'!BL119</f>
        <v>0</v>
      </c>
      <c r="BM119" s="39">
        <f>'Bieu8-XSKT'!BM119</f>
        <v>0</v>
      </c>
      <c r="BN119" s="39">
        <f>'Bieu8-XSKT'!BN119</f>
        <v>0</v>
      </c>
      <c r="BO119" s="39">
        <f>'Bieu8-XSKT'!BO119</f>
        <v>0</v>
      </c>
      <c r="BP119" s="39">
        <f>'Bieu8-XSKT'!BP119</f>
        <v>0</v>
      </c>
      <c r="BQ119" s="39">
        <f>'Bieu8-XSKT'!BQ119</f>
        <v>0</v>
      </c>
      <c r="BR119" s="39">
        <f>'Bieu8-XSKT'!BR119</f>
        <v>0</v>
      </c>
      <c r="BS119" s="39">
        <f>'Bieu8-XSKT'!BS119</f>
        <v>0</v>
      </c>
      <c r="BT119" s="39">
        <f>'Bieu8-XSKT'!BT119</f>
        <v>0</v>
      </c>
      <c r="BU119" s="39">
        <f>'Bieu8-XSKT'!BU119</f>
        <v>0</v>
      </c>
      <c r="BV119" s="39">
        <f>'Bieu8-XSKT'!BV119</f>
        <v>0</v>
      </c>
      <c r="BW119" s="39">
        <f>'Bieu8-XSKT'!BW119</f>
        <v>0</v>
      </c>
      <c r="BX119" s="39">
        <f>'Bieu8-XSKT'!BX119</f>
        <v>0</v>
      </c>
      <c r="BY119" s="39">
        <f>'Bieu8-XSKT'!BY119</f>
        <v>0</v>
      </c>
      <c r="BZ119" s="39">
        <f>'Bieu8-XSKT'!BZ119</f>
        <v>0</v>
      </c>
      <c r="CA119" s="39">
        <f>'Bieu8-XSKT'!CA119</f>
        <v>0</v>
      </c>
      <c r="CB119" s="39">
        <f>'Bieu8-XSKT'!CB119</f>
        <v>0</v>
      </c>
      <c r="CC119" s="39"/>
      <c r="CD119" s="54" t="s">
        <v>287</v>
      </c>
      <c r="CE119" s="120"/>
      <c r="CF119" s="17"/>
      <c r="CG119" s="125"/>
      <c r="CH119" s="107"/>
      <c r="CI119" s="125"/>
      <c r="CJ119" s="106"/>
      <c r="CL119" s="106"/>
    </row>
    <row r="120" spans="1:90" s="105" customFormat="1" ht="45" hidden="1" x14ac:dyDescent="0.25">
      <c r="A120" s="41">
        <f>A119+1</f>
        <v>7</v>
      </c>
      <c r="B120" s="150" t="s">
        <v>506</v>
      </c>
      <c r="C120" s="62"/>
      <c r="D120" s="62"/>
      <c r="E120" s="41"/>
      <c r="F120" s="232" t="s">
        <v>429</v>
      </c>
      <c r="G120" s="39">
        <f>'Bieu8-XSKT'!G120</f>
        <v>4431</v>
      </c>
      <c r="H120" s="39">
        <f>'Bieu8-XSKT'!H120</f>
        <v>500</v>
      </c>
      <c r="I120" s="39">
        <f>'Bieu8-XSKT'!I120</f>
        <v>0</v>
      </c>
      <c r="J120" s="39">
        <f>'Bieu8-XSKT'!J120</f>
        <v>0</v>
      </c>
      <c r="K120" s="39">
        <f>'Bieu8-XSKT'!K120</f>
        <v>0</v>
      </c>
      <c r="L120" s="39">
        <f>'Bieu8-XSKT'!L120</f>
        <v>0</v>
      </c>
      <c r="M120" s="39">
        <f>'Bieu8-XSKT'!M120</f>
        <v>0</v>
      </c>
      <c r="N120" s="39">
        <f>'Bieu8-XSKT'!N120</f>
        <v>0</v>
      </c>
      <c r="O120" s="39">
        <f>'Bieu8-XSKT'!O120</f>
        <v>0</v>
      </c>
      <c r="P120" s="39">
        <f>'Bieu8-XSKT'!P120</f>
        <v>0</v>
      </c>
      <c r="Q120" s="39">
        <f>'Bieu8-XSKT'!Q120</f>
        <v>0</v>
      </c>
      <c r="R120" s="39">
        <f>'Bieu8-XSKT'!R120</f>
        <v>0</v>
      </c>
      <c r="S120" s="39">
        <f>'Bieu8-XSKT'!S120</f>
        <v>0</v>
      </c>
      <c r="T120" s="39">
        <f>'Bieu8-XSKT'!T120</f>
        <v>0</v>
      </c>
      <c r="U120" s="39">
        <f>'Bieu8-XSKT'!U120</f>
        <v>0</v>
      </c>
      <c r="V120" s="39">
        <f>'Bieu8-XSKT'!V120</f>
        <v>0</v>
      </c>
      <c r="W120" s="39">
        <f>'Bieu8-XSKT'!W120</f>
        <v>0</v>
      </c>
      <c r="X120" s="39">
        <f>'Bieu8-XSKT'!X120</f>
        <v>0</v>
      </c>
      <c r="Y120" s="39">
        <f>'Bieu8-XSKT'!Y120</f>
        <v>0</v>
      </c>
      <c r="Z120" s="39">
        <f>'Bieu8-XSKT'!Z120</f>
        <v>0</v>
      </c>
      <c r="AA120" s="39">
        <f>'Bieu8-XSKT'!AA120</f>
        <v>0</v>
      </c>
      <c r="AB120" s="39">
        <f>'Bieu8-XSKT'!AB120</f>
        <v>0</v>
      </c>
      <c r="AC120" s="39">
        <f>'Bieu8-XSKT'!AC120</f>
        <v>0</v>
      </c>
      <c r="AD120" s="39">
        <f>'Bieu8-XSKT'!AD120</f>
        <v>0</v>
      </c>
      <c r="AE120" s="39">
        <f>'Bieu8-XSKT'!AE120</f>
        <v>0</v>
      </c>
      <c r="AF120" s="39">
        <f>'Bieu8-XSKT'!AF120</f>
        <v>0</v>
      </c>
      <c r="AG120" s="39">
        <f>'Bieu8-XSKT'!AG120</f>
        <v>0</v>
      </c>
      <c r="AH120" s="39">
        <f>'Bieu8-XSKT'!AH120</f>
        <v>0</v>
      </c>
      <c r="AI120" s="39">
        <f>'Bieu8-XSKT'!AI120</f>
        <v>0</v>
      </c>
      <c r="AJ120" s="39">
        <f>'Bieu8-XSKT'!AJ120</f>
        <v>0</v>
      </c>
      <c r="AK120" s="39">
        <f>'Bieu8-XSKT'!AK120</f>
        <v>0</v>
      </c>
      <c r="AL120" s="39">
        <f>'Bieu8-XSKT'!AL120</f>
        <v>0</v>
      </c>
      <c r="AM120" s="39">
        <f>'Bieu8-XSKT'!AM120</f>
        <v>0</v>
      </c>
      <c r="AN120" s="39">
        <f>'Bieu8-XSKT'!AN120</f>
        <v>0</v>
      </c>
      <c r="AO120" s="39">
        <f>'Bieu8-XSKT'!AO120</f>
        <v>0</v>
      </c>
      <c r="AP120" s="39">
        <f>'Bieu8-XSKT'!AP120</f>
        <v>0</v>
      </c>
      <c r="AQ120" s="39">
        <f>'Bieu8-XSKT'!AQ120</f>
        <v>0</v>
      </c>
      <c r="AR120" s="39">
        <f>'Bieu8-XSKT'!AR120</f>
        <v>0</v>
      </c>
      <c r="AS120" s="39">
        <f>'Bieu8-XSKT'!AS120</f>
        <v>0</v>
      </c>
      <c r="AT120" s="39">
        <f>'Bieu8-XSKT'!AT120</f>
        <v>0</v>
      </c>
      <c r="AU120" s="39">
        <f>'Bieu8-XSKT'!AU120</f>
        <v>0</v>
      </c>
      <c r="AV120" s="39">
        <f>'Bieu8-XSKT'!AV120</f>
        <v>0</v>
      </c>
      <c r="AW120" s="39">
        <f>'Bieu8-XSKT'!AW120</f>
        <v>0</v>
      </c>
      <c r="AX120" s="39">
        <f>'Bieu8-XSKT'!AX120</f>
        <v>0</v>
      </c>
      <c r="AY120" s="39">
        <f>'Bieu8-XSKT'!AY120</f>
        <v>0</v>
      </c>
      <c r="AZ120" s="39">
        <f>'Bieu8-XSKT'!AZ120</f>
        <v>0</v>
      </c>
      <c r="BA120" s="39">
        <f>'Bieu8-XSKT'!BA120</f>
        <v>0</v>
      </c>
      <c r="BB120" s="39">
        <f>'Bieu8-XSKT'!BB120</f>
        <v>0</v>
      </c>
      <c r="BC120" s="39">
        <f>'Bieu8-XSKT'!BC120</f>
        <v>0</v>
      </c>
      <c r="BD120" s="39">
        <f>'Bieu8-XSKT'!BD120</f>
        <v>0</v>
      </c>
      <c r="BE120" s="39">
        <f>'Bieu8-XSKT'!BE120</f>
        <v>0</v>
      </c>
      <c r="BF120" s="39">
        <f>'Bieu8-XSKT'!BF120</f>
        <v>0</v>
      </c>
      <c r="BG120" s="39">
        <f>'Bieu8-XSKT'!BG120</f>
        <v>0</v>
      </c>
      <c r="BH120" s="39">
        <f>'Bieu8-XSKT'!BH120</f>
        <v>0</v>
      </c>
      <c r="BI120" s="39">
        <f>'Bieu8-XSKT'!BI120</f>
        <v>0</v>
      </c>
      <c r="BJ120" s="39">
        <f>'Bieu8-XSKT'!BJ120</f>
        <v>0</v>
      </c>
      <c r="BK120" s="39">
        <f>'Bieu8-XSKT'!BK120</f>
        <v>0</v>
      </c>
      <c r="BL120" s="39">
        <f>'Bieu8-XSKT'!BL120</f>
        <v>0</v>
      </c>
      <c r="BM120" s="39">
        <f>'Bieu8-XSKT'!BM120</f>
        <v>0</v>
      </c>
      <c r="BN120" s="39">
        <f>'Bieu8-XSKT'!BN120</f>
        <v>0</v>
      </c>
      <c r="BO120" s="39">
        <f>'Bieu8-XSKT'!BO120</f>
        <v>0</v>
      </c>
      <c r="BP120" s="39">
        <f>'Bieu8-XSKT'!BP120</f>
        <v>0</v>
      </c>
      <c r="BQ120" s="39">
        <f>'Bieu8-XSKT'!BQ120</f>
        <v>0</v>
      </c>
      <c r="BR120" s="39">
        <f>'Bieu8-XSKT'!BR120</f>
        <v>0</v>
      </c>
      <c r="BS120" s="39">
        <f>'Bieu8-XSKT'!BS120</f>
        <v>0</v>
      </c>
      <c r="BT120" s="39">
        <f>'Bieu8-XSKT'!BT120</f>
        <v>0</v>
      </c>
      <c r="BU120" s="39">
        <f>'Bieu8-XSKT'!BU120</f>
        <v>500</v>
      </c>
      <c r="BV120" s="39">
        <f>'Bieu8-XSKT'!BV120</f>
        <v>0</v>
      </c>
      <c r="BW120" s="39">
        <f>'Bieu8-XSKT'!BW120</f>
        <v>0</v>
      </c>
      <c r="BX120" s="39">
        <f>'Bieu8-XSKT'!BX120</f>
        <v>0</v>
      </c>
      <c r="BY120" s="39">
        <f>'Bieu8-XSKT'!BY120</f>
        <v>500</v>
      </c>
      <c r="BZ120" s="39">
        <f>'Bieu8-XSKT'!BZ120</f>
        <v>500</v>
      </c>
      <c r="CA120" s="39">
        <f>'Bieu8-XSKT'!CA120</f>
        <v>0</v>
      </c>
      <c r="CB120" s="39">
        <f>'Bieu8-XSKT'!CB120</f>
        <v>500</v>
      </c>
      <c r="CC120" s="39"/>
      <c r="CD120" s="54" t="s">
        <v>287</v>
      </c>
      <c r="CE120" s="120"/>
      <c r="CF120" s="17"/>
      <c r="CG120" s="125"/>
      <c r="CH120" s="107"/>
      <c r="CI120" s="125"/>
      <c r="CJ120" s="106"/>
      <c r="CL120" s="106"/>
    </row>
    <row r="121" spans="1:90" s="105" customFormat="1" ht="45" hidden="1" x14ac:dyDescent="0.25">
      <c r="A121" s="41">
        <f>A120+1</f>
        <v>8</v>
      </c>
      <c r="B121" s="150" t="s">
        <v>427</v>
      </c>
      <c r="C121" s="62"/>
      <c r="D121" s="62"/>
      <c r="E121" s="41"/>
      <c r="F121" s="232" t="s">
        <v>430</v>
      </c>
      <c r="G121" s="39">
        <f>'Bieu8-XSKT'!G121</f>
        <v>3749</v>
      </c>
      <c r="H121" s="39">
        <f>'Bieu8-XSKT'!H121</f>
        <v>500</v>
      </c>
      <c r="I121" s="39">
        <f>'Bieu8-XSKT'!I121</f>
        <v>0</v>
      </c>
      <c r="J121" s="39">
        <f>'Bieu8-XSKT'!J121</f>
        <v>0</v>
      </c>
      <c r="K121" s="39">
        <f>'Bieu8-XSKT'!K121</f>
        <v>0</v>
      </c>
      <c r="L121" s="39">
        <f>'Bieu8-XSKT'!L121</f>
        <v>0</v>
      </c>
      <c r="M121" s="39">
        <f>'Bieu8-XSKT'!M121</f>
        <v>0</v>
      </c>
      <c r="N121" s="39">
        <f>'Bieu8-XSKT'!N121</f>
        <v>0</v>
      </c>
      <c r="O121" s="39">
        <f>'Bieu8-XSKT'!O121</f>
        <v>0</v>
      </c>
      <c r="P121" s="39">
        <f>'Bieu8-XSKT'!P121</f>
        <v>0</v>
      </c>
      <c r="Q121" s="39">
        <f>'Bieu8-XSKT'!Q121</f>
        <v>0</v>
      </c>
      <c r="R121" s="39">
        <f>'Bieu8-XSKT'!R121</f>
        <v>0</v>
      </c>
      <c r="S121" s="39">
        <f>'Bieu8-XSKT'!S121</f>
        <v>0</v>
      </c>
      <c r="T121" s="39">
        <f>'Bieu8-XSKT'!T121</f>
        <v>0</v>
      </c>
      <c r="U121" s="39">
        <f>'Bieu8-XSKT'!U121</f>
        <v>0</v>
      </c>
      <c r="V121" s="39">
        <f>'Bieu8-XSKT'!V121</f>
        <v>0</v>
      </c>
      <c r="W121" s="39">
        <f>'Bieu8-XSKT'!W121</f>
        <v>0</v>
      </c>
      <c r="X121" s="39">
        <f>'Bieu8-XSKT'!X121</f>
        <v>0</v>
      </c>
      <c r="Y121" s="39">
        <f>'Bieu8-XSKT'!Y121</f>
        <v>0</v>
      </c>
      <c r="Z121" s="39">
        <f>'Bieu8-XSKT'!Z121</f>
        <v>0</v>
      </c>
      <c r="AA121" s="39">
        <f>'Bieu8-XSKT'!AA121</f>
        <v>0</v>
      </c>
      <c r="AB121" s="39">
        <f>'Bieu8-XSKT'!AB121</f>
        <v>0</v>
      </c>
      <c r="AC121" s="39">
        <f>'Bieu8-XSKT'!AC121</f>
        <v>0</v>
      </c>
      <c r="AD121" s="39">
        <f>'Bieu8-XSKT'!AD121</f>
        <v>0</v>
      </c>
      <c r="AE121" s="39">
        <f>'Bieu8-XSKT'!AE121</f>
        <v>0</v>
      </c>
      <c r="AF121" s="39">
        <f>'Bieu8-XSKT'!AF121</f>
        <v>0</v>
      </c>
      <c r="AG121" s="39">
        <f>'Bieu8-XSKT'!AG121</f>
        <v>0</v>
      </c>
      <c r="AH121" s="39">
        <f>'Bieu8-XSKT'!AH121</f>
        <v>0</v>
      </c>
      <c r="AI121" s="39">
        <f>'Bieu8-XSKT'!AI121</f>
        <v>0</v>
      </c>
      <c r="AJ121" s="39">
        <f>'Bieu8-XSKT'!AJ121</f>
        <v>0</v>
      </c>
      <c r="AK121" s="39">
        <f>'Bieu8-XSKT'!AK121</f>
        <v>0</v>
      </c>
      <c r="AL121" s="39">
        <f>'Bieu8-XSKT'!AL121</f>
        <v>0</v>
      </c>
      <c r="AM121" s="39">
        <f>'Bieu8-XSKT'!AM121</f>
        <v>0</v>
      </c>
      <c r="AN121" s="39">
        <f>'Bieu8-XSKT'!AN121</f>
        <v>0</v>
      </c>
      <c r="AO121" s="39">
        <f>'Bieu8-XSKT'!AO121</f>
        <v>0</v>
      </c>
      <c r="AP121" s="39">
        <f>'Bieu8-XSKT'!AP121</f>
        <v>0</v>
      </c>
      <c r="AQ121" s="39">
        <f>'Bieu8-XSKT'!AQ121</f>
        <v>0</v>
      </c>
      <c r="AR121" s="39">
        <f>'Bieu8-XSKT'!AR121</f>
        <v>0</v>
      </c>
      <c r="AS121" s="39">
        <f>'Bieu8-XSKT'!AS121</f>
        <v>0</v>
      </c>
      <c r="AT121" s="39">
        <f>'Bieu8-XSKT'!AT121</f>
        <v>0</v>
      </c>
      <c r="AU121" s="39">
        <f>'Bieu8-XSKT'!AU121</f>
        <v>0</v>
      </c>
      <c r="AV121" s="39">
        <f>'Bieu8-XSKT'!AV121</f>
        <v>0</v>
      </c>
      <c r="AW121" s="39">
        <f>'Bieu8-XSKT'!AW121</f>
        <v>0</v>
      </c>
      <c r="AX121" s="39">
        <f>'Bieu8-XSKT'!AX121</f>
        <v>0</v>
      </c>
      <c r="AY121" s="39">
        <f>'Bieu8-XSKT'!AY121</f>
        <v>0</v>
      </c>
      <c r="AZ121" s="39">
        <f>'Bieu8-XSKT'!AZ121</f>
        <v>0</v>
      </c>
      <c r="BA121" s="39">
        <f>'Bieu8-XSKT'!BA121</f>
        <v>0</v>
      </c>
      <c r="BB121" s="39">
        <f>'Bieu8-XSKT'!BB121</f>
        <v>0</v>
      </c>
      <c r="BC121" s="39">
        <f>'Bieu8-XSKT'!BC121</f>
        <v>0</v>
      </c>
      <c r="BD121" s="39">
        <f>'Bieu8-XSKT'!BD121</f>
        <v>0</v>
      </c>
      <c r="BE121" s="39">
        <f>'Bieu8-XSKT'!BE121</f>
        <v>0</v>
      </c>
      <c r="BF121" s="39">
        <f>'Bieu8-XSKT'!BF121</f>
        <v>0</v>
      </c>
      <c r="BG121" s="39">
        <f>'Bieu8-XSKT'!BG121</f>
        <v>0</v>
      </c>
      <c r="BH121" s="39">
        <f>'Bieu8-XSKT'!BH121</f>
        <v>0</v>
      </c>
      <c r="BI121" s="39">
        <f>'Bieu8-XSKT'!BI121</f>
        <v>0</v>
      </c>
      <c r="BJ121" s="39">
        <f>'Bieu8-XSKT'!BJ121</f>
        <v>0</v>
      </c>
      <c r="BK121" s="39">
        <f>'Bieu8-XSKT'!BK121</f>
        <v>0</v>
      </c>
      <c r="BL121" s="39">
        <f>'Bieu8-XSKT'!BL121</f>
        <v>0</v>
      </c>
      <c r="BM121" s="39">
        <f>'Bieu8-XSKT'!BM121</f>
        <v>0</v>
      </c>
      <c r="BN121" s="39">
        <f>'Bieu8-XSKT'!BN121</f>
        <v>0</v>
      </c>
      <c r="BO121" s="39">
        <f>'Bieu8-XSKT'!BO121</f>
        <v>0</v>
      </c>
      <c r="BP121" s="39">
        <f>'Bieu8-XSKT'!BP121</f>
        <v>0</v>
      </c>
      <c r="BQ121" s="39">
        <f>'Bieu8-XSKT'!BQ121</f>
        <v>0</v>
      </c>
      <c r="BR121" s="39">
        <f>'Bieu8-XSKT'!BR121</f>
        <v>0</v>
      </c>
      <c r="BS121" s="39">
        <f>'Bieu8-XSKT'!BS121</f>
        <v>0</v>
      </c>
      <c r="BT121" s="39">
        <f>'Bieu8-XSKT'!BT121</f>
        <v>0</v>
      </c>
      <c r="BU121" s="39">
        <f>'Bieu8-XSKT'!BU121</f>
        <v>500</v>
      </c>
      <c r="BV121" s="39">
        <f>'Bieu8-XSKT'!BV121</f>
        <v>0</v>
      </c>
      <c r="BW121" s="39">
        <f>'Bieu8-XSKT'!BW121</f>
        <v>0</v>
      </c>
      <c r="BX121" s="39">
        <f>'Bieu8-XSKT'!BX121</f>
        <v>0</v>
      </c>
      <c r="BY121" s="39">
        <f>'Bieu8-XSKT'!BY121</f>
        <v>500</v>
      </c>
      <c r="BZ121" s="39">
        <f>'Bieu8-XSKT'!BZ121</f>
        <v>500</v>
      </c>
      <c r="CA121" s="39">
        <f>'Bieu8-XSKT'!CA121</f>
        <v>0</v>
      </c>
      <c r="CB121" s="39">
        <f>'Bieu8-XSKT'!CB121</f>
        <v>500</v>
      </c>
      <c r="CC121" s="39"/>
      <c r="CD121" s="54" t="s">
        <v>287</v>
      </c>
      <c r="CE121" s="120"/>
      <c r="CF121" s="17"/>
      <c r="CG121" s="125"/>
      <c r="CH121" s="107"/>
      <c r="CI121" s="125"/>
      <c r="CJ121" s="106"/>
      <c r="CL121" s="106"/>
    </row>
    <row r="122" spans="1:90" s="105" customFormat="1" ht="30" hidden="1" x14ac:dyDescent="0.25">
      <c r="A122" s="41">
        <f>A121+1</f>
        <v>9</v>
      </c>
      <c r="B122" s="150" t="s">
        <v>428</v>
      </c>
      <c r="C122" s="62"/>
      <c r="D122" s="62"/>
      <c r="E122" s="41"/>
      <c r="F122" s="226"/>
      <c r="G122" s="39">
        <f>'Bieu8-XSKT'!G122</f>
        <v>0</v>
      </c>
      <c r="H122" s="39">
        <f>'Bieu8-XSKT'!H122</f>
        <v>0</v>
      </c>
      <c r="I122" s="39">
        <f>'Bieu8-XSKT'!I122</f>
        <v>0</v>
      </c>
      <c r="J122" s="39">
        <f>'Bieu8-XSKT'!J122</f>
        <v>0</v>
      </c>
      <c r="K122" s="39">
        <f>'Bieu8-XSKT'!K122</f>
        <v>0</v>
      </c>
      <c r="L122" s="39">
        <f>'Bieu8-XSKT'!L122</f>
        <v>0</v>
      </c>
      <c r="M122" s="39">
        <f>'Bieu8-XSKT'!M122</f>
        <v>0</v>
      </c>
      <c r="N122" s="39">
        <f>'Bieu8-XSKT'!N122</f>
        <v>0</v>
      </c>
      <c r="O122" s="39">
        <f>'Bieu8-XSKT'!O122</f>
        <v>0</v>
      </c>
      <c r="P122" s="39">
        <f>'Bieu8-XSKT'!P122</f>
        <v>0</v>
      </c>
      <c r="Q122" s="39">
        <f>'Bieu8-XSKT'!Q122</f>
        <v>0</v>
      </c>
      <c r="R122" s="39">
        <f>'Bieu8-XSKT'!R122</f>
        <v>0</v>
      </c>
      <c r="S122" s="39">
        <f>'Bieu8-XSKT'!S122</f>
        <v>0</v>
      </c>
      <c r="T122" s="39">
        <f>'Bieu8-XSKT'!T122</f>
        <v>0</v>
      </c>
      <c r="U122" s="39">
        <f>'Bieu8-XSKT'!U122</f>
        <v>0</v>
      </c>
      <c r="V122" s="39">
        <f>'Bieu8-XSKT'!V122</f>
        <v>0</v>
      </c>
      <c r="W122" s="39">
        <f>'Bieu8-XSKT'!W122</f>
        <v>0</v>
      </c>
      <c r="X122" s="39">
        <f>'Bieu8-XSKT'!X122</f>
        <v>0</v>
      </c>
      <c r="Y122" s="39">
        <f>'Bieu8-XSKT'!Y122</f>
        <v>0</v>
      </c>
      <c r="Z122" s="39">
        <f>'Bieu8-XSKT'!Z122</f>
        <v>0</v>
      </c>
      <c r="AA122" s="39">
        <f>'Bieu8-XSKT'!AA122</f>
        <v>0</v>
      </c>
      <c r="AB122" s="39">
        <f>'Bieu8-XSKT'!AB122</f>
        <v>0</v>
      </c>
      <c r="AC122" s="39">
        <f>'Bieu8-XSKT'!AC122</f>
        <v>0</v>
      </c>
      <c r="AD122" s="39">
        <f>'Bieu8-XSKT'!AD122</f>
        <v>0</v>
      </c>
      <c r="AE122" s="39">
        <f>'Bieu8-XSKT'!AE122</f>
        <v>0</v>
      </c>
      <c r="AF122" s="39">
        <f>'Bieu8-XSKT'!AF122</f>
        <v>0</v>
      </c>
      <c r="AG122" s="39">
        <f>'Bieu8-XSKT'!AG122</f>
        <v>0</v>
      </c>
      <c r="AH122" s="39">
        <f>'Bieu8-XSKT'!AH122</f>
        <v>0</v>
      </c>
      <c r="AI122" s="39">
        <f>'Bieu8-XSKT'!AI122</f>
        <v>0</v>
      </c>
      <c r="AJ122" s="39">
        <f>'Bieu8-XSKT'!AJ122</f>
        <v>0</v>
      </c>
      <c r="AK122" s="39">
        <f>'Bieu8-XSKT'!AK122</f>
        <v>0</v>
      </c>
      <c r="AL122" s="39">
        <f>'Bieu8-XSKT'!AL122</f>
        <v>0</v>
      </c>
      <c r="AM122" s="39">
        <f>'Bieu8-XSKT'!AM122</f>
        <v>0</v>
      </c>
      <c r="AN122" s="39">
        <f>'Bieu8-XSKT'!AN122</f>
        <v>0</v>
      </c>
      <c r="AO122" s="39">
        <f>'Bieu8-XSKT'!AO122</f>
        <v>0</v>
      </c>
      <c r="AP122" s="39">
        <f>'Bieu8-XSKT'!AP122</f>
        <v>0</v>
      </c>
      <c r="AQ122" s="39">
        <f>'Bieu8-XSKT'!AQ122</f>
        <v>0</v>
      </c>
      <c r="AR122" s="39">
        <f>'Bieu8-XSKT'!AR122</f>
        <v>0</v>
      </c>
      <c r="AS122" s="39">
        <f>'Bieu8-XSKT'!AS122</f>
        <v>0</v>
      </c>
      <c r="AT122" s="39">
        <f>'Bieu8-XSKT'!AT122</f>
        <v>0</v>
      </c>
      <c r="AU122" s="39">
        <f>'Bieu8-XSKT'!AU122</f>
        <v>0</v>
      </c>
      <c r="AV122" s="39">
        <f>'Bieu8-XSKT'!AV122</f>
        <v>0</v>
      </c>
      <c r="AW122" s="39">
        <f>'Bieu8-XSKT'!AW122</f>
        <v>0</v>
      </c>
      <c r="AX122" s="39">
        <f>'Bieu8-XSKT'!AX122</f>
        <v>0</v>
      </c>
      <c r="AY122" s="39">
        <f>'Bieu8-XSKT'!AY122</f>
        <v>0</v>
      </c>
      <c r="AZ122" s="39">
        <f>'Bieu8-XSKT'!AZ122</f>
        <v>0</v>
      </c>
      <c r="BA122" s="39">
        <f>'Bieu8-XSKT'!BA122</f>
        <v>0</v>
      </c>
      <c r="BB122" s="39">
        <f>'Bieu8-XSKT'!BB122</f>
        <v>0</v>
      </c>
      <c r="BC122" s="39">
        <f>'Bieu8-XSKT'!BC122</f>
        <v>0</v>
      </c>
      <c r="BD122" s="39">
        <f>'Bieu8-XSKT'!BD122</f>
        <v>0</v>
      </c>
      <c r="BE122" s="39">
        <f>'Bieu8-XSKT'!BE122</f>
        <v>0</v>
      </c>
      <c r="BF122" s="39">
        <f>'Bieu8-XSKT'!BF122</f>
        <v>0</v>
      </c>
      <c r="BG122" s="39">
        <f>'Bieu8-XSKT'!BG122</f>
        <v>0</v>
      </c>
      <c r="BH122" s="39">
        <f>'Bieu8-XSKT'!BH122</f>
        <v>0</v>
      </c>
      <c r="BI122" s="39">
        <f>'Bieu8-XSKT'!BI122</f>
        <v>0</v>
      </c>
      <c r="BJ122" s="39">
        <f>'Bieu8-XSKT'!BJ122</f>
        <v>0</v>
      </c>
      <c r="BK122" s="39">
        <f>'Bieu8-XSKT'!BK122</f>
        <v>0</v>
      </c>
      <c r="BL122" s="39">
        <f>'Bieu8-XSKT'!BL122</f>
        <v>0</v>
      </c>
      <c r="BM122" s="39">
        <f>'Bieu8-XSKT'!BM122</f>
        <v>0</v>
      </c>
      <c r="BN122" s="39">
        <f>'Bieu8-XSKT'!BN122</f>
        <v>0</v>
      </c>
      <c r="BO122" s="39">
        <f>'Bieu8-XSKT'!BO122</f>
        <v>0</v>
      </c>
      <c r="BP122" s="39">
        <f>'Bieu8-XSKT'!BP122</f>
        <v>0</v>
      </c>
      <c r="BQ122" s="39">
        <f>'Bieu8-XSKT'!BQ122</f>
        <v>0</v>
      </c>
      <c r="BR122" s="39">
        <f>'Bieu8-XSKT'!BR122</f>
        <v>0</v>
      </c>
      <c r="BS122" s="39">
        <f>'Bieu8-XSKT'!BS122</f>
        <v>0</v>
      </c>
      <c r="BT122" s="39">
        <f>'Bieu8-XSKT'!BT122</f>
        <v>0</v>
      </c>
      <c r="BU122" s="39">
        <f>'Bieu8-XSKT'!BU122</f>
        <v>0</v>
      </c>
      <c r="BV122" s="39">
        <f>'Bieu8-XSKT'!BV122</f>
        <v>0</v>
      </c>
      <c r="BW122" s="39">
        <f>'Bieu8-XSKT'!BW122</f>
        <v>0</v>
      </c>
      <c r="BX122" s="39">
        <f>'Bieu8-XSKT'!BX122</f>
        <v>0</v>
      </c>
      <c r="BY122" s="39">
        <f>'Bieu8-XSKT'!BY122</f>
        <v>0</v>
      </c>
      <c r="BZ122" s="39">
        <f>'Bieu8-XSKT'!BZ122</f>
        <v>0</v>
      </c>
      <c r="CA122" s="39">
        <f>'Bieu8-XSKT'!CA122</f>
        <v>0</v>
      </c>
      <c r="CB122" s="39">
        <f>'Bieu8-XSKT'!CB122</f>
        <v>0</v>
      </c>
      <c r="CC122" s="39"/>
      <c r="CD122" s="54" t="s">
        <v>287</v>
      </c>
      <c r="CE122" s="120"/>
      <c r="CF122" s="17"/>
      <c r="CG122" s="125"/>
      <c r="CH122" s="107"/>
      <c r="CI122" s="125"/>
      <c r="CJ122" s="106"/>
      <c r="CL122" s="106"/>
    </row>
    <row r="123" spans="1:90" s="17" customFormat="1" ht="15.75" hidden="1" x14ac:dyDescent="0.25">
      <c r="A123" s="41"/>
      <c r="B123" s="43"/>
      <c r="C123" s="44"/>
      <c r="D123" s="44"/>
      <c r="E123" s="45"/>
      <c r="F123" s="226"/>
      <c r="G123" s="39">
        <f>'Bieu8-XSKT'!G123</f>
        <v>0</v>
      </c>
      <c r="H123" s="39">
        <f>'Bieu8-XSKT'!H123</f>
        <v>0</v>
      </c>
      <c r="I123" s="39">
        <f>'Bieu8-XSKT'!I123</f>
        <v>0</v>
      </c>
      <c r="J123" s="39">
        <f>'Bieu8-XSKT'!J123</f>
        <v>0</v>
      </c>
      <c r="K123" s="39">
        <f>'Bieu8-XSKT'!K123</f>
        <v>0</v>
      </c>
      <c r="L123" s="39">
        <f>'Bieu8-XSKT'!L123</f>
        <v>0</v>
      </c>
      <c r="M123" s="39">
        <f>'Bieu8-XSKT'!M123</f>
        <v>0</v>
      </c>
      <c r="N123" s="39">
        <f>'Bieu8-XSKT'!N123</f>
        <v>0</v>
      </c>
      <c r="O123" s="39">
        <f>'Bieu8-XSKT'!O123</f>
        <v>0</v>
      </c>
      <c r="P123" s="39">
        <f>'Bieu8-XSKT'!P123</f>
        <v>0</v>
      </c>
      <c r="Q123" s="39">
        <f>'Bieu8-XSKT'!Q123</f>
        <v>0</v>
      </c>
      <c r="R123" s="39">
        <f>'Bieu8-XSKT'!R123</f>
        <v>0</v>
      </c>
      <c r="S123" s="39">
        <f>'Bieu8-XSKT'!S123</f>
        <v>0</v>
      </c>
      <c r="T123" s="39">
        <f>'Bieu8-XSKT'!T123</f>
        <v>0</v>
      </c>
      <c r="U123" s="39">
        <f>'Bieu8-XSKT'!U123</f>
        <v>0</v>
      </c>
      <c r="V123" s="39">
        <f>'Bieu8-XSKT'!V123</f>
        <v>0</v>
      </c>
      <c r="W123" s="39">
        <f>'Bieu8-XSKT'!W123</f>
        <v>0</v>
      </c>
      <c r="X123" s="39">
        <f>'Bieu8-XSKT'!X123</f>
        <v>0</v>
      </c>
      <c r="Y123" s="39">
        <f>'Bieu8-XSKT'!Y123</f>
        <v>0</v>
      </c>
      <c r="Z123" s="39">
        <f>'Bieu8-XSKT'!Z123</f>
        <v>0</v>
      </c>
      <c r="AA123" s="39">
        <f>'Bieu8-XSKT'!AA123</f>
        <v>0</v>
      </c>
      <c r="AB123" s="39">
        <f>'Bieu8-XSKT'!AB123</f>
        <v>0</v>
      </c>
      <c r="AC123" s="39">
        <f>'Bieu8-XSKT'!AC123</f>
        <v>0</v>
      </c>
      <c r="AD123" s="39">
        <f>'Bieu8-XSKT'!AD123</f>
        <v>0</v>
      </c>
      <c r="AE123" s="39">
        <f>'Bieu8-XSKT'!AE123</f>
        <v>0</v>
      </c>
      <c r="AF123" s="39">
        <f>'Bieu8-XSKT'!AF123</f>
        <v>0</v>
      </c>
      <c r="AG123" s="39">
        <f>'Bieu8-XSKT'!AG123</f>
        <v>0</v>
      </c>
      <c r="AH123" s="39">
        <f>'Bieu8-XSKT'!AH123</f>
        <v>0</v>
      </c>
      <c r="AI123" s="39">
        <f>'Bieu8-XSKT'!AI123</f>
        <v>0</v>
      </c>
      <c r="AJ123" s="39">
        <f>'Bieu8-XSKT'!AJ123</f>
        <v>0</v>
      </c>
      <c r="AK123" s="39">
        <f>'Bieu8-XSKT'!AK123</f>
        <v>0</v>
      </c>
      <c r="AL123" s="39">
        <f>'Bieu8-XSKT'!AL123</f>
        <v>0</v>
      </c>
      <c r="AM123" s="39">
        <f>'Bieu8-XSKT'!AM123</f>
        <v>0</v>
      </c>
      <c r="AN123" s="39">
        <f>'Bieu8-XSKT'!AN123</f>
        <v>0</v>
      </c>
      <c r="AO123" s="39">
        <f>'Bieu8-XSKT'!AO123</f>
        <v>0</v>
      </c>
      <c r="AP123" s="39">
        <f>'Bieu8-XSKT'!AP123</f>
        <v>0</v>
      </c>
      <c r="AQ123" s="39">
        <f>'Bieu8-XSKT'!AQ123</f>
        <v>0</v>
      </c>
      <c r="AR123" s="39">
        <f>'Bieu8-XSKT'!AR123</f>
        <v>0</v>
      </c>
      <c r="AS123" s="39">
        <f>'Bieu8-XSKT'!AS123</f>
        <v>0</v>
      </c>
      <c r="AT123" s="39">
        <f>'Bieu8-XSKT'!AT123</f>
        <v>0</v>
      </c>
      <c r="AU123" s="39">
        <f>'Bieu8-XSKT'!AU123</f>
        <v>0</v>
      </c>
      <c r="AV123" s="39">
        <f>'Bieu8-XSKT'!AV123</f>
        <v>0</v>
      </c>
      <c r="AW123" s="39">
        <f>'Bieu8-XSKT'!AW123</f>
        <v>0</v>
      </c>
      <c r="AX123" s="39">
        <f>'Bieu8-XSKT'!AX123</f>
        <v>0</v>
      </c>
      <c r="AY123" s="39">
        <f>'Bieu8-XSKT'!AY123</f>
        <v>0</v>
      </c>
      <c r="AZ123" s="39">
        <f>'Bieu8-XSKT'!AZ123</f>
        <v>0</v>
      </c>
      <c r="BA123" s="39">
        <f>'Bieu8-XSKT'!BA123</f>
        <v>0</v>
      </c>
      <c r="BB123" s="39">
        <f>'Bieu8-XSKT'!BB123</f>
        <v>0</v>
      </c>
      <c r="BC123" s="39">
        <f>'Bieu8-XSKT'!BC123</f>
        <v>0</v>
      </c>
      <c r="BD123" s="39">
        <f>'Bieu8-XSKT'!BD123</f>
        <v>0</v>
      </c>
      <c r="BE123" s="39">
        <f>'Bieu8-XSKT'!BE123</f>
        <v>0</v>
      </c>
      <c r="BF123" s="39">
        <f>'Bieu8-XSKT'!BF123</f>
        <v>0</v>
      </c>
      <c r="BG123" s="39">
        <f>'Bieu8-XSKT'!BG123</f>
        <v>0</v>
      </c>
      <c r="BH123" s="39">
        <f>'Bieu8-XSKT'!BH123</f>
        <v>0</v>
      </c>
      <c r="BI123" s="39">
        <f>'Bieu8-XSKT'!BI123</f>
        <v>0</v>
      </c>
      <c r="BJ123" s="39">
        <f>'Bieu8-XSKT'!BJ123</f>
        <v>0</v>
      </c>
      <c r="BK123" s="39">
        <f>'Bieu8-XSKT'!BK123</f>
        <v>0</v>
      </c>
      <c r="BL123" s="39">
        <f>'Bieu8-XSKT'!BL123</f>
        <v>0</v>
      </c>
      <c r="BM123" s="39">
        <f>'Bieu8-XSKT'!BM123</f>
        <v>0</v>
      </c>
      <c r="BN123" s="39">
        <f>'Bieu8-XSKT'!BN123</f>
        <v>0</v>
      </c>
      <c r="BO123" s="39">
        <f>'Bieu8-XSKT'!BO123</f>
        <v>0</v>
      </c>
      <c r="BP123" s="39">
        <f>'Bieu8-XSKT'!BP123</f>
        <v>0</v>
      </c>
      <c r="BQ123" s="39">
        <f>'Bieu8-XSKT'!BQ123</f>
        <v>0</v>
      </c>
      <c r="BR123" s="39">
        <f>'Bieu8-XSKT'!BR123</f>
        <v>0</v>
      </c>
      <c r="BS123" s="39">
        <f>'Bieu8-XSKT'!BS123</f>
        <v>0</v>
      </c>
      <c r="BT123" s="39">
        <f>'Bieu8-XSKT'!BT123</f>
        <v>0</v>
      </c>
      <c r="BU123" s="39">
        <f>'Bieu8-XSKT'!BU123</f>
        <v>0</v>
      </c>
      <c r="BV123" s="39">
        <f>'Bieu8-XSKT'!BV123</f>
        <v>0</v>
      </c>
      <c r="BW123" s="39">
        <f>'Bieu8-XSKT'!BW123</f>
        <v>0</v>
      </c>
      <c r="BX123" s="39">
        <f>'Bieu8-XSKT'!BX123</f>
        <v>0</v>
      </c>
      <c r="BY123" s="39">
        <f>'Bieu8-XSKT'!BY123</f>
        <v>0</v>
      </c>
      <c r="BZ123" s="39">
        <f>'Bieu8-XSKT'!BZ123</f>
        <v>0</v>
      </c>
      <c r="CA123" s="39">
        <f>'Bieu8-XSKT'!CA123</f>
        <v>0</v>
      </c>
      <c r="CB123" s="39">
        <f>'Bieu8-XSKT'!CB123</f>
        <v>0</v>
      </c>
      <c r="CC123" s="39"/>
      <c r="CD123" s="49"/>
      <c r="CE123" s="120"/>
      <c r="CG123" s="125"/>
      <c r="CH123" s="107"/>
      <c r="CI123" s="125"/>
      <c r="CJ123" s="106"/>
      <c r="CK123" s="105"/>
      <c r="CL123" s="106"/>
    </row>
    <row r="124" spans="1:90" s="17" customFormat="1" ht="42.75" hidden="1" x14ac:dyDescent="0.25">
      <c r="A124" s="41"/>
      <c r="B124" s="144" t="s">
        <v>497</v>
      </c>
      <c r="C124" s="44"/>
      <c r="D124" s="44"/>
      <c r="E124" s="41"/>
      <c r="F124" s="226"/>
      <c r="G124" s="39">
        <f>'Bieu8-XSKT'!G124</f>
        <v>0</v>
      </c>
      <c r="H124" s="39">
        <f>'Bieu8-XSKT'!H124</f>
        <v>0</v>
      </c>
      <c r="I124" s="39">
        <f>'Bieu8-XSKT'!I124</f>
        <v>0</v>
      </c>
      <c r="J124" s="39">
        <f>'Bieu8-XSKT'!J124</f>
        <v>0</v>
      </c>
      <c r="K124" s="39">
        <f>'Bieu8-XSKT'!K124</f>
        <v>0</v>
      </c>
      <c r="L124" s="39">
        <f>'Bieu8-XSKT'!L124</f>
        <v>0</v>
      </c>
      <c r="M124" s="39">
        <f>'Bieu8-XSKT'!M124</f>
        <v>0</v>
      </c>
      <c r="N124" s="39">
        <f>'Bieu8-XSKT'!N124</f>
        <v>0</v>
      </c>
      <c r="O124" s="39">
        <f>'Bieu8-XSKT'!O124</f>
        <v>0</v>
      </c>
      <c r="P124" s="39">
        <f>'Bieu8-XSKT'!P124</f>
        <v>0</v>
      </c>
      <c r="Q124" s="39">
        <f>'Bieu8-XSKT'!Q124</f>
        <v>0</v>
      </c>
      <c r="R124" s="39">
        <f>'Bieu8-XSKT'!R124</f>
        <v>0</v>
      </c>
      <c r="S124" s="39">
        <f>'Bieu8-XSKT'!S124</f>
        <v>0</v>
      </c>
      <c r="T124" s="39">
        <f>'Bieu8-XSKT'!T124</f>
        <v>0</v>
      </c>
      <c r="U124" s="39">
        <f>'Bieu8-XSKT'!U124</f>
        <v>0</v>
      </c>
      <c r="V124" s="39">
        <f>'Bieu8-XSKT'!V124</f>
        <v>0</v>
      </c>
      <c r="W124" s="39">
        <f>'Bieu8-XSKT'!W124</f>
        <v>0</v>
      </c>
      <c r="X124" s="39">
        <f>'Bieu8-XSKT'!X124</f>
        <v>0</v>
      </c>
      <c r="Y124" s="39">
        <f>'Bieu8-XSKT'!Y124</f>
        <v>0</v>
      </c>
      <c r="Z124" s="39">
        <f>'Bieu8-XSKT'!Z124</f>
        <v>0</v>
      </c>
      <c r="AA124" s="39">
        <f>'Bieu8-XSKT'!AA124</f>
        <v>0</v>
      </c>
      <c r="AB124" s="39">
        <f>'Bieu8-XSKT'!AB124</f>
        <v>0</v>
      </c>
      <c r="AC124" s="39">
        <f>'Bieu8-XSKT'!AC124</f>
        <v>0</v>
      </c>
      <c r="AD124" s="39">
        <f>'Bieu8-XSKT'!AD124</f>
        <v>0</v>
      </c>
      <c r="AE124" s="39">
        <f>'Bieu8-XSKT'!AE124</f>
        <v>0</v>
      </c>
      <c r="AF124" s="39">
        <f>'Bieu8-XSKT'!AF124</f>
        <v>0</v>
      </c>
      <c r="AG124" s="39">
        <f>'Bieu8-XSKT'!AG124</f>
        <v>0</v>
      </c>
      <c r="AH124" s="39">
        <f>'Bieu8-XSKT'!AH124</f>
        <v>0</v>
      </c>
      <c r="AI124" s="39">
        <f>'Bieu8-XSKT'!AI124</f>
        <v>0</v>
      </c>
      <c r="AJ124" s="39">
        <f>'Bieu8-XSKT'!AJ124</f>
        <v>0</v>
      </c>
      <c r="AK124" s="39">
        <f>'Bieu8-XSKT'!AK124</f>
        <v>0</v>
      </c>
      <c r="AL124" s="39">
        <f>'Bieu8-XSKT'!AL124</f>
        <v>0</v>
      </c>
      <c r="AM124" s="39">
        <f>'Bieu8-XSKT'!AM124</f>
        <v>0</v>
      </c>
      <c r="AN124" s="39">
        <f>'Bieu8-XSKT'!AN124</f>
        <v>0</v>
      </c>
      <c r="AO124" s="39">
        <f>'Bieu8-XSKT'!AO124</f>
        <v>0</v>
      </c>
      <c r="AP124" s="39">
        <f>'Bieu8-XSKT'!AP124</f>
        <v>0</v>
      </c>
      <c r="AQ124" s="39">
        <f>'Bieu8-XSKT'!AQ124</f>
        <v>0</v>
      </c>
      <c r="AR124" s="39">
        <f>'Bieu8-XSKT'!AR124</f>
        <v>0</v>
      </c>
      <c r="AS124" s="39">
        <f>'Bieu8-XSKT'!AS124</f>
        <v>0</v>
      </c>
      <c r="AT124" s="39">
        <f>'Bieu8-XSKT'!AT124</f>
        <v>0</v>
      </c>
      <c r="AU124" s="39">
        <f>'Bieu8-XSKT'!AU124</f>
        <v>0</v>
      </c>
      <c r="AV124" s="39">
        <f>'Bieu8-XSKT'!AV124</f>
        <v>0</v>
      </c>
      <c r="AW124" s="39">
        <f>'Bieu8-XSKT'!AW124</f>
        <v>0</v>
      </c>
      <c r="AX124" s="39">
        <f>'Bieu8-XSKT'!AX124</f>
        <v>0</v>
      </c>
      <c r="AY124" s="39">
        <f>'Bieu8-XSKT'!AY124</f>
        <v>0</v>
      </c>
      <c r="AZ124" s="39">
        <f>'Bieu8-XSKT'!AZ124</f>
        <v>0</v>
      </c>
      <c r="BA124" s="39">
        <f>'Bieu8-XSKT'!BA124</f>
        <v>0</v>
      </c>
      <c r="BB124" s="39">
        <f>'Bieu8-XSKT'!BB124</f>
        <v>0</v>
      </c>
      <c r="BC124" s="39">
        <f>'Bieu8-XSKT'!BC124</f>
        <v>0</v>
      </c>
      <c r="BD124" s="39">
        <f>'Bieu8-XSKT'!BD124</f>
        <v>0</v>
      </c>
      <c r="BE124" s="39">
        <f>'Bieu8-XSKT'!BE124</f>
        <v>0</v>
      </c>
      <c r="BF124" s="39">
        <f>'Bieu8-XSKT'!BF124</f>
        <v>0</v>
      </c>
      <c r="BG124" s="39">
        <f>'Bieu8-XSKT'!BG124</f>
        <v>0</v>
      </c>
      <c r="BH124" s="39">
        <f>'Bieu8-XSKT'!BH124</f>
        <v>0</v>
      </c>
      <c r="BI124" s="39">
        <f>'Bieu8-XSKT'!BI124</f>
        <v>0</v>
      </c>
      <c r="BJ124" s="39">
        <f>'Bieu8-XSKT'!BJ124</f>
        <v>0</v>
      </c>
      <c r="BK124" s="39">
        <f>'Bieu8-XSKT'!BK124</f>
        <v>0</v>
      </c>
      <c r="BL124" s="39">
        <f>'Bieu8-XSKT'!BL124</f>
        <v>0</v>
      </c>
      <c r="BM124" s="39">
        <f>'Bieu8-XSKT'!BM124</f>
        <v>0</v>
      </c>
      <c r="BN124" s="39">
        <f>'Bieu8-XSKT'!BN124</f>
        <v>0</v>
      </c>
      <c r="BO124" s="39">
        <f>'Bieu8-XSKT'!BO124</f>
        <v>0</v>
      </c>
      <c r="BP124" s="39">
        <f>'Bieu8-XSKT'!BP124</f>
        <v>0</v>
      </c>
      <c r="BQ124" s="39">
        <f>'Bieu8-XSKT'!BQ124</f>
        <v>0</v>
      </c>
      <c r="BR124" s="39">
        <f>'Bieu8-XSKT'!BR124</f>
        <v>0</v>
      </c>
      <c r="BS124" s="39">
        <f>'Bieu8-XSKT'!BS124</f>
        <v>0</v>
      </c>
      <c r="BT124" s="39">
        <f>'Bieu8-XSKT'!BT124</f>
        <v>0</v>
      </c>
      <c r="BU124" s="39">
        <f>'Bieu8-XSKT'!BU124</f>
        <v>0</v>
      </c>
      <c r="BV124" s="39">
        <f>'Bieu8-XSKT'!BV124</f>
        <v>0</v>
      </c>
      <c r="BW124" s="39">
        <f>'Bieu8-XSKT'!BW124</f>
        <v>0</v>
      </c>
      <c r="BX124" s="39">
        <f>'Bieu8-XSKT'!BX124</f>
        <v>0</v>
      </c>
      <c r="BY124" s="39">
        <f>'Bieu8-XSKT'!BY124</f>
        <v>0</v>
      </c>
      <c r="BZ124" s="39">
        <f>'Bieu8-XSKT'!BZ124</f>
        <v>0</v>
      </c>
      <c r="CA124" s="39">
        <f>'Bieu8-XSKT'!CA124</f>
        <v>0</v>
      </c>
      <c r="CB124" s="39">
        <f>'Bieu8-XSKT'!CB124</f>
        <v>0</v>
      </c>
      <c r="CC124" s="39"/>
      <c r="CD124" s="124"/>
      <c r="CE124" s="120"/>
      <c r="CG124" s="125"/>
      <c r="CH124" s="107"/>
      <c r="CI124" s="125"/>
      <c r="CJ124" s="106"/>
      <c r="CK124" s="105"/>
      <c r="CL124" s="106"/>
    </row>
    <row r="125" spans="1:90" s="17" customFormat="1" ht="60" hidden="1" x14ac:dyDescent="0.25">
      <c r="A125" s="41">
        <f t="shared" ref="A125:A165" si="22">A124+1</f>
        <v>1</v>
      </c>
      <c r="B125" s="151" t="s">
        <v>288</v>
      </c>
      <c r="C125" s="44"/>
      <c r="D125" s="44"/>
      <c r="E125" s="45"/>
      <c r="F125" s="226"/>
      <c r="G125" s="39">
        <f>'Bieu8-XSKT'!G125</f>
        <v>32058</v>
      </c>
      <c r="H125" s="39">
        <f>'Bieu8-XSKT'!H125</f>
        <v>28852.2</v>
      </c>
      <c r="I125" s="39">
        <f>'Bieu8-XSKT'!I125</f>
        <v>0</v>
      </c>
      <c r="J125" s="39">
        <f>'Bieu8-XSKT'!J125</f>
        <v>0</v>
      </c>
      <c r="K125" s="39">
        <f>'Bieu8-XSKT'!K125</f>
        <v>0</v>
      </c>
      <c r="L125" s="39">
        <f>'Bieu8-XSKT'!L125</f>
        <v>0</v>
      </c>
      <c r="M125" s="39">
        <f>'Bieu8-XSKT'!M125</f>
        <v>0</v>
      </c>
      <c r="N125" s="39">
        <f>'Bieu8-XSKT'!N125</f>
        <v>0</v>
      </c>
      <c r="O125" s="39">
        <f>'Bieu8-XSKT'!O125</f>
        <v>0</v>
      </c>
      <c r="P125" s="39">
        <f>'Bieu8-XSKT'!P125</f>
        <v>0</v>
      </c>
      <c r="Q125" s="39">
        <f>'Bieu8-XSKT'!Q125</f>
        <v>0</v>
      </c>
      <c r="R125" s="39">
        <f>'Bieu8-XSKT'!R125</f>
        <v>0</v>
      </c>
      <c r="S125" s="39">
        <f>'Bieu8-XSKT'!S125</f>
        <v>0</v>
      </c>
      <c r="T125" s="39">
        <f>'Bieu8-XSKT'!T125</f>
        <v>0</v>
      </c>
      <c r="U125" s="39">
        <f>'Bieu8-XSKT'!U125</f>
        <v>0</v>
      </c>
      <c r="V125" s="39">
        <f>'Bieu8-XSKT'!V125</f>
        <v>0</v>
      </c>
      <c r="W125" s="39">
        <f>'Bieu8-XSKT'!W125</f>
        <v>0</v>
      </c>
      <c r="X125" s="39">
        <f>'Bieu8-XSKT'!X125</f>
        <v>0</v>
      </c>
      <c r="Y125" s="39">
        <f>'Bieu8-XSKT'!Y125</f>
        <v>0</v>
      </c>
      <c r="Z125" s="39">
        <f>'Bieu8-XSKT'!Z125</f>
        <v>0</v>
      </c>
      <c r="AA125" s="39">
        <f>'Bieu8-XSKT'!AA125</f>
        <v>0</v>
      </c>
      <c r="AB125" s="39">
        <f>'Bieu8-XSKT'!AB125</f>
        <v>0</v>
      </c>
      <c r="AC125" s="39">
        <f>'Bieu8-XSKT'!AC125</f>
        <v>0</v>
      </c>
      <c r="AD125" s="39">
        <f>'Bieu8-XSKT'!AD125</f>
        <v>0</v>
      </c>
      <c r="AE125" s="39">
        <f>'Bieu8-XSKT'!AE125</f>
        <v>0</v>
      </c>
      <c r="AF125" s="39">
        <f>'Bieu8-XSKT'!AF125</f>
        <v>0</v>
      </c>
      <c r="AG125" s="39">
        <f>'Bieu8-XSKT'!AG125</f>
        <v>0</v>
      </c>
      <c r="AH125" s="39">
        <f>'Bieu8-XSKT'!AH125</f>
        <v>0</v>
      </c>
      <c r="AI125" s="39">
        <f>'Bieu8-XSKT'!AI125</f>
        <v>0</v>
      </c>
      <c r="AJ125" s="39">
        <f>'Bieu8-XSKT'!AJ125</f>
        <v>0</v>
      </c>
      <c r="AK125" s="39">
        <f>'Bieu8-XSKT'!AK125</f>
        <v>0</v>
      </c>
      <c r="AL125" s="39">
        <f>'Bieu8-XSKT'!AL125</f>
        <v>0</v>
      </c>
      <c r="AM125" s="39">
        <f>'Bieu8-XSKT'!AM125</f>
        <v>0</v>
      </c>
      <c r="AN125" s="39">
        <f>'Bieu8-XSKT'!AN125</f>
        <v>0</v>
      </c>
      <c r="AO125" s="39">
        <f>'Bieu8-XSKT'!AO125</f>
        <v>0</v>
      </c>
      <c r="AP125" s="39">
        <f>'Bieu8-XSKT'!AP125</f>
        <v>0</v>
      </c>
      <c r="AQ125" s="39">
        <f>'Bieu8-XSKT'!AQ125</f>
        <v>0</v>
      </c>
      <c r="AR125" s="39">
        <f>'Bieu8-XSKT'!AR125</f>
        <v>0</v>
      </c>
      <c r="AS125" s="39">
        <f>'Bieu8-XSKT'!AS125</f>
        <v>0</v>
      </c>
      <c r="AT125" s="39">
        <f>'Bieu8-XSKT'!AT125</f>
        <v>0</v>
      </c>
      <c r="AU125" s="39">
        <f>'Bieu8-XSKT'!AU125</f>
        <v>0</v>
      </c>
      <c r="AV125" s="39">
        <f>'Bieu8-XSKT'!AV125</f>
        <v>0</v>
      </c>
      <c r="AW125" s="39">
        <f>'Bieu8-XSKT'!AW125</f>
        <v>0</v>
      </c>
      <c r="AX125" s="39">
        <f>'Bieu8-XSKT'!AX125</f>
        <v>0</v>
      </c>
      <c r="AY125" s="39">
        <f>'Bieu8-XSKT'!AY125</f>
        <v>0</v>
      </c>
      <c r="AZ125" s="39">
        <f>'Bieu8-XSKT'!AZ125</f>
        <v>0</v>
      </c>
      <c r="BA125" s="39">
        <f>'Bieu8-XSKT'!BA125</f>
        <v>0</v>
      </c>
      <c r="BB125" s="39">
        <f>'Bieu8-XSKT'!BB125</f>
        <v>0</v>
      </c>
      <c r="BC125" s="39">
        <f>'Bieu8-XSKT'!BC125</f>
        <v>0</v>
      </c>
      <c r="BD125" s="39">
        <f>'Bieu8-XSKT'!BD125</f>
        <v>0</v>
      </c>
      <c r="BE125" s="39">
        <f>'Bieu8-XSKT'!BE125</f>
        <v>0</v>
      </c>
      <c r="BF125" s="39">
        <f>'Bieu8-XSKT'!BF125</f>
        <v>0</v>
      </c>
      <c r="BG125" s="39">
        <f>'Bieu8-XSKT'!BG125</f>
        <v>0</v>
      </c>
      <c r="BH125" s="39">
        <f>'Bieu8-XSKT'!BH125</f>
        <v>0</v>
      </c>
      <c r="BI125" s="39">
        <f>'Bieu8-XSKT'!BI125</f>
        <v>0</v>
      </c>
      <c r="BJ125" s="39">
        <f>'Bieu8-XSKT'!BJ125</f>
        <v>0</v>
      </c>
      <c r="BK125" s="39">
        <f>'Bieu8-XSKT'!BK125</f>
        <v>0</v>
      </c>
      <c r="BL125" s="39">
        <f>'Bieu8-XSKT'!BL125</f>
        <v>0</v>
      </c>
      <c r="BM125" s="39">
        <f>'Bieu8-XSKT'!BM125</f>
        <v>0</v>
      </c>
      <c r="BN125" s="39">
        <f>'Bieu8-XSKT'!BN125</f>
        <v>0</v>
      </c>
      <c r="BO125" s="39">
        <f>'Bieu8-XSKT'!BO125</f>
        <v>0</v>
      </c>
      <c r="BP125" s="39">
        <f>'Bieu8-XSKT'!BP125</f>
        <v>0</v>
      </c>
      <c r="BQ125" s="39">
        <f>'Bieu8-XSKT'!BQ125</f>
        <v>0</v>
      </c>
      <c r="BR125" s="39">
        <f>'Bieu8-XSKT'!BR125</f>
        <v>0</v>
      </c>
      <c r="BS125" s="39">
        <f>'Bieu8-XSKT'!BS125</f>
        <v>0</v>
      </c>
      <c r="BT125" s="39">
        <f>'Bieu8-XSKT'!BT125</f>
        <v>0</v>
      </c>
      <c r="BU125" s="39">
        <f>'Bieu8-XSKT'!BU125</f>
        <v>0</v>
      </c>
      <c r="BV125" s="39">
        <f>'Bieu8-XSKT'!BV125</f>
        <v>0</v>
      </c>
      <c r="BW125" s="39">
        <f>'Bieu8-XSKT'!BW125</f>
        <v>0</v>
      </c>
      <c r="BX125" s="39">
        <f>'Bieu8-XSKT'!BX125</f>
        <v>0</v>
      </c>
      <c r="BY125" s="39">
        <f>'Bieu8-XSKT'!BY125</f>
        <v>0</v>
      </c>
      <c r="BZ125" s="39">
        <f>'Bieu8-XSKT'!BZ125</f>
        <v>14426.1</v>
      </c>
      <c r="CA125" s="39">
        <f>'Bieu8-XSKT'!CA125</f>
        <v>13580</v>
      </c>
      <c r="CB125" s="39">
        <f>'Bieu8-XSKT'!CB125</f>
        <v>13580</v>
      </c>
      <c r="CC125" s="39">
        <f>CB125</f>
        <v>13580</v>
      </c>
      <c r="CD125" s="41" t="s">
        <v>54</v>
      </c>
      <c r="CE125" s="120"/>
      <c r="CG125" s="125"/>
      <c r="CH125" s="107"/>
      <c r="CI125" s="125"/>
      <c r="CJ125" s="106"/>
      <c r="CK125" s="105"/>
      <c r="CL125" s="106"/>
    </row>
    <row r="126" spans="1:90" s="17" customFormat="1" ht="75" hidden="1" x14ac:dyDescent="0.25">
      <c r="A126" s="41">
        <f t="shared" si="22"/>
        <v>2</v>
      </c>
      <c r="B126" s="151" t="s">
        <v>289</v>
      </c>
      <c r="C126" s="44"/>
      <c r="D126" s="44"/>
      <c r="E126" s="45"/>
      <c r="F126" s="226"/>
      <c r="G126" s="39">
        <f>'Bieu8-XSKT'!G126</f>
        <v>34275</v>
      </c>
      <c r="H126" s="39">
        <f>'Bieu8-XSKT'!H126</f>
        <v>30847.5</v>
      </c>
      <c r="I126" s="39">
        <f>'Bieu8-XSKT'!I126</f>
        <v>0</v>
      </c>
      <c r="J126" s="39">
        <f>'Bieu8-XSKT'!J126</f>
        <v>0</v>
      </c>
      <c r="K126" s="39">
        <f>'Bieu8-XSKT'!K126</f>
        <v>0</v>
      </c>
      <c r="L126" s="39">
        <f>'Bieu8-XSKT'!L126</f>
        <v>0</v>
      </c>
      <c r="M126" s="39">
        <f>'Bieu8-XSKT'!M126</f>
        <v>0</v>
      </c>
      <c r="N126" s="39">
        <f>'Bieu8-XSKT'!N126</f>
        <v>0</v>
      </c>
      <c r="O126" s="39">
        <f>'Bieu8-XSKT'!O126</f>
        <v>0</v>
      </c>
      <c r="P126" s="39">
        <f>'Bieu8-XSKT'!P126</f>
        <v>0</v>
      </c>
      <c r="Q126" s="39">
        <f>'Bieu8-XSKT'!Q126</f>
        <v>0</v>
      </c>
      <c r="R126" s="39">
        <f>'Bieu8-XSKT'!R126</f>
        <v>0</v>
      </c>
      <c r="S126" s="39">
        <f>'Bieu8-XSKT'!S126</f>
        <v>0</v>
      </c>
      <c r="T126" s="39">
        <f>'Bieu8-XSKT'!T126</f>
        <v>0</v>
      </c>
      <c r="U126" s="39">
        <f>'Bieu8-XSKT'!U126</f>
        <v>0</v>
      </c>
      <c r="V126" s="39">
        <f>'Bieu8-XSKT'!V126</f>
        <v>0</v>
      </c>
      <c r="W126" s="39">
        <f>'Bieu8-XSKT'!W126</f>
        <v>0</v>
      </c>
      <c r="X126" s="39">
        <f>'Bieu8-XSKT'!X126</f>
        <v>0</v>
      </c>
      <c r="Y126" s="39">
        <f>'Bieu8-XSKT'!Y126</f>
        <v>0</v>
      </c>
      <c r="Z126" s="39">
        <f>'Bieu8-XSKT'!Z126</f>
        <v>0</v>
      </c>
      <c r="AA126" s="39">
        <f>'Bieu8-XSKT'!AA126</f>
        <v>0</v>
      </c>
      <c r="AB126" s="39">
        <f>'Bieu8-XSKT'!AB126</f>
        <v>0</v>
      </c>
      <c r="AC126" s="39">
        <f>'Bieu8-XSKT'!AC126</f>
        <v>0</v>
      </c>
      <c r="AD126" s="39">
        <f>'Bieu8-XSKT'!AD126</f>
        <v>0</v>
      </c>
      <c r="AE126" s="39">
        <f>'Bieu8-XSKT'!AE126</f>
        <v>0</v>
      </c>
      <c r="AF126" s="39">
        <f>'Bieu8-XSKT'!AF126</f>
        <v>0</v>
      </c>
      <c r="AG126" s="39">
        <f>'Bieu8-XSKT'!AG126</f>
        <v>0</v>
      </c>
      <c r="AH126" s="39">
        <f>'Bieu8-XSKT'!AH126</f>
        <v>0</v>
      </c>
      <c r="AI126" s="39">
        <f>'Bieu8-XSKT'!AI126</f>
        <v>0</v>
      </c>
      <c r="AJ126" s="39">
        <f>'Bieu8-XSKT'!AJ126</f>
        <v>0</v>
      </c>
      <c r="AK126" s="39">
        <f>'Bieu8-XSKT'!AK126</f>
        <v>0</v>
      </c>
      <c r="AL126" s="39">
        <f>'Bieu8-XSKT'!AL126</f>
        <v>0</v>
      </c>
      <c r="AM126" s="39">
        <f>'Bieu8-XSKT'!AM126</f>
        <v>0</v>
      </c>
      <c r="AN126" s="39">
        <f>'Bieu8-XSKT'!AN126</f>
        <v>0</v>
      </c>
      <c r="AO126" s="39">
        <f>'Bieu8-XSKT'!AO126</f>
        <v>0</v>
      </c>
      <c r="AP126" s="39">
        <f>'Bieu8-XSKT'!AP126</f>
        <v>0</v>
      </c>
      <c r="AQ126" s="39">
        <f>'Bieu8-XSKT'!AQ126</f>
        <v>0</v>
      </c>
      <c r="AR126" s="39">
        <f>'Bieu8-XSKT'!AR126</f>
        <v>0</v>
      </c>
      <c r="AS126" s="39">
        <f>'Bieu8-XSKT'!AS126</f>
        <v>0</v>
      </c>
      <c r="AT126" s="39">
        <f>'Bieu8-XSKT'!AT126</f>
        <v>0</v>
      </c>
      <c r="AU126" s="39">
        <f>'Bieu8-XSKT'!AU126</f>
        <v>0</v>
      </c>
      <c r="AV126" s="39">
        <f>'Bieu8-XSKT'!AV126</f>
        <v>0</v>
      </c>
      <c r="AW126" s="39">
        <f>'Bieu8-XSKT'!AW126</f>
        <v>0</v>
      </c>
      <c r="AX126" s="39">
        <f>'Bieu8-XSKT'!AX126</f>
        <v>0</v>
      </c>
      <c r="AY126" s="39">
        <f>'Bieu8-XSKT'!AY126</f>
        <v>0</v>
      </c>
      <c r="AZ126" s="39">
        <f>'Bieu8-XSKT'!AZ126</f>
        <v>0</v>
      </c>
      <c r="BA126" s="39">
        <f>'Bieu8-XSKT'!BA126</f>
        <v>0</v>
      </c>
      <c r="BB126" s="39">
        <f>'Bieu8-XSKT'!BB126</f>
        <v>0</v>
      </c>
      <c r="BC126" s="39">
        <f>'Bieu8-XSKT'!BC126</f>
        <v>0</v>
      </c>
      <c r="BD126" s="39">
        <f>'Bieu8-XSKT'!BD126</f>
        <v>0</v>
      </c>
      <c r="BE126" s="39">
        <f>'Bieu8-XSKT'!BE126</f>
        <v>0</v>
      </c>
      <c r="BF126" s="39">
        <f>'Bieu8-XSKT'!BF126</f>
        <v>0</v>
      </c>
      <c r="BG126" s="39">
        <f>'Bieu8-XSKT'!BG126</f>
        <v>0</v>
      </c>
      <c r="BH126" s="39">
        <f>'Bieu8-XSKT'!BH126</f>
        <v>0</v>
      </c>
      <c r="BI126" s="39">
        <f>'Bieu8-XSKT'!BI126</f>
        <v>0</v>
      </c>
      <c r="BJ126" s="39">
        <f>'Bieu8-XSKT'!BJ126</f>
        <v>0</v>
      </c>
      <c r="BK126" s="39">
        <f>'Bieu8-XSKT'!BK126</f>
        <v>0</v>
      </c>
      <c r="BL126" s="39">
        <f>'Bieu8-XSKT'!BL126</f>
        <v>0</v>
      </c>
      <c r="BM126" s="39">
        <f>'Bieu8-XSKT'!BM126</f>
        <v>0</v>
      </c>
      <c r="BN126" s="39">
        <f>'Bieu8-XSKT'!BN126</f>
        <v>0</v>
      </c>
      <c r="BO126" s="39">
        <f>'Bieu8-XSKT'!BO126</f>
        <v>0</v>
      </c>
      <c r="BP126" s="39">
        <f>'Bieu8-XSKT'!BP126</f>
        <v>0</v>
      </c>
      <c r="BQ126" s="39">
        <f>'Bieu8-XSKT'!BQ126</f>
        <v>0</v>
      </c>
      <c r="BR126" s="39">
        <f>'Bieu8-XSKT'!BR126</f>
        <v>0</v>
      </c>
      <c r="BS126" s="39">
        <f>'Bieu8-XSKT'!BS126</f>
        <v>0</v>
      </c>
      <c r="BT126" s="39">
        <f>'Bieu8-XSKT'!BT126</f>
        <v>0</v>
      </c>
      <c r="BU126" s="39">
        <f>'Bieu8-XSKT'!BU126</f>
        <v>0</v>
      </c>
      <c r="BV126" s="39">
        <f>'Bieu8-XSKT'!BV126</f>
        <v>0</v>
      </c>
      <c r="BW126" s="39">
        <f>'Bieu8-XSKT'!BW126</f>
        <v>0</v>
      </c>
      <c r="BX126" s="39">
        <f>'Bieu8-XSKT'!BX126</f>
        <v>0</v>
      </c>
      <c r="BY126" s="39">
        <f>'Bieu8-XSKT'!BY126</f>
        <v>0</v>
      </c>
      <c r="BZ126" s="39">
        <f>'Bieu8-XSKT'!BZ126</f>
        <v>15423.75</v>
      </c>
      <c r="CA126" s="39">
        <f>'Bieu8-XSKT'!CA126</f>
        <v>13940</v>
      </c>
      <c r="CB126" s="39">
        <f>'Bieu8-XSKT'!CB126</f>
        <v>13940</v>
      </c>
      <c r="CC126" s="39">
        <f t="shared" ref="CC126:CC165" si="23">CB126</f>
        <v>13940</v>
      </c>
      <c r="CD126" s="41" t="s">
        <v>54</v>
      </c>
      <c r="CE126" s="120"/>
      <c r="CG126" s="125"/>
      <c r="CH126" s="107"/>
      <c r="CI126" s="125"/>
      <c r="CJ126" s="106"/>
      <c r="CK126" s="105"/>
      <c r="CL126" s="106"/>
    </row>
    <row r="127" spans="1:90" s="17" customFormat="1" ht="90" hidden="1" x14ac:dyDescent="0.25">
      <c r="A127" s="41">
        <f t="shared" si="22"/>
        <v>3</v>
      </c>
      <c r="B127" s="151" t="s">
        <v>317</v>
      </c>
      <c r="C127" s="44"/>
      <c r="D127" s="44"/>
      <c r="E127" s="45"/>
      <c r="F127" s="226"/>
      <c r="G127" s="39">
        <f>'Bieu8-XSKT'!G127</f>
        <v>28100</v>
      </c>
      <c r="H127" s="39">
        <f>'Bieu8-XSKT'!H127</f>
        <v>25290</v>
      </c>
      <c r="I127" s="39">
        <f>'Bieu8-XSKT'!I127</f>
        <v>0</v>
      </c>
      <c r="J127" s="39">
        <f>'Bieu8-XSKT'!J127</f>
        <v>0</v>
      </c>
      <c r="K127" s="39">
        <f>'Bieu8-XSKT'!K127</f>
        <v>0</v>
      </c>
      <c r="L127" s="39">
        <f>'Bieu8-XSKT'!L127</f>
        <v>0</v>
      </c>
      <c r="M127" s="39">
        <f>'Bieu8-XSKT'!M127</f>
        <v>0</v>
      </c>
      <c r="N127" s="39">
        <f>'Bieu8-XSKT'!N127</f>
        <v>0</v>
      </c>
      <c r="O127" s="39">
        <f>'Bieu8-XSKT'!O127</f>
        <v>0</v>
      </c>
      <c r="P127" s="39">
        <f>'Bieu8-XSKT'!P127</f>
        <v>0</v>
      </c>
      <c r="Q127" s="39">
        <f>'Bieu8-XSKT'!Q127</f>
        <v>0</v>
      </c>
      <c r="R127" s="39">
        <f>'Bieu8-XSKT'!R127</f>
        <v>0</v>
      </c>
      <c r="S127" s="39">
        <f>'Bieu8-XSKT'!S127</f>
        <v>0</v>
      </c>
      <c r="T127" s="39">
        <f>'Bieu8-XSKT'!T127</f>
        <v>0</v>
      </c>
      <c r="U127" s="39">
        <f>'Bieu8-XSKT'!U127</f>
        <v>0</v>
      </c>
      <c r="V127" s="39">
        <f>'Bieu8-XSKT'!V127</f>
        <v>0</v>
      </c>
      <c r="W127" s="39">
        <f>'Bieu8-XSKT'!W127</f>
        <v>0</v>
      </c>
      <c r="X127" s="39">
        <f>'Bieu8-XSKT'!X127</f>
        <v>0</v>
      </c>
      <c r="Y127" s="39">
        <f>'Bieu8-XSKT'!Y127</f>
        <v>0</v>
      </c>
      <c r="Z127" s="39">
        <f>'Bieu8-XSKT'!Z127</f>
        <v>0</v>
      </c>
      <c r="AA127" s="39">
        <f>'Bieu8-XSKT'!AA127</f>
        <v>0</v>
      </c>
      <c r="AB127" s="39">
        <f>'Bieu8-XSKT'!AB127</f>
        <v>0</v>
      </c>
      <c r="AC127" s="39">
        <f>'Bieu8-XSKT'!AC127</f>
        <v>0</v>
      </c>
      <c r="AD127" s="39">
        <f>'Bieu8-XSKT'!AD127</f>
        <v>0</v>
      </c>
      <c r="AE127" s="39">
        <f>'Bieu8-XSKT'!AE127</f>
        <v>0</v>
      </c>
      <c r="AF127" s="39">
        <f>'Bieu8-XSKT'!AF127</f>
        <v>0</v>
      </c>
      <c r="AG127" s="39">
        <f>'Bieu8-XSKT'!AG127</f>
        <v>0</v>
      </c>
      <c r="AH127" s="39">
        <f>'Bieu8-XSKT'!AH127</f>
        <v>0</v>
      </c>
      <c r="AI127" s="39">
        <f>'Bieu8-XSKT'!AI127</f>
        <v>0</v>
      </c>
      <c r="AJ127" s="39">
        <f>'Bieu8-XSKT'!AJ127</f>
        <v>0</v>
      </c>
      <c r="AK127" s="39">
        <f>'Bieu8-XSKT'!AK127</f>
        <v>0</v>
      </c>
      <c r="AL127" s="39">
        <f>'Bieu8-XSKT'!AL127</f>
        <v>0</v>
      </c>
      <c r="AM127" s="39">
        <f>'Bieu8-XSKT'!AM127</f>
        <v>0</v>
      </c>
      <c r="AN127" s="39">
        <f>'Bieu8-XSKT'!AN127</f>
        <v>0</v>
      </c>
      <c r="AO127" s="39">
        <f>'Bieu8-XSKT'!AO127</f>
        <v>0</v>
      </c>
      <c r="AP127" s="39">
        <f>'Bieu8-XSKT'!AP127</f>
        <v>0</v>
      </c>
      <c r="AQ127" s="39">
        <f>'Bieu8-XSKT'!AQ127</f>
        <v>0</v>
      </c>
      <c r="AR127" s="39">
        <f>'Bieu8-XSKT'!AR127</f>
        <v>0</v>
      </c>
      <c r="AS127" s="39">
        <f>'Bieu8-XSKT'!AS127</f>
        <v>0</v>
      </c>
      <c r="AT127" s="39">
        <f>'Bieu8-XSKT'!AT127</f>
        <v>0</v>
      </c>
      <c r="AU127" s="39">
        <f>'Bieu8-XSKT'!AU127</f>
        <v>0</v>
      </c>
      <c r="AV127" s="39">
        <f>'Bieu8-XSKT'!AV127</f>
        <v>0</v>
      </c>
      <c r="AW127" s="39">
        <f>'Bieu8-XSKT'!AW127</f>
        <v>0</v>
      </c>
      <c r="AX127" s="39">
        <f>'Bieu8-XSKT'!AX127</f>
        <v>0</v>
      </c>
      <c r="AY127" s="39">
        <f>'Bieu8-XSKT'!AY127</f>
        <v>0</v>
      </c>
      <c r="AZ127" s="39">
        <f>'Bieu8-XSKT'!AZ127</f>
        <v>0</v>
      </c>
      <c r="BA127" s="39">
        <f>'Bieu8-XSKT'!BA127</f>
        <v>0</v>
      </c>
      <c r="BB127" s="39">
        <f>'Bieu8-XSKT'!BB127</f>
        <v>0</v>
      </c>
      <c r="BC127" s="39">
        <f>'Bieu8-XSKT'!BC127</f>
        <v>0</v>
      </c>
      <c r="BD127" s="39">
        <f>'Bieu8-XSKT'!BD127</f>
        <v>0</v>
      </c>
      <c r="BE127" s="39">
        <f>'Bieu8-XSKT'!BE127</f>
        <v>0</v>
      </c>
      <c r="BF127" s="39">
        <f>'Bieu8-XSKT'!BF127</f>
        <v>0</v>
      </c>
      <c r="BG127" s="39">
        <f>'Bieu8-XSKT'!BG127</f>
        <v>0</v>
      </c>
      <c r="BH127" s="39">
        <f>'Bieu8-XSKT'!BH127</f>
        <v>0</v>
      </c>
      <c r="BI127" s="39">
        <f>'Bieu8-XSKT'!BI127</f>
        <v>0</v>
      </c>
      <c r="BJ127" s="39">
        <f>'Bieu8-XSKT'!BJ127</f>
        <v>0</v>
      </c>
      <c r="BK127" s="39">
        <f>'Bieu8-XSKT'!BK127</f>
        <v>0</v>
      </c>
      <c r="BL127" s="39">
        <f>'Bieu8-XSKT'!BL127</f>
        <v>0</v>
      </c>
      <c r="BM127" s="39">
        <f>'Bieu8-XSKT'!BM127</f>
        <v>0</v>
      </c>
      <c r="BN127" s="39">
        <f>'Bieu8-XSKT'!BN127</f>
        <v>0</v>
      </c>
      <c r="BO127" s="39">
        <f>'Bieu8-XSKT'!BO127</f>
        <v>0</v>
      </c>
      <c r="BP127" s="39">
        <f>'Bieu8-XSKT'!BP127</f>
        <v>0</v>
      </c>
      <c r="BQ127" s="39">
        <f>'Bieu8-XSKT'!BQ127</f>
        <v>0</v>
      </c>
      <c r="BR127" s="39">
        <f>'Bieu8-XSKT'!BR127</f>
        <v>0</v>
      </c>
      <c r="BS127" s="39">
        <f>'Bieu8-XSKT'!BS127</f>
        <v>0</v>
      </c>
      <c r="BT127" s="39">
        <f>'Bieu8-XSKT'!BT127</f>
        <v>0</v>
      </c>
      <c r="BU127" s="39">
        <f>'Bieu8-XSKT'!BU127</f>
        <v>0</v>
      </c>
      <c r="BV127" s="39">
        <f>'Bieu8-XSKT'!BV127</f>
        <v>0</v>
      </c>
      <c r="BW127" s="39">
        <f>'Bieu8-XSKT'!BW127</f>
        <v>0</v>
      </c>
      <c r="BX127" s="39">
        <f>'Bieu8-XSKT'!BX127</f>
        <v>0</v>
      </c>
      <c r="BY127" s="39">
        <f>'Bieu8-XSKT'!BY127</f>
        <v>0</v>
      </c>
      <c r="BZ127" s="39">
        <f>'Bieu8-XSKT'!BZ127</f>
        <v>12645</v>
      </c>
      <c r="CA127" s="39">
        <f>'Bieu8-XSKT'!CA127</f>
        <v>11240</v>
      </c>
      <c r="CB127" s="39">
        <f>'Bieu8-XSKT'!CB127</f>
        <v>11240</v>
      </c>
      <c r="CC127" s="39">
        <f t="shared" si="23"/>
        <v>11240</v>
      </c>
      <c r="CD127" s="41" t="s">
        <v>54</v>
      </c>
      <c r="CE127" s="120"/>
      <c r="CG127" s="125"/>
      <c r="CH127" s="107"/>
      <c r="CI127" s="125"/>
      <c r="CJ127" s="106"/>
      <c r="CK127" s="105"/>
      <c r="CL127" s="106"/>
    </row>
    <row r="128" spans="1:90" s="17" customFormat="1" ht="63" hidden="1" x14ac:dyDescent="0.25">
      <c r="A128" s="41">
        <f t="shared" si="22"/>
        <v>4</v>
      </c>
      <c r="B128" s="61" t="s">
        <v>449</v>
      </c>
      <c r="C128" s="44"/>
      <c r="D128" s="44"/>
      <c r="E128" s="45"/>
      <c r="F128" s="226"/>
      <c r="G128" s="39">
        <f>'Bieu8-XSKT'!G128</f>
        <v>1796</v>
      </c>
      <c r="H128" s="39">
        <f>'Bieu8-XSKT'!H128</f>
        <v>1618</v>
      </c>
      <c r="I128" s="39">
        <f>'Bieu8-XSKT'!I128</f>
        <v>0</v>
      </c>
      <c r="J128" s="39">
        <f>'Bieu8-XSKT'!J128</f>
        <v>0</v>
      </c>
      <c r="K128" s="39">
        <f>'Bieu8-XSKT'!K128</f>
        <v>0</v>
      </c>
      <c r="L128" s="39">
        <f>'Bieu8-XSKT'!L128</f>
        <v>0</v>
      </c>
      <c r="M128" s="39">
        <f>'Bieu8-XSKT'!M128</f>
        <v>0</v>
      </c>
      <c r="N128" s="39">
        <f>'Bieu8-XSKT'!N128</f>
        <v>0</v>
      </c>
      <c r="O128" s="39">
        <f>'Bieu8-XSKT'!O128</f>
        <v>0</v>
      </c>
      <c r="P128" s="39">
        <f>'Bieu8-XSKT'!P128</f>
        <v>0</v>
      </c>
      <c r="Q128" s="39">
        <f>'Bieu8-XSKT'!Q128</f>
        <v>0</v>
      </c>
      <c r="R128" s="39">
        <f>'Bieu8-XSKT'!R128</f>
        <v>0</v>
      </c>
      <c r="S128" s="39">
        <f>'Bieu8-XSKT'!S128</f>
        <v>0</v>
      </c>
      <c r="T128" s="39">
        <f>'Bieu8-XSKT'!T128</f>
        <v>0</v>
      </c>
      <c r="U128" s="39">
        <f>'Bieu8-XSKT'!U128</f>
        <v>0</v>
      </c>
      <c r="V128" s="39">
        <f>'Bieu8-XSKT'!V128</f>
        <v>0</v>
      </c>
      <c r="W128" s="39">
        <f>'Bieu8-XSKT'!W128</f>
        <v>0</v>
      </c>
      <c r="X128" s="39">
        <f>'Bieu8-XSKT'!X128</f>
        <v>0</v>
      </c>
      <c r="Y128" s="39">
        <f>'Bieu8-XSKT'!Y128</f>
        <v>0</v>
      </c>
      <c r="Z128" s="39">
        <f>'Bieu8-XSKT'!Z128</f>
        <v>0</v>
      </c>
      <c r="AA128" s="39">
        <f>'Bieu8-XSKT'!AA128</f>
        <v>0</v>
      </c>
      <c r="AB128" s="39">
        <f>'Bieu8-XSKT'!AB128</f>
        <v>0</v>
      </c>
      <c r="AC128" s="39">
        <f>'Bieu8-XSKT'!AC128</f>
        <v>0</v>
      </c>
      <c r="AD128" s="39">
        <f>'Bieu8-XSKT'!AD128</f>
        <v>0</v>
      </c>
      <c r="AE128" s="39">
        <f>'Bieu8-XSKT'!AE128</f>
        <v>0</v>
      </c>
      <c r="AF128" s="39">
        <f>'Bieu8-XSKT'!AF128</f>
        <v>0</v>
      </c>
      <c r="AG128" s="39">
        <f>'Bieu8-XSKT'!AG128</f>
        <v>0</v>
      </c>
      <c r="AH128" s="39">
        <f>'Bieu8-XSKT'!AH128</f>
        <v>0</v>
      </c>
      <c r="AI128" s="39">
        <f>'Bieu8-XSKT'!AI128</f>
        <v>0</v>
      </c>
      <c r="AJ128" s="39">
        <f>'Bieu8-XSKT'!AJ128</f>
        <v>0</v>
      </c>
      <c r="AK128" s="39">
        <f>'Bieu8-XSKT'!AK128</f>
        <v>0</v>
      </c>
      <c r="AL128" s="39">
        <f>'Bieu8-XSKT'!AL128</f>
        <v>0</v>
      </c>
      <c r="AM128" s="39">
        <f>'Bieu8-XSKT'!AM128</f>
        <v>0</v>
      </c>
      <c r="AN128" s="39">
        <f>'Bieu8-XSKT'!AN128</f>
        <v>0</v>
      </c>
      <c r="AO128" s="39">
        <f>'Bieu8-XSKT'!AO128</f>
        <v>0</v>
      </c>
      <c r="AP128" s="39">
        <f>'Bieu8-XSKT'!AP128</f>
        <v>0</v>
      </c>
      <c r="AQ128" s="39">
        <f>'Bieu8-XSKT'!AQ128</f>
        <v>0</v>
      </c>
      <c r="AR128" s="39">
        <f>'Bieu8-XSKT'!AR128</f>
        <v>0</v>
      </c>
      <c r="AS128" s="39">
        <f>'Bieu8-XSKT'!AS128</f>
        <v>0</v>
      </c>
      <c r="AT128" s="39">
        <f>'Bieu8-XSKT'!AT128</f>
        <v>0</v>
      </c>
      <c r="AU128" s="39">
        <f>'Bieu8-XSKT'!AU128</f>
        <v>0</v>
      </c>
      <c r="AV128" s="39">
        <f>'Bieu8-XSKT'!AV128</f>
        <v>0</v>
      </c>
      <c r="AW128" s="39">
        <f>'Bieu8-XSKT'!AW128</f>
        <v>0</v>
      </c>
      <c r="AX128" s="39">
        <f>'Bieu8-XSKT'!AX128</f>
        <v>0</v>
      </c>
      <c r="AY128" s="39">
        <f>'Bieu8-XSKT'!AY128</f>
        <v>0</v>
      </c>
      <c r="AZ128" s="39">
        <f>'Bieu8-XSKT'!AZ128</f>
        <v>0</v>
      </c>
      <c r="BA128" s="39">
        <f>'Bieu8-XSKT'!BA128</f>
        <v>0</v>
      </c>
      <c r="BB128" s="39">
        <f>'Bieu8-XSKT'!BB128</f>
        <v>0</v>
      </c>
      <c r="BC128" s="39">
        <f>'Bieu8-XSKT'!BC128</f>
        <v>0</v>
      </c>
      <c r="BD128" s="39">
        <f>'Bieu8-XSKT'!BD128</f>
        <v>0</v>
      </c>
      <c r="BE128" s="39">
        <f>'Bieu8-XSKT'!BE128</f>
        <v>0</v>
      </c>
      <c r="BF128" s="39">
        <f>'Bieu8-XSKT'!BF128</f>
        <v>0</v>
      </c>
      <c r="BG128" s="39">
        <f>'Bieu8-XSKT'!BG128</f>
        <v>0</v>
      </c>
      <c r="BH128" s="39">
        <f>'Bieu8-XSKT'!BH128</f>
        <v>0</v>
      </c>
      <c r="BI128" s="39">
        <f>'Bieu8-XSKT'!BI128</f>
        <v>0</v>
      </c>
      <c r="BJ128" s="39">
        <f>'Bieu8-XSKT'!BJ128</f>
        <v>0</v>
      </c>
      <c r="BK128" s="39">
        <f>'Bieu8-XSKT'!BK128</f>
        <v>0</v>
      </c>
      <c r="BL128" s="39">
        <f>'Bieu8-XSKT'!BL128</f>
        <v>0</v>
      </c>
      <c r="BM128" s="39">
        <f>'Bieu8-XSKT'!BM128</f>
        <v>0</v>
      </c>
      <c r="BN128" s="39">
        <f>'Bieu8-XSKT'!BN128</f>
        <v>0</v>
      </c>
      <c r="BO128" s="39">
        <f>'Bieu8-XSKT'!BO128</f>
        <v>0</v>
      </c>
      <c r="BP128" s="39">
        <f>'Bieu8-XSKT'!BP128</f>
        <v>0</v>
      </c>
      <c r="BQ128" s="39">
        <f>'Bieu8-XSKT'!BQ128</f>
        <v>0</v>
      </c>
      <c r="BR128" s="39">
        <f>'Bieu8-XSKT'!BR128</f>
        <v>0</v>
      </c>
      <c r="BS128" s="39">
        <f>'Bieu8-XSKT'!BS128</f>
        <v>0</v>
      </c>
      <c r="BT128" s="39">
        <f>'Bieu8-XSKT'!BT128</f>
        <v>0</v>
      </c>
      <c r="BU128" s="39">
        <f>'Bieu8-XSKT'!BU128</f>
        <v>496</v>
      </c>
      <c r="BV128" s="39">
        <f>'Bieu8-XSKT'!BV128</f>
        <v>20</v>
      </c>
      <c r="BW128" s="39">
        <f>'Bieu8-XSKT'!BW128</f>
        <v>0</v>
      </c>
      <c r="BX128" s="39">
        <f>'Bieu8-XSKT'!BX128</f>
        <v>0</v>
      </c>
      <c r="BY128" s="39">
        <f>'Bieu8-XSKT'!BY128</f>
        <v>476</v>
      </c>
      <c r="BZ128" s="39">
        <f>'Bieu8-XSKT'!BZ128</f>
        <v>0</v>
      </c>
      <c r="CA128" s="39">
        <f>'Bieu8-XSKT'!CA128</f>
        <v>724</v>
      </c>
      <c r="CB128" s="39">
        <f>'Bieu8-XSKT'!CB128</f>
        <v>1200</v>
      </c>
      <c r="CC128" s="39">
        <f>CB128-BY128</f>
        <v>724</v>
      </c>
      <c r="CD128" s="41" t="s">
        <v>55</v>
      </c>
      <c r="CE128" s="120"/>
      <c r="CG128" s="125"/>
      <c r="CH128" s="107"/>
      <c r="CI128" s="125"/>
      <c r="CJ128" s="106"/>
      <c r="CK128" s="105"/>
      <c r="CL128" s="106"/>
    </row>
    <row r="129" spans="1:90" s="17" customFormat="1" ht="45" hidden="1" x14ac:dyDescent="0.25">
      <c r="A129" s="41">
        <f t="shared" si="22"/>
        <v>5</v>
      </c>
      <c r="B129" s="151" t="s">
        <v>290</v>
      </c>
      <c r="C129" s="44"/>
      <c r="D129" s="44"/>
      <c r="E129" s="45"/>
      <c r="F129" s="226"/>
      <c r="G129" s="39">
        <f>'Bieu8-XSKT'!G129</f>
        <v>5945</v>
      </c>
      <c r="H129" s="39">
        <f>'Bieu8-XSKT'!H129</f>
        <v>5350.5</v>
      </c>
      <c r="I129" s="39">
        <f>'Bieu8-XSKT'!I129</f>
        <v>0</v>
      </c>
      <c r="J129" s="39">
        <f>'Bieu8-XSKT'!J129</f>
        <v>0</v>
      </c>
      <c r="K129" s="39">
        <f>'Bieu8-XSKT'!K129</f>
        <v>0</v>
      </c>
      <c r="L129" s="39">
        <f>'Bieu8-XSKT'!L129</f>
        <v>0</v>
      </c>
      <c r="M129" s="39">
        <f>'Bieu8-XSKT'!M129</f>
        <v>0</v>
      </c>
      <c r="N129" s="39">
        <f>'Bieu8-XSKT'!N129</f>
        <v>0</v>
      </c>
      <c r="O129" s="39">
        <f>'Bieu8-XSKT'!O129</f>
        <v>0</v>
      </c>
      <c r="P129" s="39">
        <f>'Bieu8-XSKT'!P129</f>
        <v>0</v>
      </c>
      <c r="Q129" s="39">
        <f>'Bieu8-XSKT'!Q129</f>
        <v>0</v>
      </c>
      <c r="R129" s="39">
        <f>'Bieu8-XSKT'!R129</f>
        <v>0</v>
      </c>
      <c r="S129" s="39">
        <f>'Bieu8-XSKT'!S129</f>
        <v>0</v>
      </c>
      <c r="T129" s="39">
        <f>'Bieu8-XSKT'!T129</f>
        <v>0</v>
      </c>
      <c r="U129" s="39">
        <f>'Bieu8-XSKT'!U129</f>
        <v>0</v>
      </c>
      <c r="V129" s="39">
        <f>'Bieu8-XSKT'!V129</f>
        <v>0</v>
      </c>
      <c r="W129" s="39">
        <f>'Bieu8-XSKT'!W129</f>
        <v>0</v>
      </c>
      <c r="X129" s="39">
        <f>'Bieu8-XSKT'!X129</f>
        <v>0</v>
      </c>
      <c r="Y129" s="39">
        <f>'Bieu8-XSKT'!Y129</f>
        <v>0</v>
      </c>
      <c r="Z129" s="39">
        <f>'Bieu8-XSKT'!Z129</f>
        <v>0</v>
      </c>
      <c r="AA129" s="39">
        <f>'Bieu8-XSKT'!AA129</f>
        <v>0</v>
      </c>
      <c r="AB129" s="39">
        <f>'Bieu8-XSKT'!AB129</f>
        <v>0</v>
      </c>
      <c r="AC129" s="39">
        <f>'Bieu8-XSKT'!AC129</f>
        <v>0</v>
      </c>
      <c r="AD129" s="39">
        <f>'Bieu8-XSKT'!AD129</f>
        <v>0</v>
      </c>
      <c r="AE129" s="39">
        <f>'Bieu8-XSKT'!AE129</f>
        <v>0</v>
      </c>
      <c r="AF129" s="39">
        <f>'Bieu8-XSKT'!AF129</f>
        <v>0</v>
      </c>
      <c r="AG129" s="39">
        <f>'Bieu8-XSKT'!AG129</f>
        <v>0</v>
      </c>
      <c r="AH129" s="39">
        <f>'Bieu8-XSKT'!AH129</f>
        <v>0</v>
      </c>
      <c r="AI129" s="39">
        <f>'Bieu8-XSKT'!AI129</f>
        <v>0</v>
      </c>
      <c r="AJ129" s="39">
        <f>'Bieu8-XSKT'!AJ129</f>
        <v>0</v>
      </c>
      <c r="AK129" s="39">
        <f>'Bieu8-XSKT'!AK129</f>
        <v>0</v>
      </c>
      <c r="AL129" s="39">
        <f>'Bieu8-XSKT'!AL129</f>
        <v>0</v>
      </c>
      <c r="AM129" s="39">
        <f>'Bieu8-XSKT'!AM129</f>
        <v>0</v>
      </c>
      <c r="AN129" s="39">
        <f>'Bieu8-XSKT'!AN129</f>
        <v>0</v>
      </c>
      <c r="AO129" s="39">
        <f>'Bieu8-XSKT'!AO129</f>
        <v>0</v>
      </c>
      <c r="AP129" s="39">
        <f>'Bieu8-XSKT'!AP129</f>
        <v>0</v>
      </c>
      <c r="AQ129" s="39">
        <f>'Bieu8-XSKT'!AQ129</f>
        <v>0</v>
      </c>
      <c r="AR129" s="39">
        <f>'Bieu8-XSKT'!AR129</f>
        <v>0</v>
      </c>
      <c r="AS129" s="39">
        <f>'Bieu8-XSKT'!AS129</f>
        <v>0</v>
      </c>
      <c r="AT129" s="39">
        <f>'Bieu8-XSKT'!AT129</f>
        <v>0</v>
      </c>
      <c r="AU129" s="39">
        <f>'Bieu8-XSKT'!AU129</f>
        <v>0</v>
      </c>
      <c r="AV129" s="39">
        <f>'Bieu8-XSKT'!AV129</f>
        <v>0</v>
      </c>
      <c r="AW129" s="39">
        <f>'Bieu8-XSKT'!AW129</f>
        <v>0</v>
      </c>
      <c r="AX129" s="39">
        <f>'Bieu8-XSKT'!AX129</f>
        <v>0</v>
      </c>
      <c r="AY129" s="39">
        <f>'Bieu8-XSKT'!AY129</f>
        <v>0</v>
      </c>
      <c r="AZ129" s="39">
        <f>'Bieu8-XSKT'!AZ129</f>
        <v>0</v>
      </c>
      <c r="BA129" s="39">
        <f>'Bieu8-XSKT'!BA129</f>
        <v>0</v>
      </c>
      <c r="BB129" s="39">
        <f>'Bieu8-XSKT'!BB129</f>
        <v>0</v>
      </c>
      <c r="BC129" s="39">
        <f>'Bieu8-XSKT'!BC129</f>
        <v>0</v>
      </c>
      <c r="BD129" s="39">
        <f>'Bieu8-XSKT'!BD129</f>
        <v>0</v>
      </c>
      <c r="BE129" s="39">
        <f>'Bieu8-XSKT'!BE129</f>
        <v>0</v>
      </c>
      <c r="BF129" s="39">
        <f>'Bieu8-XSKT'!BF129</f>
        <v>0</v>
      </c>
      <c r="BG129" s="39">
        <f>'Bieu8-XSKT'!BG129</f>
        <v>0</v>
      </c>
      <c r="BH129" s="39">
        <f>'Bieu8-XSKT'!BH129</f>
        <v>0</v>
      </c>
      <c r="BI129" s="39">
        <f>'Bieu8-XSKT'!BI129</f>
        <v>0</v>
      </c>
      <c r="BJ129" s="39">
        <f>'Bieu8-XSKT'!BJ129</f>
        <v>0</v>
      </c>
      <c r="BK129" s="39">
        <f>'Bieu8-XSKT'!BK129</f>
        <v>0</v>
      </c>
      <c r="BL129" s="39">
        <f>'Bieu8-XSKT'!BL129</f>
        <v>0</v>
      </c>
      <c r="BM129" s="39">
        <f>'Bieu8-XSKT'!BM129</f>
        <v>0</v>
      </c>
      <c r="BN129" s="39">
        <f>'Bieu8-XSKT'!BN129</f>
        <v>0</v>
      </c>
      <c r="BO129" s="39">
        <f>'Bieu8-XSKT'!BO129</f>
        <v>0</v>
      </c>
      <c r="BP129" s="39">
        <f>'Bieu8-XSKT'!BP129</f>
        <v>0</v>
      </c>
      <c r="BQ129" s="39">
        <f>'Bieu8-XSKT'!BQ129</f>
        <v>0</v>
      </c>
      <c r="BR129" s="39">
        <f>'Bieu8-XSKT'!BR129</f>
        <v>0</v>
      </c>
      <c r="BS129" s="39">
        <f>'Bieu8-XSKT'!BS129</f>
        <v>0</v>
      </c>
      <c r="BT129" s="39">
        <f>'Bieu8-XSKT'!BT129</f>
        <v>0</v>
      </c>
      <c r="BU129" s="39">
        <f>'Bieu8-XSKT'!BU129</f>
        <v>0</v>
      </c>
      <c r="BV129" s="39">
        <f>'Bieu8-XSKT'!BV129</f>
        <v>0</v>
      </c>
      <c r="BW129" s="39">
        <f>'Bieu8-XSKT'!BW129</f>
        <v>0</v>
      </c>
      <c r="BX129" s="39">
        <f>'Bieu8-XSKT'!BX129</f>
        <v>0</v>
      </c>
      <c r="BY129" s="39">
        <f>'Bieu8-XSKT'!BY129</f>
        <v>0</v>
      </c>
      <c r="BZ129" s="39">
        <f>'Bieu8-XSKT'!BZ129</f>
        <v>2675.25</v>
      </c>
      <c r="CA129" s="39">
        <f>'Bieu8-XSKT'!CA129</f>
        <v>2660</v>
      </c>
      <c r="CB129" s="39">
        <f>'Bieu8-XSKT'!CB129</f>
        <v>2660</v>
      </c>
      <c r="CC129" s="39">
        <f t="shared" si="23"/>
        <v>2660</v>
      </c>
      <c r="CD129" s="41" t="s">
        <v>55</v>
      </c>
      <c r="CE129" s="120"/>
      <c r="CG129" s="125"/>
      <c r="CH129" s="107"/>
      <c r="CI129" s="125"/>
      <c r="CJ129" s="106"/>
      <c r="CK129" s="105"/>
      <c r="CL129" s="106"/>
    </row>
    <row r="130" spans="1:90" s="17" customFormat="1" ht="60" hidden="1" x14ac:dyDescent="0.25">
      <c r="A130" s="41">
        <f t="shared" si="22"/>
        <v>6</v>
      </c>
      <c r="B130" s="151" t="s">
        <v>291</v>
      </c>
      <c r="C130" s="44"/>
      <c r="D130" s="44"/>
      <c r="E130" s="45"/>
      <c r="F130" s="226"/>
      <c r="G130" s="39">
        <f>'Bieu8-XSKT'!G130</f>
        <v>2224</v>
      </c>
      <c r="H130" s="39">
        <f>'Bieu8-XSKT'!H130</f>
        <v>2001.6000000000001</v>
      </c>
      <c r="I130" s="39">
        <f>'Bieu8-XSKT'!I130</f>
        <v>0</v>
      </c>
      <c r="J130" s="39">
        <f>'Bieu8-XSKT'!J130</f>
        <v>0</v>
      </c>
      <c r="K130" s="39">
        <f>'Bieu8-XSKT'!K130</f>
        <v>0</v>
      </c>
      <c r="L130" s="39">
        <f>'Bieu8-XSKT'!L130</f>
        <v>0</v>
      </c>
      <c r="M130" s="39">
        <f>'Bieu8-XSKT'!M130</f>
        <v>0</v>
      </c>
      <c r="N130" s="39">
        <f>'Bieu8-XSKT'!N130</f>
        <v>0</v>
      </c>
      <c r="O130" s="39">
        <f>'Bieu8-XSKT'!O130</f>
        <v>0</v>
      </c>
      <c r="P130" s="39">
        <f>'Bieu8-XSKT'!P130</f>
        <v>0</v>
      </c>
      <c r="Q130" s="39">
        <f>'Bieu8-XSKT'!Q130</f>
        <v>0</v>
      </c>
      <c r="R130" s="39">
        <f>'Bieu8-XSKT'!R130</f>
        <v>0</v>
      </c>
      <c r="S130" s="39">
        <f>'Bieu8-XSKT'!S130</f>
        <v>0</v>
      </c>
      <c r="T130" s="39">
        <f>'Bieu8-XSKT'!T130</f>
        <v>0</v>
      </c>
      <c r="U130" s="39">
        <f>'Bieu8-XSKT'!U130</f>
        <v>0</v>
      </c>
      <c r="V130" s="39">
        <f>'Bieu8-XSKT'!V130</f>
        <v>0</v>
      </c>
      <c r="W130" s="39">
        <f>'Bieu8-XSKT'!W130</f>
        <v>0</v>
      </c>
      <c r="X130" s="39">
        <f>'Bieu8-XSKT'!X130</f>
        <v>0</v>
      </c>
      <c r="Y130" s="39">
        <f>'Bieu8-XSKT'!Y130</f>
        <v>0</v>
      </c>
      <c r="Z130" s="39">
        <f>'Bieu8-XSKT'!Z130</f>
        <v>0</v>
      </c>
      <c r="AA130" s="39">
        <f>'Bieu8-XSKT'!AA130</f>
        <v>0</v>
      </c>
      <c r="AB130" s="39">
        <f>'Bieu8-XSKT'!AB130</f>
        <v>0</v>
      </c>
      <c r="AC130" s="39">
        <f>'Bieu8-XSKT'!AC130</f>
        <v>0</v>
      </c>
      <c r="AD130" s="39">
        <f>'Bieu8-XSKT'!AD130</f>
        <v>0</v>
      </c>
      <c r="AE130" s="39">
        <f>'Bieu8-XSKT'!AE130</f>
        <v>0</v>
      </c>
      <c r="AF130" s="39">
        <f>'Bieu8-XSKT'!AF130</f>
        <v>0</v>
      </c>
      <c r="AG130" s="39">
        <f>'Bieu8-XSKT'!AG130</f>
        <v>0</v>
      </c>
      <c r="AH130" s="39">
        <f>'Bieu8-XSKT'!AH130</f>
        <v>0</v>
      </c>
      <c r="AI130" s="39">
        <f>'Bieu8-XSKT'!AI130</f>
        <v>0</v>
      </c>
      <c r="AJ130" s="39">
        <f>'Bieu8-XSKT'!AJ130</f>
        <v>0</v>
      </c>
      <c r="AK130" s="39">
        <f>'Bieu8-XSKT'!AK130</f>
        <v>0</v>
      </c>
      <c r="AL130" s="39">
        <f>'Bieu8-XSKT'!AL130</f>
        <v>0</v>
      </c>
      <c r="AM130" s="39">
        <f>'Bieu8-XSKT'!AM130</f>
        <v>0</v>
      </c>
      <c r="AN130" s="39">
        <f>'Bieu8-XSKT'!AN130</f>
        <v>0</v>
      </c>
      <c r="AO130" s="39">
        <f>'Bieu8-XSKT'!AO130</f>
        <v>0</v>
      </c>
      <c r="AP130" s="39">
        <f>'Bieu8-XSKT'!AP130</f>
        <v>0</v>
      </c>
      <c r="AQ130" s="39">
        <f>'Bieu8-XSKT'!AQ130</f>
        <v>0</v>
      </c>
      <c r="AR130" s="39">
        <f>'Bieu8-XSKT'!AR130</f>
        <v>0</v>
      </c>
      <c r="AS130" s="39">
        <f>'Bieu8-XSKT'!AS130</f>
        <v>0</v>
      </c>
      <c r="AT130" s="39">
        <f>'Bieu8-XSKT'!AT130</f>
        <v>0</v>
      </c>
      <c r="AU130" s="39">
        <f>'Bieu8-XSKT'!AU130</f>
        <v>0</v>
      </c>
      <c r="AV130" s="39">
        <f>'Bieu8-XSKT'!AV130</f>
        <v>0</v>
      </c>
      <c r="AW130" s="39">
        <f>'Bieu8-XSKT'!AW130</f>
        <v>0</v>
      </c>
      <c r="AX130" s="39">
        <f>'Bieu8-XSKT'!AX130</f>
        <v>0</v>
      </c>
      <c r="AY130" s="39">
        <f>'Bieu8-XSKT'!AY130</f>
        <v>0</v>
      </c>
      <c r="AZ130" s="39">
        <f>'Bieu8-XSKT'!AZ130</f>
        <v>0</v>
      </c>
      <c r="BA130" s="39">
        <f>'Bieu8-XSKT'!BA130</f>
        <v>0</v>
      </c>
      <c r="BB130" s="39">
        <f>'Bieu8-XSKT'!BB130</f>
        <v>0</v>
      </c>
      <c r="BC130" s="39">
        <f>'Bieu8-XSKT'!BC130</f>
        <v>0</v>
      </c>
      <c r="BD130" s="39">
        <f>'Bieu8-XSKT'!BD130</f>
        <v>0</v>
      </c>
      <c r="BE130" s="39">
        <f>'Bieu8-XSKT'!BE130</f>
        <v>0</v>
      </c>
      <c r="BF130" s="39">
        <f>'Bieu8-XSKT'!BF130</f>
        <v>0</v>
      </c>
      <c r="BG130" s="39">
        <f>'Bieu8-XSKT'!BG130</f>
        <v>0</v>
      </c>
      <c r="BH130" s="39">
        <f>'Bieu8-XSKT'!BH130</f>
        <v>0</v>
      </c>
      <c r="BI130" s="39">
        <f>'Bieu8-XSKT'!BI130</f>
        <v>0</v>
      </c>
      <c r="BJ130" s="39">
        <f>'Bieu8-XSKT'!BJ130</f>
        <v>0</v>
      </c>
      <c r="BK130" s="39">
        <f>'Bieu8-XSKT'!BK130</f>
        <v>0</v>
      </c>
      <c r="BL130" s="39">
        <f>'Bieu8-XSKT'!BL130</f>
        <v>0</v>
      </c>
      <c r="BM130" s="39">
        <f>'Bieu8-XSKT'!BM130</f>
        <v>0</v>
      </c>
      <c r="BN130" s="39">
        <f>'Bieu8-XSKT'!BN130</f>
        <v>0</v>
      </c>
      <c r="BO130" s="39">
        <f>'Bieu8-XSKT'!BO130</f>
        <v>0</v>
      </c>
      <c r="BP130" s="39">
        <f>'Bieu8-XSKT'!BP130</f>
        <v>0</v>
      </c>
      <c r="BQ130" s="39">
        <f>'Bieu8-XSKT'!BQ130</f>
        <v>0</v>
      </c>
      <c r="BR130" s="39">
        <f>'Bieu8-XSKT'!BR130</f>
        <v>0</v>
      </c>
      <c r="BS130" s="39">
        <f>'Bieu8-XSKT'!BS130</f>
        <v>0</v>
      </c>
      <c r="BT130" s="39">
        <f>'Bieu8-XSKT'!BT130</f>
        <v>0</v>
      </c>
      <c r="BU130" s="39">
        <f>'Bieu8-XSKT'!BU130</f>
        <v>0</v>
      </c>
      <c r="BV130" s="39">
        <f>'Bieu8-XSKT'!BV130</f>
        <v>0</v>
      </c>
      <c r="BW130" s="39">
        <f>'Bieu8-XSKT'!BW130</f>
        <v>0</v>
      </c>
      <c r="BX130" s="39">
        <f>'Bieu8-XSKT'!BX130</f>
        <v>0</v>
      </c>
      <c r="BY130" s="39">
        <f>'Bieu8-XSKT'!BY130</f>
        <v>0</v>
      </c>
      <c r="BZ130" s="39">
        <f>'Bieu8-XSKT'!BZ130</f>
        <v>1000.8000000000001</v>
      </c>
      <c r="CA130" s="39">
        <f>'Bieu8-XSKT'!CA130</f>
        <v>1000</v>
      </c>
      <c r="CB130" s="39">
        <f>'Bieu8-XSKT'!CB130</f>
        <v>1000</v>
      </c>
      <c r="CC130" s="39">
        <f t="shared" si="23"/>
        <v>1000</v>
      </c>
      <c r="CD130" s="41" t="s">
        <v>55</v>
      </c>
      <c r="CE130" s="120"/>
      <c r="CG130" s="125"/>
      <c r="CH130" s="107"/>
      <c r="CI130" s="125"/>
      <c r="CJ130" s="106"/>
      <c r="CK130" s="105"/>
      <c r="CL130" s="106"/>
    </row>
    <row r="131" spans="1:90" s="17" customFormat="1" ht="30" hidden="1" x14ac:dyDescent="0.25">
      <c r="A131" s="41">
        <f t="shared" si="22"/>
        <v>7</v>
      </c>
      <c r="B131" s="151" t="s">
        <v>369</v>
      </c>
      <c r="C131" s="44"/>
      <c r="D131" s="44"/>
      <c r="E131" s="45"/>
      <c r="F131" s="239" t="s">
        <v>442</v>
      </c>
      <c r="G131" s="39">
        <f>'Bieu8-XSKT'!G131</f>
        <v>5185</v>
      </c>
      <c r="H131" s="39">
        <f>'Bieu8-XSKT'!H131</f>
        <v>4666.5</v>
      </c>
      <c r="I131" s="39">
        <f>'Bieu8-XSKT'!I131</f>
        <v>0</v>
      </c>
      <c r="J131" s="39">
        <f>'Bieu8-XSKT'!J131</f>
        <v>0</v>
      </c>
      <c r="K131" s="39">
        <f>'Bieu8-XSKT'!K131</f>
        <v>0</v>
      </c>
      <c r="L131" s="39">
        <f>'Bieu8-XSKT'!L131</f>
        <v>0</v>
      </c>
      <c r="M131" s="39">
        <f>'Bieu8-XSKT'!M131</f>
        <v>0</v>
      </c>
      <c r="N131" s="39">
        <f>'Bieu8-XSKT'!N131</f>
        <v>0</v>
      </c>
      <c r="O131" s="39">
        <f>'Bieu8-XSKT'!O131</f>
        <v>0</v>
      </c>
      <c r="P131" s="39">
        <f>'Bieu8-XSKT'!P131</f>
        <v>0</v>
      </c>
      <c r="Q131" s="39">
        <f>'Bieu8-XSKT'!Q131</f>
        <v>0</v>
      </c>
      <c r="R131" s="39">
        <f>'Bieu8-XSKT'!R131</f>
        <v>0</v>
      </c>
      <c r="S131" s="39">
        <f>'Bieu8-XSKT'!S131</f>
        <v>0</v>
      </c>
      <c r="T131" s="39">
        <f>'Bieu8-XSKT'!T131</f>
        <v>0</v>
      </c>
      <c r="U131" s="39">
        <f>'Bieu8-XSKT'!U131</f>
        <v>0</v>
      </c>
      <c r="V131" s="39">
        <f>'Bieu8-XSKT'!V131</f>
        <v>0</v>
      </c>
      <c r="W131" s="39">
        <f>'Bieu8-XSKT'!W131</f>
        <v>0</v>
      </c>
      <c r="X131" s="39">
        <f>'Bieu8-XSKT'!X131</f>
        <v>0</v>
      </c>
      <c r="Y131" s="39">
        <f>'Bieu8-XSKT'!Y131</f>
        <v>0</v>
      </c>
      <c r="Z131" s="39">
        <f>'Bieu8-XSKT'!Z131</f>
        <v>0</v>
      </c>
      <c r="AA131" s="39">
        <f>'Bieu8-XSKT'!AA131</f>
        <v>0</v>
      </c>
      <c r="AB131" s="39">
        <f>'Bieu8-XSKT'!AB131</f>
        <v>0</v>
      </c>
      <c r="AC131" s="39">
        <f>'Bieu8-XSKT'!AC131</f>
        <v>0</v>
      </c>
      <c r="AD131" s="39">
        <f>'Bieu8-XSKT'!AD131</f>
        <v>0</v>
      </c>
      <c r="AE131" s="39">
        <f>'Bieu8-XSKT'!AE131</f>
        <v>0</v>
      </c>
      <c r="AF131" s="39">
        <f>'Bieu8-XSKT'!AF131</f>
        <v>0</v>
      </c>
      <c r="AG131" s="39">
        <f>'Bieu8-XSKT'!AG131</f>
        <v>0</v>
      </c>
      <c r="AH131" s="39">
        <f>'Bieu8-XSKT'!AH131</f>
        <v>0</v>
      </c>
      <c r="AI131" s="39">
        <f>'Bieu8-XSKT'!AI131</f>
        <v>0</v>
      </c>
      <c r="AJ131" s="39">
        <f>'Bieu8-XSKT'!AJ131</f>
        <v>0</v>
      </c>
      <c r="AK131" s="39">
        <f>'Bieu8-XSKT'!AK131</f>
        <v>0</v>
      </c>
      <c r="AL131" s="39">
        <f>'Bieu8-XSKT'!AL131</f>
        <v>0</v>
      </c>
      <c r="AM131" s="39">
        <f>'Bieu8-XSKT'!AM131</f>
        <v>0</v>
      </c>
      <c r="AN131" s="39">
        <f>'Bieu8-XSKT'!AN131</f>
        <v>0</v>
      </c>
      <c r="AO131" s="39">
        <f>'Bieu8-XSKT'!AO131</f>
        <v>0</v>
      </c>
      <c r="AP131" s="39">
        <f>'Bieu8-XSKT'!AP131</f>
        <v>0</v>
      </c>
      <c r="AQ131" s="39">
        <f>'Bieu8-XSKT'!AQ131</f>
        <v>0</v>
      </c>
      <c r="AR131" s="39">
        <f>'Bieu8-XSKT'!AR131</f>
        <v>0</v>
      </c>
      <c r="AS131" s="39">
        <f>'Bieu8-XSKT'!AS131</f>
        <v>0</v>
      </c>
      <c r="AT131" s="39">
        <f>'Bieu8-XSKT'!AT131</f>
        <v>0</v>
      </c>
      <c r="AU131" s="39">
        <f>'Bieu8-XSKT'!AU131</f>
        <v>0</v>
      </c>
      <c r="AV131" s="39">
        <f>'Bieu8-XSKT'!AV131</f>
        <v>0</v>
      </c>
      <c r="AW131" s="39">
        <f>'Bieu8-XSKT'!AW131</f>
        <v>0</v>
      </c>
      <c r="AX131" s="39">
        <f>'Bieu8-XSKT'!AX131</f>
        <v>0</v>
      </c>
      <c r="AY131" s="39">
        <f>'Bieu8-XSKT'!AY131</f>
        <v>0</v>
      </c>
      <c r="AZ131" s="39">
        <f>'Bieu8-XSKT'!AZ131</f>
        <v>0</v>
      </c>
      <c r="BA131" s="39">
        <f>'Bieu8-XSKT'!BA131</f>
        <v>0</v>
      </c>
      <c r="BB131" s="39">
        <f>'Bieu8-XSKT'!BB131</f>
        <v>0</v>
      </c>
      <c r="BC131" s="39">
        <f>'Bieu8-XSKT'!BC131</f>
        <v>0</v>
      </c>
      <c r="BD131" s="39">
        <f>'Bieu8-XSKT'!BD131</f>
        <v>0</v>
      </c>
      <c r="BE131" s="39">
        <f>'Bieu8-XSKT'!BE131</f>
        <v>0</v>
      </c>
      <c r="BF131" s="39">
        <f>'Bieu8-XSKT'!BF131</f>
        <v>0</v>
      </c>
      <c r="BG131" s="39">
        <f>'Bieu8-XSKT'!BG131</f>
        <v>0</v>
      </c>
      <c r="BH131" s="39">
        <f>'Bieu8-XSKT'!BH131</f>
        <v>0</v>
      </c>
      <c r="BI131" s="39">
        <f>'Bieu8-XSKT'!BI131</f>
        <v>0</v>
      </c>
      <c r="BJ131" s="39">
        <f>'Bieu8-XSKT'!BJ131</f>
        <v>0</v>
      </c>
      <c r="BK131" s="39">
        <f>'Bieu8-XSKT'!BK131</f>
        <v>0</v>
      </c>
      <c r="BL131" s="39">
        <f>'Bieu8-XSKT'!BL131</f>
        <v>0</v>
      </c>
      <c r="BM131" s="39">
        <f>'Bieu8-XSKT'!BM131</f>
        <v>0</v>
      </c>
      <c r="BN131" s="39">
        <f>'Bieu8-XSKT'!BN131</f>
        <v>0</v>
      </c>
      <c r="BO131" s="39">
        <f>'Bieu8-XSKT'!BO131</f>
        <v>0</v>
      </c>
      <c r="BP131" s="39">
        <f>'Bieu8-XSKT'!BP131</f>
        <v>0</v>
      </c>
      <c r="BQ131" s="39">
        <f>'Bieu8-XSKT'!BQ131</f>
        <v>0</v>
      </c>
      <c r="BR131" s="39">
        <f>'Bieu8-XSKT'!BR131</f>
        <v>0</v>
      </c>
      <c r="BS131" s="39">
        <f>'Bieu8-XSKT'!BS131</f>
        <v>0</v>
      </c>
      <c r="BT131" s="39">
        <f>'Bieu8-XSKT'!BT131</f>
        <v>0</v>
      </c>
      <c r="BU131" s="39">
        <f>'Bieu8-XSKT'!BU131</f>
        <v>0</v>
      </c>
      <c r="BV131" s="39">
        <f>'Bieu8-XSKT'!BV131</f>
        <v>0</v>
      </c>
      <c r="BW131" s="39">
        <f>'Bieu8-XSKT'!BW131</f>
        <v>0</v>
      </c>
      <c r="BX131" s="39">
        <f>'Bieu8-XSKT'!BX131</f>
        <v>0</v>
      </c>
      <c r="BY131" s="39">
        <f>'Bieu8-XSKT'!BY131</f>
        <v>0</v>
      </c>
      <c r="BZ131" s="39">
        <f>'Bieu8-XSKT'!BZ131</f>
        <v>2333.25</v>
      </c>
      <c r="CA131" s="39">
        <f>'Bieu8-XSKT'!CA131</f>
        <v>2070</v>
      </c>
      <c r="CB131" s="39">
        <f>'Bieu8-XSKT'!CB131</f>
        <v>2070</v>
      </c>
      <c r="CC131" s="39">
        <f t="shared" si="23"/>
        <v>2070</v>
      </c>
      <c r="CD131" s="41" t="s">
        <v>56</v>
      </c>
      <c r="CE131" s="120"/>
      <c r="CG131" s="125"/>
      <c r="CH131" s="107"/>
      <c r="CI131" s="125"/>
      <c r="CJ131" s="106"/>
      <c r="CK131" s="105"/>
      <c r="CL131" s="106"/>
    </row>
    <row r="132" spans="1:90" s="17" customFormat="1" ht="60" hidden="1" x14ac:dyDescent="0.25">
      <c r="A132" s="41">
        <f t="shared" si="22"/>
        <v>8</v>
      </c>
      <c r="B132" s="151" t="s">
        <v>292</v>
      </c>
      <c r="C132" s="44"/>
      <c r="D132" s="44"/>
      <c r="E132" s="45"/>
      <c r="F132" s="226"/>
      <c r="G132" s="39">
        <f>'Bieu8-XSKT'!G132</f>
        <v>3779.7</v>
      </c>
      <c r="H132" s="39">
        <f>'Bieu8-XSKT'!H132</f>
        <v>3401.73</v>
      </c>
      <c r="I132" s="39">
        <f>'Bieu8-XSKT'!I132</f>
        <v>0</v>
      </c>
      <c r="J132" s="39">
        <f>'Bieu8-XSKT'!J132</f>
        <v>0</v>
      </c>
      <c r="K132" s="39">
        <f>'Bieu8-XSKT'!K132</f>
        <v>0</v>
      </c>
      <c r="L132" s="39">
        <f>'Bieu8-XSKT'!L132</f>
        <v>0</v>
      </c>
      <c r="M132" s="39">
        <f>'Bieu8-XSKT'!M132</f>
        <v>0</v>
      </c>
      <c r="N132" s="39">
        <f>'Bieu8-XSKT'!N132</f>
        <v>0</v>
      </c>
      <c r="O132" s="39">
        <f>'Bieu8-XSKT'!O132</f>
        <v>0</v>
      </c>
      <c r="P132" s="39">
        <f>'Bieu8-XSKT'!P132</f>
        <v>0</v>
      </c>
      <c r="Q132" s="39">
        <f>'Bieu8-XSKT'!Q132</f>
        <v>0</v>
      </c>
      <c r="R132" s="39">
        <f>'Bieu8-XSKT'!R132</f>
        <v>0</v>
      </c>
      <c r="S132" s="39">
        <f>'Bieu8-XSKT'!S132</f>
        <v>0</v>
      </c>
      <c r="T132" s="39">
        <f>'Bieu8-XSKT'!T132</f>
        <v>0</v>
      </c>
      <c r="U132" s="39">
        <f>'Bieu8-XSKT'!U132</f>
        <v>0</v>
      </c>
      <c r="V132" s="39">
        <f>'Bieu8-XSKT'!V132</f>
        <v>0</v>
      </c>
      <c r="W132" s="39">
        <f>'Bieu8-XSKT'!W132</f>
        <v>0</v>
      </c>
      <c r="X132" s="39">
        <f>'Bieu8-XSKT'!X132</f>
        <v>0</v>
      </c>
      <c r="Y132" s="39">
        <f>'Bieu8-XSKT'!Y132</f>
        <v>0</v>
      </c>
      <c r="Z132" s="39">
        <f>'Bieu8-XSKT'!Z132</f>
        <v>0</v>
      </c>
      <c r="AA132" s="39">
        <f>'Bieu8-XSKT'!AA132</f>
        <v>0</v>
      </c>
      <c r="AB132" s="39">
        <f>'Bieu8-XSKT'!AB132</f>
        <v>0</v>
      </c>
      <c r="AC132" s="39">
        <f>'Bieu8-XSKT'!AC132</f>
        <v>0</v>
      </c>
      <c r="AD132" s="39">
        <f>'Bieu8-XSKT'!AD132</f>
        <v>0</v>
      </c>
      <c r="AE132" s="39">
        <f>'Bieu8-XSKT'!AE132</f>
        <v>0</v>
      </c>
      <c r="AF132" s="39">
        <f>'Bieu8-XSKT'!AF132</f>
        <v>0</v>
      </c>
      <c r="AG132" s="39">
        <f>'Bieu8-XSKT'!AG132</f>
        <v>0</v>
      </c>
      <c r="AH132" s="39">
        <f>'Bieu8-XSKT'!AH132</f>
        <v>0</v>
      </c>
      <c r="AI132" s="39">
        <f>'Bieu8-XSKT'!AI132</f>
        <v>0</v>
      </c>
      <c r="AJ132" s="39">
        <f>'Bieu8-XSKT'!AJ132</f>
        <v>0</v>
      </c>
      <c r="AK132" s="39">
        <f>'Bieu8-XSKT'!AK132</f>
        <v>0</v>
      </c>
      <c r="AL132" s="39">
        <f>'Bieu8-XSKT'!AL132</f>
        <v>0</v>
      </c>
      <c r="AM132" s="39">
        <f>'Bieu8-XSKT'!AM132</f>
        <v>0</v>
      </c>
      <c r="AN132" s="39">
        <f>'Bieu8-XSKT'!AN132</f>
        <v>0</v>
      </c>
      <c r="AO132" s="39">
        <f>'Bieu8-XSKT'!AO132</f>
        <v>0</v>
      </c>
      <c r="AP132" s="39">
        <f>'Bieu8-XSKT'!AP132</f>
        <v>0</v>
      </c>
      <c r="AQ132" s="39">
        <f>'Bieu8-XSKT'!AQ132</f>
        <v>0</v>
      </c>
      <c r="AR132" s="39">
        <f>'Bieu8-XSKT'!AR132</f>
        <v>0</v>
      </c>
      <c r="AS132" s="39">
        <f>'Bieu8-XSKT'!AS132</f>
        <v>0</v>
      </c>
      <c r="AT132" s="39">
        <f>'Bieu8-XSKT'!AT132</f>
        <v>0</v>
      </c>
      <c r="AU132" s="39">
        <f>'Bieu8-XSKT'!AU132</f>
        <v>0</v>
      </c>
      <c r="AV132" s="39">
        <f>'Bieu8-XSKT'!AV132</f>
        <v>0</v>
      </c>
      <c r="AW132" s="39">
        <f>'Bieu8-XSKT'!AW132</f>
        <v>0</v>
      </c>
      <c r="AX132" s="39">
        <f>'Bieu8-XSKT'!AX132</f>
        <v>0</v>
      </c>
      <c r="AY132" s="39">
        <f>'Bieu8-XSKT'!AY132</f>
        <v>0</v>
      </c>
      <c r="AZ132" s="39">
        <f>'Bieu8-XSKT'!AZ132</f>
        <v>0</v>
      </c>
      <c r="BA132" s="39">
        <f>'Bieu8-XSKT'!BA132</f>
        <v>0</v>
      </c>
      <c r="BB132" s="39">
        <f>'Bieu8-XSKT'!BB132</f>
        <v>0</v>
      </c>
      <c r="BC132" s="39">
        <f>'Bieu8-XSKT'!BC132</f>
        <v>0</v>
      </c>
      <c r="BD132" s="39">
        <f>'Bieu8-XSKT'!BD132</f>
        <v>0</v>
      </c>
      <c r="BE132" s="39">
        <f>'Bieu8-XSKT'!BE132</f>
        <v>0</v>
      </c>
      <c r="BF132" s="39">
        <f>'Bieu8-XSKT'!BF132</f>
        <v>0</v>
      </c>
      <c r="BG132" s="39">
        <f>'Bieu8-XSKT'!BG132</f>
        <v>0</v>
      </c>
      <c r="BH132" s="39">
        <f>'Bieu8-XSKT'!BH132</f>
        <v>0</v>
      </c>
      <c r="BI132" s="39">
        <f>'Bieu8-XSKT'!BI132</f>
        <v>0</v>
      </c>
      <c r="BJ132" s="39">
        <f>'Bieu8-XSKT'!BJ132</f>
        <v>0</v>
      </c>
      <c r="BK132" s="39">
        <f>'Bieu8-XSKT'!BK132</f>
        <v>0</v>
      </c>
      <c r="BL132" s="39">
        <f>'Bieu8-XSKT'!BL132</f>
        <v>0</v>
      </c>
      <c r="BM132" s="39">
        <f>'Bieu8-XSKT'!BM132</f>
        <v>0</v>
      </c>
      <c r="BN132" s="39">
        <f>'Bieu8-XSKT'!BN132</f>
        <v>0</v>
      </c>
      <c r="BO132" s="39">
        <f>'Bieu8-XSKT'!BO132</f>
        <v>0</v>
      </c>
      <c r="BP132" s="39">
        <f>'Bieu8-XSKT'!BP132</f>
        <v>0</v>
      </c>
      <c r="BQ132" s="39">
        <f>'Bieu8-XSKT'!BQ132</f>
        <v>0</v>
      </c>
      <c r="BR132" s="39">
        <f>'Bieu8-XSKT'!BR132</f>
        <v>0</v>
      </c>
      <c r="BS132" s="39">
        <f>'Bieu8-XSKT'!BS132</f>
        <v>0</v>
      </c>
      <c r="BT132" s="39">
        <f>'Bieu8-XSKT'!BT132</f>
        <v>0</v>
      </c>
      <c r="BU132" s="39">
        <f>'Bieu8-XSKT'!BU132</f>
        <v>0</v>
      </c>
      <c r="BV132" s="39">
        <f>'Bieu8-XSKT'!BV132</f>
        <v>0</v>
      </c>
      <c r="BW132" s="39">
        <f>'Bieu8-XSKT'!BW132</f>
        <v>0</v>
      </c>
      <c r="BX132" s="39">
        <f>'Bieu8-XSKT'!BX132</f>
        <v>0</v>
      </c>
      <c r="BY132" s="39">
        <f>'Bieu8-XSKT'!BY132</f>
        <v>0</v>
      </c>
      <c r="BZ132" s="39">
        <f>'Bieu8-XSKT'!BZ132</f>
        <v>1700.865</v>
      </c>
      <c r="CA132" s="39">
        <f>'Bieu8-XSKT'!CA132</f>
        <v>1580</v>
      </c>
      <c r="CB132" s="39">
        <f>'Bieu8-XSKT'!CB132</f>
        <v>1580</v>
      </c>
      <c r="CC132" s="39">
        <f t="shared" si="23"/>
        <v>1580</v>
      </c>
      <c r="CD132" s="41" t="s">
        <v>56</v>
      </c>
      <c r="CE132" s="120"/>
      <c r="CG132" s="125"/>
      <c r="CH132" s="107"/>
      <c r="CI132" s="125"/>
      <c r="CJ132" s="106"/>
      <c r="CK132" s="105"/>
      <c r="CL132" s="106"/>
    </row>
    <row r="133" spans="1:90" s="17" customFormat="1" ht="60" hidden="1" x14ac:dyDescent="0.25">
      <c r="A133" s="41">
        <f t="shared" si="22"/>
        <v>9</v>
      </c>
      <c r="B133" s="151" t="s">
        <v>293</v>
      </c>
      <c r="C133" s="44"/>
      <c r="D133" s="44"/>
      <c r="E133" s="45"/>
      <c r="F133" s="226"/>
      <c r="G133" s="39">
        <f>'Bieu8-XSKT'!G133</f>
        <v>3239</v>
      </c>
      <c r="H133" s="39">
        <f>'Bieu8-XSKT'!H133</f>
        <v>2915.1</v>
      </c>
      <c r="I133" s="39">
        <f>'Bieu8-XSKT'!I133</f>
        <v>0</v>
      </c>
      <c r="J133" s="39">
        <f>'Bieu8-XSKT'!J133</f>
        <v>0</v>
      </c>
      <c r="K133" s="39">
        <f>'Bieu8-XSKT'!K133</f>
        <v>0</v>
      </c>
      <c r="L133" s="39">
        <f>'Bieu8-XSKT'!L133</f>
        <v>0</v>
      </c>
      <c r="M133" s="39">
        <f>'Bieu8-XSKT'!M133</f>
        <v>0</v>
      </c>
      <c r="N133" s="39">
        <f>'Bieu8-XSKT'!N133</f>
        <v>0</v>
      </c>
      <c r="O133" s="39">
        <f>'Bieu8-XSKT'!O133</f>
        <v>0</v>
      </c>
      <c r="P133" s="39">
        <f>'Bieu8-XSKT'!P133</f>
        <v>0</v>
      </c>
      <c r="Q133" s="39">
        <f>'Bieu8-XSKT'!Q133</f>
        <v>0</v>
      </c>
      <c r="R133" s="39">
        <f>'Bieu8-XSKT'!R133</f>
        <v>0</v>
      </c>
      <c r="S133" s="39">
        <f>'Bieu8-XSKT'!S133</f>
        <v>0</v>
      </c>
      <c r="T133" s="39">
        <f>'Bieu8-XSKT'!T133</f>
        <v>0</v>
      </c>
      <c r="U133" s="39">
        <f>'Bieu8-XSKT'!U133</f>
        <v>0</v>
      </c>
      <c r="V133" s="39">
        <f>'Bieu8-XSKT'!V133</f>
        <v>0</v>
      </c>
      <c r="W133" s="39">
        <f>'Bieu8-XSKT'!W133</f>
        <v>0</v>
      </c>
      <c r="X133" s="39">
        <f>'Bieu8-XSKT'!X133</f>
        <v>0</v>
      </c>
      <c r="Y133" s="39">
        <f>'Bieu8-XSKT'!Y133</f>
        <v>0</v>
      </c>
      <c r="Z133" s="39">
        <f>'Bieu8-XSKT'!Z133</f>
        <v>0</v>
      </c>
      <c r="AA133" s="39">
        <f>'Bieu8-XSKT'!AA133</f>
        <v>0</v>
      </c>
      <c r="AB133" s="39">
        <f>'Bieu8-XSKT'!AB133</f>
        <v>0</v>
      </c>
      <c r="AC133" s="39">
        <f>'Bieu8-XSKT'!AC133</f>
        <v>0</v>
      </c>
      <c r="AD133" s="39">
        <f>'Bieu8-XSKT'!AD133</f>
        <v>0</v>
      </c>
      <c r="AE133" s="39">
        <f>'Bieu8-XSKT'!AE133</f>
        <v>0</v>
      </c>
      <c r="AF133" s="39">
        <f>'Bieu8-XSKT'!AF133</f>
        <v>0</v>
      </c>
      <c r="AG133" s="39">
        <f>'Bieu8-XSKT'!AG133</f>
        <v>0</v>
      </c>
      <c r="AH133" s="39">
        <f>'Bieu8-XSKT'!AH133</f>
        <v>0</v>
      </c>
      <c r="AI133" s="39">
        <f>'Bieu8-XSKT'!AI133</f>
        <v>0</v>
      </c>
      <c r="AJ133" s="39">
        <f>'Bieu8-XSKT'!AJ133</f>
        <v>0</v>
      </c>
      <c r="AK133" s="39">
        <f>'Bieu8-XSKT'!AK133</f>
        <v>0</v>
      </c>
      <c r="AL133" s="39">
        <f>'Bieu8-XSKT'!AL133</f>
        <v>0</v>
      </c>
      <c r="AM133" s="39">
        <f>'Bieu8-XSKT'!AM133</f>
        <v>0</v>
      </c>
      <c r="AN133" s="39">
        <f>'Bieu8-XSKT'!AN133</f>
        <v>0</v>
      </c>
      <c r="AO133" s="39">
        <f>'Bieu8-XSKT'!AO133</f>
        <v>0</v>
      </c>
      <c r="AP133" s="39">
        <f>'Bieu8-XSKT'!AP133</f>
        <v>0</v>
      </c>
      <c r="AQ133" s="39">
        <f>'Bieu8-XSKT'!AQ133</f>
        <v>0</v>
      </c>
      <c r="AR133" s="39">
        <f>'Bieu8-XSKT'!AR133</f>
        <v>0</v>
      </c>
      <c r="AS133" s="39">
        <f>'Bieu8-XSKT'!AS133</f>
        <v>0</v>
      </c>
      <c r="AT133" s="39">
        <f>'Bieu8-XSKT'!AT133</f>
        <v>0</v>
      </c>
      <c r="AU133" s="39">
        <f>'Bieu8-XSKT'!AU133</f>
        <v>0</v>
      </c>
      <c r="AV133" s="39">
        <f>'Bieu8-XSKT'!AV133</f>
        <v>0</v>
      </c>
      <c r="AW133" s="39">
        <f>'Bieu8-XSKT'!AW133</f>
        <v>0</v>
      </c>
      <c r="AX133" s="39">
        <f>'Bieu8-XSKT'!AX133</f>
        <v>0</v>
      </c>
      <c r="AY133" s="39">
        <f>'Bieu8-XSKT'!AY133</f>
        <v>0</v>
      </c>
      <c r="AZ133" s="39">
        <f>'Bieu8-XSKT'!AZ133</f>
        <v>0</v>
      </c>
      <c r="BA133" s="39">
        <f>'Bieu8-XSKT'!BA133</f>
        <v>0</v>
      </c>
      <c r="BB133" s="39">
        <f>'Bieu8-XSKT'!BB133</f>
        <v>0</v>
      </c>
      <c r="BC133" s="39">
        <f>'Bieu8-XSKT'!BC133</f>
        <v>0</v>
      </c>
      <c r="BD133" s="39">
        <f>'Bieu8-XSKT'!BD133</f>
        <v>0</v>
      </c>
      <c r="BE133" s="39">
        <f>'Bieu8-XSKT'!BE133</f>
        <v>0</v>
      </c>
      <c r="BF133" s="39">
        <f>'Bieu8-XSKT'!BF133</f>
        <v>0</v>
      </c>
      <c r="BG133" s="39">
        <f>'Bieu8-XSKT'!BG133</f>
        <v>0</v>
      </c>
      <c r="BH133" s="39">
        <f>'Bieu8-XSKT'!BH133</f>
        <v>0</v>
      </c>
      <c r="BI133" s="39">
        <f>'Bieu8-XSKT'!BI133</f>
        <v>0</v>
      </c>
      <c r="BJ133" s="39">
        <f>'Bieu8-XSKT'!BJ133</f>
        <v>0</v>
      </c>
      <c r="BK133" s="39">
        <f>'Bieu8-XSKT'!BK133</f>
        <v>0</v>
      </c>
      <c r="BL133" s="39">
        <f>'Bieu8-XSKT'!BL133</f>
        <v>0</v>
      </c>
      <c r="BM133" s="39">
        <f>'Bieu8-XSKT'!BM133</f>
        <v>0</v>
      </c>
      <c r="BN133" s="39">
        <f>'Bieu8-XSKT'!BN133</f>
        <v>0</v>
      </c>
      <c r="BO133" s="39">
        <f>'Bieu8-XSKT'!BO133</f>
        <v>0</v>
      </c>
      <c r="BP133" s="39">
        <f>'Bieu8-XSKT'!BP133</f>
        <v>0</v>
      </c>
      <c r="BQ133" s="39">
        <f>'Bieu8-XSKT'!BQ133</f>
        <v>0</v>
      </c>
      <c r="BR133" s="39">
        <f>'Bieu8-XSKT'!BR133</f>
        <v>0</v>
      </c>
      <c r="BS133" s="39">
        <f>'Bieu8-XSKT'!BS133</f>
        <v>0</v>
      </c>
      <c r="BT133" s="39">
        <f>'Bieu8-XSKT'!BT133</f>
        <v>0</v>
      </c>
      <c r="BU133" s="39">
        <f>'Bieu8-XSKT'!BU133</f>
        <v>0</v>
      </c>
      <c r="BV133" s="39">
        <f>'Bieu8-XSKT'!BV133</f>
        <v>0</v>
      </c>
      <c r="BW133" s="39">
        <f>'Bieu8-XSKT'!BW133</f>
        <v>0</v>
      </c>
      <c r="BX133" s="39">
        <f>'Bieu8-XSKT'!BX133</f>
        <v>0</v>
      </c>
      <c r="BY133" s="39">
        <f>'Bieu8-XSKT'!BY133</f>
        <v>0</v>
      </c>
      <c r="BZ133" s="39">
        <f>'Bieu8-XSKT'!BZ133</f>
        <v>1457.55</v>
      </c>
      <c r="CA133" s="39">
        <f>'Bieu8-XSKT'!CA133</f>
        <v>1390</v>
      </c>
      <c r="CB133" s="39">
        <f>'Bieu8-XSKT'!CB133</f>
        <v>1390</v>
      </c>
      <c r="CC133" s="39">
        <f t="shared" si="23"/>
        <v>1390</v>
      </c>
      <c r="CD133" s="41" t="s">
        <v>56</v>
      </c>
      <c r="CE133" s="120"/>
      <c r="CG133" s="125"/>
      <c r="CH133" s="107"/>
      <c r="CI133" s="125"/>
      <c r="CJ133" s="106"/>
      <c r="CK133" s="105"/>
      <c r="CL133" s="106"/>
    </row>
    <row r="134" spans="1:90" s="17" customFormat="1" ht="60" hidden="1" x14ac:dyDescent="0.25">
      <c r="A134" s="41">
        <f t="shared" si="22"/>
        <v>10</v>
      </c>
      <c r="B134" s="151" t="s">
        <v>294</v>
      </c>
      <c r="C134" s="44"/>
      <c r="D134" s="44"/>
      <c r="E134" s="45"/>
      <c r="F134" s="226"/>
      <c r="G134" s="39">
        <f>'Bieu8-XSKT'!G134</f>
        <v>3902</v>
      </c>
      <c r="H134" s="39">
        <f>'Bieu8-XSKT'!H134</f>
        <v>3511.8</v>
      </c>
      <c r="I134" s="39">
        <f>'Bieu8-XSKT'!I134</f>
        <v>0</v>
      </c>
      <c r="J134" s="39">
        <f>'Bieu8-XSKT'!J134</f>
        <v>0</v>
      </c>
      <c r="K134" s="39">
        <f>'Bieu8-XSKT'!K134</f>
        <v>0</v>
      </c>
      <c r="L134" s="39">
        <f>'Bieu8-XSKT'!L134</f>
        <v>0</v>
      </c>
      <c r="M134" s="39">
        <f>'Bieu8-XSKT'!M134</f>
        <v>0</v>
      </c>
      <c r="N134" s="39">
        <f>'Bieu8-XSKT'!N134</f>
        <v>0</v>
      </c>
      <c r="O134" s="39">
        <f>'Bieu8-XSKT'!O134</f>
        <v>0</v>
      </c>
      <c r="P134" s="39">
        <f>'Bieu8-XSKT'!P134</f>
        <v>0</v>
      </c>
      <c r="Q134" s="39">
        <f>'Bieu8-XSKT'!Q134</f>
        <v>0</v>
      </c>
      <c r="R134" s="39">
        <f>'Bieu8-XSKT'!R134</f>
        <v>0</v>
      </c>
      <c r="S134" s="39">
        <f>'Bieu8-XSKT'!S134</f>
        <v>0</v>
      </c>
      <c r="T134" s="39">
        <f>'Bieu8-XSKT'!T134</f>
        <v>0</v>
      </c>
      <c r="U134" s="39">
        <f>'Bieu8-XSKT'!U134</f>
        <v>0</v>
      </c>
      <c r="V134" s="39">
        <f>'Bieu8-XSKT'!V134</f>
        <v>0</v>
      </c>
      <c r="W134" s="39">
        <f>'Bieu8-XSKT'!W134</f>
        <v>0</v>
      </c>
      <c r="X134" s="39">
        <f>'Bieu8-XSKT'!X134</f>
        <v>0</v>
      </c>
      <c r="Y134" s="39">
        <f>'Bieu8-XSKT'!Y134</f>
        <v>0</v>
      </c>
      <c r="Z134" s="39">
        <f>'Bieu8-XSKT'!Z134</f>
        <v>0</v>
      </c>
      <c r="AA134" s="39">
        <f>'Bieu8-XSKT'!AA134</f>
        <v>0</v>
      </c>
      <c r="AB134" s="39">
        <f>'Bieu8-XSKT'!AB134</f>
        <v>0</v>
      </c>
      <c r="AC134" s="39">
        <f>'Bieu8-XSKT'!AC134</f>
        <v>0</v>
      </c>
      <c r="AD134" s="39">
        <f>'Bieu8-XSKT'!AD134</f>
        <v>0</v>
      </c>
      <c r="AE134" s="39">
        <f>'Bieu8-XSKT'!AE134</f>
        <v>0</v>
      </c>
      <c r="AF134" s="39">
        <f>'Bieu8-XSKT'!AF134</f>
        <v>0</v>
      </c>
      <c r="AG134" s="39">
        <f>'Bieu8-XSKT'!AG134</f>
        <v>0</v>
      </c>
      <c r="AH134" s="39">
        <f>'Bieu8-XSKT'!AH134</f>
        <v>0</v>
      </c>
      <c r="AI134" s="39">
        <f>'Bieu8-XSKT'!AI134</f>
        <v>0</v>
      </c>
      <c r="AJ134" s="39">
        <f>'Bieu8-XSKT'!AJ134</f>
        <v>0</v>
      </c>
      <c r="AK134" s="39">
        <f>'Bieu8-XSKT'!AK134</f>
        <v>0</v>
      </c>
      <c r="AL134" s="39">
        <f>'Bieu8-XSKT'!AL134</f>
        <v>0</v>
      </c>
      <c r="AM134" s="39">
        <f>'Bieu8-XSKT'!AM134</f>
        <v>0</v>
      </c>
      <c r="AN134" s="39">
        <f>'Bieu8-XSKT'!AN134</f>
        <v>0</v>
      </c>
      <c r="AO134" s="39">
        <f>'Bieu8-XSKT'!AO134</f>
        <v>0</v>
      </c>
      <c r="AP134" s="39">
        <f>'Bieu8-XSKT'!AP134</f>
        <v>0</v>
      </c>
      <c r="AQ134" s="39">
        <f>'Bieu8-XSKT'!AQ134</f>
        <v>0</v>
      </c>
      <c r="AR134" s="39">
        <f>'Bieu8-XSKT'!AR134</f>
        <v>0</v>
      </c>
      <c r="AS134" s="39">
        <f>'Bieu8-XSKT'!AS134</f>
        <v>0</v>
      </c>
      <c r="AT134" s="39">
        <f>'Bieu8-XSKT'!AT134</f>
        <v>0</v>
      </c>
      <c r="AU134" s="39">
        <f>'Bieu8-XSKT'!AU134</f>
        <v>0</v>
      </c>
      <c r="AV134" s="39">
        <f>'Bieu8-XSKT'!AV134</f>
        <v>0</v>
      </c>
      <c r="AW134" s="39">
        <f>'Bieu8-XSKT'!AW134</f>
        <v>0</v>
      </c>
      <c r="AX134" s="39">
        <f>'Bieu8-XSKT'!AX134</f>
        <v>0</v>
      </c>
      <c r="AY134" s="39">
        <f>'Bieu8-XSKT'!AY134</f>
        <v>0</v>
      </c>
      <c r="AZ134" s="39">
        <f>'Bieu8-XSKT'!AZ134</f>
        <v>0</v>
      </c>
      <c r="BA134" s="39">
        <f>'Bieu8-XSKT'!BA134</f>
        <v>0</v>
      </c>
      <c r="BB134" s="39">
        <f>'Bieu8-XSKT'!BB134</f>
        <v>0</v>
      </c>
      <c r="BC134" s="39">
        <f>'Bieu8-XSKT'!BC134</f>
        <v>0</v>
      </c>
      <c r="BD134" s="39">
        <f>'Bieu8-XSKT'!BD134</f>
        <v>0</v>
      </c>
      <c r="BE134" s="39">
        <f>'Bieu8-XSKT'!BE134</f>
        <v>0</v>
      </c>
      <c r="BF134" s="39">
        <f>'Bieu8-XSKT'!BF134</f>
        <v>0</v>
      </c>
      <c r="BG134" s="39">
        <f>'Bieu8-XSKT'!BG134</f>
        <v>0</v>
      </c>
      <c r="BH134" s="39">
        <f>'Bieu8-XSKT'!BH134</f>
        <v>0</v>
      </c>
      <c r="BI134" s="39">
        <f>'Bieu8-XSKT'!BI134</f>
        <v>0</v>
      </c>
      <c r="BJ134" s="39">
        <f>'Bieu8-XSKT'!BJ134</f>
        <v>0</v>
      </c>
      <c r="BK134" s="39">
        <f>'Bieu8-XSKT'!BK134</f>
        <v>0</v>
      </c>
      <c r="BL134" s="39">
        <f>'Bieu8-XSKT'!BL134</f>
        <v>0</v>
      </c>
      <c r="BM134" s="39">
        <f>'Bieu8-XSKT'!BM134</f>
        <v>0</v>
      </c>
      <c r="BN134" s="39">
        <f>'Bieu8-XSKT'!BN134</f>
        <v>0</v>
      </c>
      <c r="BO134" s="39">
        <f>'Bieu8-XSKT'!BO134</f>
        <v>0</v>
      </c>
      <c r="BP134" s="39">
        <f>'Bieu8-XSKT'!BP134</f>
        <v>0</v>
      </c>
      <c r="BQ134" s="39">
        <f>'Bieu8-XSKT'!BQ134</f>
        <v>0</v>
      </c>
      <c r="BR134" s="39">
        <f>'Bieu8-XSKT'!BR134</f>
        <v>0</v>
      </c>
      <c r="BS134" s="39">
        <f>'Bieu8-XSKT'!BS134</f>
        <v>0</v>
      </c>
      <c r="BT134" s="39">
        <f>'Bieu8-XSKT'!BT134</f>
        <v>0</v>
      </c>
      <c r="BU134" s="39">
        <f>'Bieu8-XSKT'!BU134</f>
        <v>0</v>
      </c>
      <c r="BV134" s="39">
        <f>'Bieu8-XSKT'!BV134</f>
        <v>0</v>
      </c>
      <c r="BW134" s="39">
        <f>'Bieu8-XSKT'!BW134</f>
        <v>0</v>
      </c>
      <c r="BX134" s="39">
        <f>'Bieu8-XSKT'!BX134</f>
        <v>0</v>
      </c>
      <c r="BY134" s="39">
        <f>'Bieu8-XSKT'!BY134</f>
        <v>0</v>
      </c>
      <c r="BZ134" s="39">
        <f>'Bieu8-XSKT'!BZ134</f>
        <v>1755.9</v>
      </c>
      <c r="CA134" s="39">
        <f>'Bieu8-XSKT'!CA134</f>
        <v>1580</v>
      </c>
      <c r="CB134" s="39">
        <f>'Bieu8-XSKT'!CB134</f>
        <v>1580</v>
      </c>
      <c r="CC134" s="39">
        <f t="shared" si="23"/>
        <v>1580</v>
      </c>
      <c r="CD134" s="41" t="s">
        <v>56</v>
      </c>
      <c r="CE134" s="120"/>
      <c r="CG134" s="125"/>
      <c r="CH134" s="107"/>
      <c r="CI134" s="125"/>
      <c r="CJ134" s="106"/>
      <c r="CK134" s="105"/>
      <c r="CL134" s="106"/>
    </row>
    <row r="135" spans="1:90" s="17" customFormat="1" ht="60" hidden="1" x14ac:dyDescent="0.25">
      <c r="A135" s="41">
        <f t="shared" si="22"/>
        <v>11</v>
      </c>
      <c r="B135" s="151" t="s">
        <v>295</v>
      </c>
      <c r="C135" s="44"/>
      <c r="D135" s="44"/>
      <c r="E135" s="45"/>
      <c r="F135" s="226"/>
      <c r="G135" s="39">
        <f>'Bieu8-XSKT'!G135</f>
        <v>8752</v>
      </c>
      <c r="H135" s="39">
        <f>'Bieu8-XSKT'!H135</f>
        <v>7720</v>
      </c>
      <c r="I135" s="39">
        <f>'Bieu8-XSKT'!I135</f>
        <v>0</v>
      </c>
      <c r="J135" s="39">
        <f>'Bieu8-XSKT'!J135</f>
        <v>0</v>
      </c>
      <c r="K135" s="39">
        <f>'Bieu8-XSKT'!K135</f>
        <v>0</v>
      </c>
      <c r="L135" s="39">
        <f>'Bieu8-XSKT'!L135</f>
        <v>0</v>
      </c>
      <c r="M135" s="39">
        <f>'Bieu8-XSKT'!M135</f>
        <v>0</v>
      </c>
      <c r="N135" s="39">
        <f>'Bieu8-XSKT'!N135</f>
        <v>0</v>
      </c>
      <c r="O135" s="39">
        <f>'Bieu8-XSKT'!O135</f>
        <v>0</v>
      </c>
      <c r="P135" s="39">
        <f>'Bieu8-XSKT'!P135</f>
        <v>0</v>
      </c>
      <c r="Q135" s="39">
        <f>'Bieu8-XSKT'!Q135</f>
        <v>0</v>
      </c>
      <c r="R135" s="39">
        <f>'Bieu8-XSKT'!R135</f>
        <v>0</v>
      </c>
      <c r="S135" s="39">
        <f>'Bieu8-XSKT'!S135</f>
        <v>0</v>
      </c>
      <c r="T135" s="39">
        <f>'Bieu8-XSKT'!T135</f>
        <v>0</v>
      </c>
      <c r="U135" s="39">
        <f>'Bieu8-XSKT'!U135</f>
        <v>0</v>
      </c>
      <c r="V135" s="39">
        <f>'Bieu8-XSKT'!V135</f>
        <v>0</v>
      </c>
      <c r="W135" s="39">
        <f>'Bieu8-XSKT'!W135</f>
        <v>0</v>
      </c>
      <c r="X135" s="39">
        <f>'Bieu8-XSKT'!X135</f>
        <v>0</v>
      </c>
      <c r="Y135" s="39">
        <f>'Bieu8-XSKT'!Y135</f>
        <v>0</v>
      </c>
      <c r="Z135" s="39">
        <f>'Bieu8-XSKT'!Z135</f>
        <v>0</v>
      </c>
      <c r="AA135" s="39">
        <f>'Bieu8-XSKT'!AA135</f>
        <v>0</v>
      </c>
      <c r="AB135" s="39">
        <f>'Bieu8-XSKT'!AB135</f>
        <v>0</v>
      </c>
      <c r="AC135" s="39">
        <f>'Bieu8-XSKT'!AC135</f>
        <v>0</v>
      </c>
      <c r="AD135" s="39">
        <f>'Bieu8-XSKT'!AD135</f>
        <v>0</v>
      </c>
      <c r="AE135" s="39">
        <f>'Bieu8-XSKT'!AE135</f>
        <v>0</v>
      </c>
      <c r="AF135" s="39">
        <f>'Bieu8-XSKT'!AF135</f>
        <v>0</v>
      </c>
      <c r="AG135" s="39">
        <f>'Bieu8-XSKT'!AG135</f>
        <v>0</v>
      </c>
      <c r="AH135" s="39">
        <f>'Bieu8-XSKT'!AH135</f>
        <v>0</v>
      </c>
      <c r="AI135" s="39">
        <f>'Bieu8-XSKT'!AI135</f>
        <v>0</v>
      </c>
      <c r="AJ135" s="39">
        <f>'Bieu8-XSKT'!AJ135</f>
        <v>0</v>
      </c>
      <c r="AK135" s="39">
        <f>'Bieu8-XSKT'!AK135</f>
        <v>0</v>
      </c>
      <c r="AL135" s="39">
        <f>'Bieu8-XSKT'!AL135</f>
        <v>0</v>
      </c>
      <c r="AM135" s="39">
        <f>'Bieu8-XSKT'!AM135</f>
        <v>0</v>
      </c>
      <c r="AN135" s="39">
        <f>'Bieu8-XSKT'!AN135</f>
        <v>0</v>
      </c>
      <c r="AO135" s="39">
        <f>'Bieu8-XSKT'!AO135</f>
        <v>0</v>
      </c>
      <c r="AP135" s="39">
        <f>'Bieu8-XSKT'!AP135</f>
        <v>0</v>
      </c>
      <c r="AQ135" s="39">
        <f>'Bieu8-XSKT'!AQ135</f>
        <v>0</v>
      </c>
      <c r="AR135" s="39">
        <f>'Bieu8-XSKT'!AR135</f>
        <v>0</v>
      </c>
      <c r="AS135" s="39">
        <f>'Bieu8-XSKT'!AS135</f>
        <v>0</v>
      </c>
      <c r="AT135" s="39">
        <f>'Bieu8-XSKT'!AT135</f>
        <v>0</v>
      </c>
      <c r="AU135" s="39">
        <f>'Bieu8-XSKT'!AU135</f>
        <v>0</v>
      </c>
      <c r="AV135" s="39">
        <f>'Bieu8-XSKT'!AV135</f>
        <v>0</v>
      </c>
      <c r="AW135" s="39">
        <f>'Bieu8-XSKT'!AW135</f>
        <v>0</v>
      </c>
      <c r="AX135" s="39">
        <f>'Bieu8-XSKT'!AX135</f>
        <v>0</v>
      </c>
      <c r="AY135" s="39">
        <f>'Bieu8-XSKT'!AY135</f>
        <v>0</v>
      </c>
      <c r="AZ135" s="39">
        <f>'Bieu8-XSKT'!AZ135</f>
        <v>0</v>
      </c>
      <c r="BA135" s="39">
        <f>'Bieu8-XSKT'!BA135</f>
        <v>0</v>
      </c>
      <c r="BB135" s="39">
        <f>'Bieu8-XSKT'!BB135</f>
        <v>0</v>
      </c>
      <c r="BC135" s="39">
        <f>'Bieu8-XSKT'!BC135</f>
        <v>0</v>
      </c>
      <c r="BD135" s="39">
        <f>'Bieu8-XSKT'!BD135</f>
        <v>0</v>
      </c>
      <c r="BE135" s="39">
        <f>'Bieu8-XSKT'!BE135</f>
        <v>0</v>
      </c>
      <c r="BF135" s="39">
        <f>'Bieu8-XSKT'!BF135</f>
        <v>0</v>
      </c>
      <c r="BG135" s="39">
        <f>'Bieu8-XSKT'!BG135</f>
        <v>0</v>
      </c>
      <c r="BH135" s="39">
        <f>'Bieu8-XSKT'!BH135</f>
        <v>0</v>
      </c>
      <c r="BI135" s="39">
        <f>'Bieu8-XSKT'!BI135</f>
        <v>0</v>
      </c>
      <c r="BJ135" s="39">
        <f>'Bieu8-XSKT'!BJ135</f>
        <v>0</v>
      </c>
      <c r="BK135" s="39">
        <f>'Bieu8-XSKT'!BK135</f>
        <v>0</v>
      </c>
      <c r="BL135" s="39">
        <f>'Bieu8-XSKT'!BL135</f>
        <v>0</v>
      </c>
      <c r="BM135" s="39">
        <f>'Bieu8-XSKT'!BM135</f>
        <v>0</v>
      </c>
      <c r="BN135" s="39">
        <f>'Bieu8-XSKT'!BN135</f>
        <v>0</v>
      </c>
      <c r="BO135" s="39">
        <f>'Bieu8-XSKT'!BO135</f>
        <v>0</v>
      </c>
      <c r="BP135" s="39">
        <f>'Bieu8-XSKT'!BP135</f>
        <v>0</v>
      </c>
      <c r="BQ135" s="39">
        <f>'Bieu8-XSKT'!BQ135</f>
        <v>0</v>
      </c>
      <c r="BR135" s="39">
        <f>'Bieu8-XSKT'!BR135</f>
        <v>0</v>
      </c>
      <c r="BS135" s="39">
        <f>'Bieu8-XSKT'!BS135</f>
        <v>0</v>
      </c>
      <c r="BT135" s="39">
        <f>'Bieu8-XSKT'!BT135</f>
        <v>0</v>
      </c>
      <c r="BU135" s="39">
        <f>'Bieu8-XSKT'!BU135</f>
        <v>0</v>
      </c>
      <c r="BV135" s="39">
        <f>'Bieu8-XSKT'!BV135</f>
        <v>0</v>
      </c>
      <c r="BW135" s="39">
        <f>'Bieu8-XSKT'!BW135</f>
        <v>0</v>
      </c>
      <c r="BX135" s="39">
        <f>'Bieu8-XSKT'!BX135</f>
        <v>0</v>
      </c>
      <c r="BY135" s="39">
        <f>'Bieu8-XSKT'!BY135</f>
        <v>0</v>
      </c>
      <c r="BZ135" s="39">
        <f>'Bieu8-XSKT'!BZ135</f>
        <v>3860</v>
      </c>
      <c r="CA135" s="39">
        <f>'Bieu8-XSKT'!CA135</f>
        <v>4150</v>
      </c>
      <c r="CB135" s="39">
        <f>'Bieu8-XSKT'!CB135</f>
        <v>4150</v>
      </c>
      <c r="CC135" s="39">
        <f t="shared" si="23"/>
        <v>4150</v>
      </c>
      <c r="CD135" s="41" t="s">
        <v>56</v>
      </c>
      <c r="CE135" s="120"/>
      <c r="CG135" s="125"/>
      <c r="CH135" s="107"/>
      <c r="CI135" s="125"/>
      <c r="CJ135" s="106"/>
      <c r="CK135" s="105"/>
      <c r="CL135" s="106"/>
    </row>
    <row r="136" spans="1:90" s="17" customFormat="1" ht="60" hidden="1" x14ac:dyDescent="0.25">
      <c r="A136" s="41">
        <f t="shared" si="22"/>
        <v>12</v>
      </c>
      <c r="B136" s="151" t="s">
        <v>296</v>
      </c>
      <c r="C136" s="44"/>
      <c r="D136" s="44"/>
      <c r="E136" s="45"/>
      <c r="F136" s="226"/>
      <c r="G136" s="39">
        <f>'Bieu8-XSKT'!G136</f>
        <v>7354</v>
      </c>
      <c r="H136" s="39">
        <f>'Bieu8-XSKT'!H136</f>
        <v>6618.6</v>
      </c>
      <c r="I136" s="39">
        <f>'Bieu8-XSKT'!I136</f>
        <v>0</v>
      </c>
      <c r="J136" s="39">
        <f>'Bieu8-XSKT'!J136</f>
        <v>0</v>
      </c>
      <c r="K136" s="39">
        <f>'Bieu8-XSKT'!K136</f>
        <v>0</v>
      </c>
      <c r="L136" s="39">
        <f>'Bieu8-XSKT'!L136</f>
        <v>0</v>
      </c>
      <c r="M136" s="39">
        <f>'Bieu8-XSKT'!M136</f>
        <v>0</v>
      </c>
      <c r="N136" s="39">
        <f>'Bieu8-XSKT'!N136</f>
        <v>0</v>
      </c>
      <c r="O136" s="39">
        <f>'Bieu8-XSKT'!O136</f>
        <v>0</v>
      </c>
      <c r="P136" s="39">
        <f>'Bieu8-XSKT'!P136</f>
        <v>0</v>
      </c>
      <c r="Q136" s="39">
        <f>'Bieu8-XSKT'!Q136</f>
        <v>0</v>
      </c>
      <c r="R136" s="39">
        <f>'Bieu8-XSKT'!R136</f>
        <v>0</v>
      </c>
      <c r="S136" s="39">
        <f>'Bieu8-XSKT'!S136</f>
        <v>0</v>
      </c>
      <c r="T136" s="39">
        <f>'Bieu8-XSKT'!T136</f>
        <v>0</v>
      </c>
      <c r="U136" s="39">
        <f>'Bieu8-XSKT'!U136</f>
        <v>0</v>
      </c>
      <c r="V136" s="39">
        <f>'Bieu8-XSKT'!V136</f>
        <v>0</v>
      </c>
      <c r="W136" s="39">
        <f>'Bieu8-XSKT'!W136</f>
        <v>0</v>
      </c>
      <c r="X136" s="39">
        <f>'Bieu8-XSKT'!X136</f>
        <v>0</v>
      </c>
      <c r="Y136" s="39">
        <f>'Bieu8-XSKT'!Y136</f>
        <v>0</v>
      </c>
      <c r="Z136" s="39">
        <f>'Bieu8-XSKT'!Z136</f>
        <v>0</v>
      </c>
      <c r="AA136" s="39">
        <f>'Bieu8-XSKT'!AA136</f>
        <v>0</v>
      </c>
      <c r="AB136" s="39">
        <f>'Bieu8-XSKT'!AB136</f>
        <v>0</v>
      </c>
      <c r="AC136" s="39">
        <f>'Bieu8-XSKT'!AC136</f>
        <v>0</v>
      </c>
      <c r="AD136" s="39">
        <f>'Bieu8-XSKT'!AD136</f>
        <v>0</v>
      </c>
      <c r="AE136" s="39">
        <f>'Bieu8-XSKT'!AE136</f>
        <v>0</v>
      </c>
      <c r="AF136" s="39">
        <f>'Bieu8-XSKT'!AF136</f>
        <v>0</v>
      </c>
      <c r="AG136" s="39">
        <f>'Bieu8-XSKT'!AG136</f>
        <v>0</v>
      </c>
      <c r="AH136" s="39">
        <f>'Bieu8-XSKT'!AH136</f>
        <v>0</v>
      </c>
      <c r="AI136" s="39">
        <f>'Bieu8-XSKT'!AI136</f>
        <v>0</v>
      </c>
      <c r="AJ136" s="39">
        <f>'Bieu8-XSKT'!AJ136</f>
        <v>0</v>
      </c>
      <c r="AK136" s="39">
        <f>'Bieu8-XSKT'!AK136</f>
        <v>0</v>
      </c>
      <c r="AL136" s="39">
        <f>'Bieu8-XSKT'!AL136</f>
        <v>0</v>
      </c>
      <c r="AM136" s="39">
        <f>'Bieu8-XSKT'!AM136</f>
        <v>0</v>
      </c>
      <c r="AN136" s="39">
        <f>'Bieu8-XSKT'!AN136</f>
        <v>0</v>
      </c>
      <c r="AO136" s="39">
        <f>'Bieu8-XSKT'!AO136</f>
        <v>0</v>
      </c>
      <c r="AP136" s="39">
        <f>'Bieu8-XSKT'!AP136</f>
        <v>0</v>
      </c>
      <c r="AQ136" s="39">
        <f>'Bieu8-XSKT'!AQ136</f>
        <v>0</v>
      </c>
      <c r="AR136" s="39">
        <f>'Bieu8-XSKT'!AR136</f>
        <v>0</v>
      </c>
      <c r="AS136" s="39">
        <f>'Bieu8-XSKT'!AS136</f>
        <v>0</v>
      </c>
      <c r="AT136" s="39">
        <f>'Bieu8-XSKT'!AT136</f>
        <v>0</v>
      </c>
      <c r="AU136" s="39">
        <f>'Bieu8-XSKT'!AU136</f>
        <v>0</v>
      </c>
      <c r="AV136" s="39">
        <f>'Bieu8-XSKT'!AV136</f>
        <v>0</v>
      </c>
      <c r="AW136" s="39">
        <f>'Bieu8-XSKT'!AW136</f>
        <v>0</v>
      </c>
      <c r="AX136" s="39">
        <f>'Bieu8-XSKT'!AX136</f>
        <v>0</v>
      </c>
      <c r="AY136" s="39">
        <f>'Bieu8-XSKT'!AY136</f>
        <v>0</v>
      </c>
      <c r="AZ136" s="39">
        <f>'Bieu8-XSKT'!AZ136</f>
        <v>0</v>
      </c>
      <c r="BA136" s="39">
        <f>'Bieu8-XSKT'!BA136</f>
        <v>0</v>
      </c>
      <c r="BB136" s="39">
        <f>'Bieu8-XSKT'!BB136</f>
        <v>0</v>
      </c>
      <c r="BC136" s="39">
        <f>'Bieu8-XSKT'!BC136</f>
        <v>0</v>
      </c>
      <c r="BD136" s="39">
        <f>'Bieu8-XSKT'!BD136</f>
        <v>0</v>
      </c>
      <c r="BE136" s="39">
        <f>'Bieu8-XSKT'!BE136</f>
        <v>0</v>
      </c>
      <c r="BF136" s="39">
        <f>'Bieu8-XSKT'!BF136</f>
        <v>0</v>
      </c>
      <c r="BG136" s="39">
        <f>'Bieu8-XSKT'!BG136</f>
        <v>0</v>
      </c>
      <c r="BH136" s="39">
        <f>'Bieu8-XSKT'!BH136</f>
        <v>0</v>
      </c>
      <c r="BI136" s="39">
        <f>'Bieu8-XSKT'!BI136</f>
        <v>0</v>
      </c>
      <c r="BJ136" s="39">
        <f>'Bieu8-XSKT'!BJ136</f>
        <v>0</v>
      </c>
      <c r="BK136" s="39">
        <f>'Bieu8-XSKT'!BK136</f>
        <v>0</v>
      </c>
      <c r="BL136" s="39">
        <f>'Bieu8-XSKT'!BL136</f>
        <v>0</v>
      </c>
      <c r="BM136" s="39">
        <f>'Bieu8-XSKT'!BM136</f>
        <v>0</v>
      </c>
      <c r="BN136" s="39">
        <f>'Bieu8-XSKT'!BN136</f>
        <v>0</v>
      </c>
      <c r="BO136" s="39">
        <f>'Bieu8-XSKT'!BO136</f>
        <v>0</v>
      </c>
      <c r="BP136" s="39">
        <f>'Bieu8-XSKT'!BP136</f>
        <v>0</v>
      </c>
      <c r="BQ136" s="39">
        <f>'Bieu8-XSKT'!BQ136</f>
        <v>0</v>
      </c>
      <c r="BR136" s="39">
        <f>'Bieu8-XSKT'!BR136</f>
        <v>0</v>
      </c>
      <c r="BS136" s="39">
        <f>'Bieu8-XSKT'!BS136</f>
        <v>0</v>
      </c>
      <c r="BT136" s="39">
        <f>'Bieu8-XSKT'!BT136</f>
        <v>0</v>
      </c>
      <c r="BU136" s="39">
        <f>'Bieu8-XSKT'!BU136</f>
        <v>0</v>
      </c>
      <c r="BV136" s="39">
        <f>'Bieu8-XSKT'!BV136</f>
        <v>0</v>
      </c>
      <c r="BW136" s="39">
        <f>'Bieu8-XSKT'!BW136</f>
        <v>0</v>
      </c>
      <c r="BX136" s="39">
        <f>'Bieu8-XSKT'!BX136</f>
        <v>0</v>
      </c>
      <c r="BY136" s="39">
        <f>'Bieu8-XSKT'!BY136</f>
        <v>0</v>
      </c>
      <c r="BZ136" s="39">
        <f>'Bieu8-XSKT'!BZ136</f>
        <v>3309.3</v>
      </c>
      <c r="CA136" s="39">
        <f>'Bieu8-XSKT'!CA136</f>
        <v>4000</v>
      </c>
      <c r="CB136" s="39">
        <f>'Bieu8-XSKT'!CB136</f>
        <v>4000</v>
      </c>
      <c r="CC136" s="39">
        <f t="shared" si="23"/>
        <v>4000</v>
      </c>
      <c r="CD136" s="41" t="s">
        <v>56</v>
      </c>
      <c r="CE136" s="120"/>
      <c r="CG136" s="125"/>
      <c r="CH136" s="107"/>
      <c r="CI136" s="125"/>
      <c r="CJ136" s="106"/>
      <c r="CK136" s="105"/>
      <c r="CL136" s="106"/>
    </row>
    <row r="137" spans="1:90" s="17" customFormat="1" ht="90" hidden="1" x14ac:dyDescent="0.25">
      <c r="A137" s="41">
        <f t="shared" si="22"/>
        <v>13</v>
      </c>
      <c r="B137" s="151" t="s">
        <v>297</v>
      </c>
      <c r="C137" s="44"/>
      <c r="D137" s="44"/>
      <c r="E137" s="45"/>
      <c r="F137" s="226"/>
      <c r="G137" s="39">
        <f>'Bieu8-XSKT'!G137</f>
        <v>9672</v>
      </c>
      <c r="H137" s="39">
        <f>'Bieu8-XSKT'!H137</f>
        <v>6930</v>
      </c>
      <c r="I137" s="39">
        <f>'Bieu8-XSKT'!I137</f>
        <v>0</v>
      </c>
      <c r="J137" s="39">
        <f>'Bieu8-XSKT'!J137</f>
        <v>0</v>
      </c>
      <c r="K137" s="39">
        <f>'Bieu8-XSKT'!K137</f>
        <v>0</v>
      </c>
      <c r="L137" s="39">
        <f>'Bieu8-XSKT'!L137</f>
        <v>0</v>
      </c>
      <c r="M137" s="39">
        <f>'Bieu8-XSKT'!M137</f>
        <v>0</v>
      </c>
      <c r="N137" s="39">
        <f>'Bieu8-XSKT'!N137</f>
        <v>0</v>
      </c>
      <c r="O137" s="39">
        <f>'Bieu8-XSKT'!O137</f>
        <v>0</v>
      </c>
      <c r="P137" s="39">
        <f>'Bieu8-XSKT'!P137</f>
        <v>0</v>
      </c>
      <c r="Q137" s="39">
        <f>'Bieu8-XSKT'!Q137</f>
        <v>0</v>
      </c>
      <c r="R137" s="39">
        <f>'Bieu8-XSKT'!R137</f>
        <v>0</v>
      </c>
      <c r="S137" s="39">
        <f>'Bieu8-XSKT'!S137</f>
        <v>0</v>
      </c>
      <c r="T137" s="39">
        <f>'Bieu8-XSKT'!T137</f>
        <v>0</v>
      </c>
      <c r="U137" s="39">
        <f>'Bieu8-XSKT'!U137</f>
        <v>0</v>
      </c>
      <c r="V137" s="39">
        <f>'Bieu8-XSKT'!V137</f>
        <v>0</v>
      </c>
      <c r="W137" s="39">
        <f>'Bieu8-XSKT'!W137</f>
        <v>0</v>
      </c>
      <c r="X137" s="39">
        <f>'Bieu8-XSKT'!X137</f>
        <v>0</v>
      </c>
      <c r="Y137" s="39">
        <f>'Bieu8-XSKT'!Y137</f>
        <v>0</v>
      </c>
      <c r="Z137" s="39">
        <f>'Bieu8-XSKT'!Z137</f>
        <v>0</v>
      </c>
      <c r="AA137" s="39">
        <f>'Bieu8-XSKT'!AA137</f>
        <v>0</v>
      </c>
      <c r="AB137" s="39">
        <f>'Bieu8-XSKT'!AB137</f>
        <v>0</v>
      </c>
      <c r="AC137" s="39">
        <f>'Bieu8-XSKT'!AC137</f>
        <v>0</v>
      </c>
      <c r="AD137" s="39">
        <f>'Bieu8-XSKT'!AD137</f>
        <v>0</v>
      </c>
      <c r="AE137" s="39">
        <f>'Bieu8-XSKT'!AE137</f>
        <v>0</v>
      </c>
      <c r="AF137" s="39">
        <f>'Bieu8-XSKT'!AF137</f>
        <v>0</v>
      </c>
      <c r="AG137" s="39">
        <f>'Bieu8-XSKT'!AG137</f>
        <v>0</v>
      </c>
      <c r="AH137" s="39">
        <f>'Bieu8-XSKT'!AH137</f>
        <v>0</v>
      </c>
      <c r="AI137" s="39">
        <f>'Bieu8-XSKT'!AI137</f>
        <v>0</v>
      </c>
      <c r="AJ137" s="39">
        <f>'Bieu8-XSKT'!AJ137</f>
        <v>0</v>
      </c>
      <c r="AK137" s="39">
        <f>'Bieu8-XSKT'!AK137</f>
        <v>0</v>
      </c>
      <c r="AL137" s="39">
        <f>'Bieu8-XSKT'!AL137</f>
        <v>0</v>
      </c>
      <c r="AM137" s="39">
        <f>'Bieu8-XSKT'!AM137</f>
        <v>0</v>
      </c>
      <c r="AN137" s="39">
        <f>'Bieu8-XSKT'!AN137</f>
        <v>0</v>
      </c>
      <c r="AO137" s="39">
        <f>'Bieu8-XSKT'!AO137</f>
        <v>0</v>
      </c>
      <c r="AP137" s="39">
        <f>'Bieu8-XSKT'!AP137</f>
        <v>0</v>
      </c>
      <c r="AQ137" s="39">
        <f>'Bieu8-XSKT'!AQ137</f>
        <v>0</v>
      </c>
      <c r="AR137" s="39">
        <f>'Bieu8-XSKT'!AR137</f>
        <v>0</v>
      </c>
      <c r="AS137" s="39">
        <f>'Bieu8-XSKT'!AS137</f>
        <v>0</v>
      </c>
      <c r="AT137" s="39">
        <f>'Bieu8-XSKT'!AT137</f>
        <v>0</v>
      </c>
      <c r="AU137" s="39">
        <f>'Bieu8-XSKT'!AU137</f>
        <v>0</v>
      </c>
      <c r="AV137" s="39">
        <f>'Bieu8-XSKT'!AV137</f>
        <v>0</v>
      </c>
      <c r="AW137" s="39">
        <f>'Bieu8-XSKT'!AW137</f>
        <v>0</v>
      </c>
      <c r="AX137" s="39">
        <f>'Bieu8-XSKT'!AX137</f>
        <v>0</v>
      </c>
      <c r="AY137" s="39">
        <f>'Bieu8-XSKT'!AY137</f>
        <v>0</v>
      </c>
      <c r="AZ137" s="39">
        <f>'Bieu8-XSKT'!AZ137</f>
        <v>0</v>
      </c>
      <c r="BA137" s="39">
        <f>'Bieu8-XSKT'!BA137</f>
        <v>0</v>
      </c>
      <c r="BB137" s="39">
        <f>'Bieu8-XSKT'!BB137</f>
        <v>0</v>
      </c>
      <c r="BC137" s="39">
        <f>'Bieu8-XSKT'!BC137</f>
        <v>0</v>
      </c>
      <c r="BD137" s="39">
        <f>'Bieu8-XSKT'!BD137</f>
        <v>0</v>
      </c>
      <c r="BE137" s="39">
        <f>'Bieu8-XSKT'!BE137</f>
        <v>0</v>
      </c>
      <c r="BF137" s="39">
        <f>'Bieu8-XSKT'!BF137</f>
        <v>0</v>
      </c>
      <c r="BG137" s="39">
        <f>'Bieu8-XSKT'!BG137</f>
        <v>0</v>
      </c>
      <c r="BH137" s="39">
        <f>'Bieu8-XSKT'!BH137</f>
        <v>0</v>
      </c>
      <c r="BI137" s="39">
        <f>'Bieu8-XSKT'!BI137</f>
        <v>0</v>
      </c>
      <c r="BJ137" s="39">
        <f>'Bieu8-XSKT'!BJ137</f>
        <v>0</v>
      </c>
      <c r="BK137" s="39">
        <f>'Bieu8-XSKT'!BK137</f>
        <v>0</v>
      </c>
      <c r="BL137" s="39">
        <f>'Bieu8-XSKT'!BL137</f>
        <v>0</v>
      </c>
      <c r="BM137" s="39">
        <f>'Bieu8-XSKT'!BM137</f>
        <v>0</v>
      </c>
      <c r="BN137" s="39">
        <f>'Bieu8-XSKT'!BN137</f>
        <v>0</v>
      </c>
      <c r="BO137" s="39">
        <f>'Bieu8-XSKT'!BO137</f>
        <v>0</v>
      </c>
      <c r="BP137" s="39">
        <f>'Bieu8-XSKT'!BP137</f>
        <v>0</v>
      </c>
      <c r="BQ137" s="39">
        <f>'Bieu8-XSKT'!BQ137</f>
        <v>0</v>
      </c>
      <c r="BR137" s="39">
        <f>'Bieu8-XSKT'!BR137</f>
        <v>0</v>
      </c>
      <c r="BS137" s="39">
        <f>'Bieu8-XSKT'!BS137</f>
        <v>0</v>
      </c>
      <c r="BT137" s="39">
        <f>'Bieu8-XSKT'!BT137</f>
        <v>0</v>
      </c>
      <c r="BU137" s="39">
        <f>'Bieu8-XSKT'!BU137</f>
        <v>0</v>
      </c>
      <c r="BV137" s="39">
        <f>'Bieu8-XSKT'!BV137</f>
        <v>0</v>
      </c>
      <c r="BW137" s="39">
        <f>'Bieu8-XSKT'!BW137</f>
        <v>0</v>
      </c>
      <c r="BX137" s="39">
        <f>'Bieu8-XSKT'!BX137</f>
        <v>0</v>
      </c>
      <c r="BY137" s="39">
        <f>'Bieu8-XSKT'!BY137</f>
        <v>0</v>
      </c>
      <c r="BZ137" s="39">
        <f>'Bieu8-XSKT'!BZ137</f>
        <v>3465</v>
      </c>
      <c r="CA137" s="39">
        <f>'Bieu8-XSKT'!CA137</f>
        <v>3990</v>
      </c>
      <c r="CB137" s="39">
        <f>'Bieu8-XSKT'!CB137</f>
        <v>3990</v>
      </c>
      <c r="CC137" s="39">
        <f t="shared" si="23"/>
        <v>3990</v>
      </c>
      <c r="CD137" s="41" t="s">
        <v>56</v>
      </c>
      <c r="CE137" s="120"/>
      <c r="CG137" s="125"/>
      <c r="CH137" s="107"/>
      <c r="CI137" s="125"/>
      <c r="CJ137" s="106"/>
      <c r="CK137" s="105"/>
      <c r="CL137" s="106"/>
    </row>
    <row r="138" spans="1:90" s="17" customFormat="1" ht="60" hidden="1" x14ac:dyDescent="0.25">
      <c r="A138" s="41">
        <f t="shared" si="22"/>
        <v>14</v>
      </c>
      <c r="B138" s="151" t="s">
        <v>298</v>
      </c>
      <c r="C138" s="44"/>
      <c r="D138" s="44"/>
      <c r="E138" s="45"/>
      <c r="F138" s="226"/>
      <c r="G138" s="39">
        <f>'Bieu8-XSKT'!G138</f>
        <v>14633</v>
      </c>
      <c r="H138" s="39">
        <f>'Bieu8-XSKT'!H138</f>
        <v>13169.7</v>
      </c>
      <c r="I138" s="39">
        <f>'Bieu8-XSKT'!I138</f>
        <v>0</v>
      </c>
      <c r="J138" s="39">
        <f>'Bieu8-XSKT'!J138</f>
        <v>0</v>
      </c>
      <c r="K138" s="39">
        <f>'Bieu8-XSKT'!K138</f>
        <v>0</v>
      </c>
      <c r="L138" s="39">
        <f>'Bieu8-XSKT'!L138</f>
        <v>0</v>
      </c>
      <c r="M138" s="39">
        <f>'Bieu8-XSKT'!M138</f>
        <v>0</v>
      </c>
      <c r="N138" s="39">
        <f>'Bieu8-XSKT'!N138</f>
        <v>0</v>
      </c>
      <c r="O138" s="39">
        <f>'Bieu8-XSKT'!O138</f>
        <v>0</v>
      </c>
      <c r="P138" s="39">
        <f>'Bieu8-XSKT'!P138</f>
        <v>0</v>
      </c>
      <c r="Q138" s="39">
        <f>'Bieu8-XSKT'!Q138</f>
        <v>0</v>
      </c>
      <c r="R138" s="39">
        <f>'Bieu8-XSKT'!R138</f>
        <v>0</v>
      </c>
      <c r="S138" s="39">
        <f>'Bieu8-XSKT'!S138</f>
        <v>0</v>
      </c>
      <c r="T138" s="39">
        <f>'Bieu8-XSKT'!T138</f>
        <v>0</v>
      </c>
      <c r="U138" s="39">
        <f>'Bieu8-XSKT'!U138</f>
        <v>0</v>
      </c>
      <c r="V138" s="39">
        <f>'Bieu8-XSKT'!V138</f>
        <v>0</v>
      </c>
      <c r="W138" s="39">
        <f>'Bieu8-XSKT'!W138</f>
        <v>0</v>
      </c>
      <c r="X138" s="39">
        <f>'Bieu8-XSKT'!X138</f>
        <v>0</v>
      </c>
      <c r="Y138" s="39">
        <f>'Bieu8-XSKT'!Y138</f>
        <v>0</v>
      </c>
      <c r="Z138" s="39">
        <f>'Bieu8-XSKT'!Z138</f>
        <v>0</v>
      </c>
      <c r="AA138" s="39">
        <f>'Bieu8-XSKT'!AA138</f>
        <v>0</v>
      </c>
      <c r="AB138" s="39">
        <f>'Bieu8-XSKT'!AB138</f>
        <v>0</v>
      </c>
      <c r="AC138" s="39">
        <f>'Bieu8-XSKT'!AC138</f>
        <v>0</v>
      </c>
      <c r="AD138" s="39">
        <f>'Bieu8-XSKT'!AD138</f>
        <v>0</v>
      </c>
      <c r="AE138" s="39">
        <f>'Bieu8-XSKT'!AE138</f>
        <v>0</v>
      </c>
      <c r="AF138" s="39">
        <f>'Bieu8-XSKT'!AF138</f>
        <v>0</v>
      </c>
      <c r="AG138" s="39">
        <f>'Bieu8-XSKT'!AG138</f>
        <v>0</v>
      </c>
      <c r="AH138" s="39">
        <f>'Bieu8-XSKT'!AH138</f>
        <v>0</v>
      </c>
      <c r="AI138" s="39">
        <f>'Bieu8-XSKT'!AI138</f>
        <v>0</v>
      </c>
      <c r="AJ138" s="39">
        <f>'Bieu8-XSKT'!AJ138</f>
        <v>0</v>
      </c>
      <c r="AK138" s="39">
        <f>'Bieu8-XSKT'!AK138</f>
        <v>0</v>
      </c>
      <c r="AL138" s="39">
        <f>'Bieu8-XSKT'!AL138</f>
        <v>0</v>
      </c>
      <c r="AM138" s="39">
        <f>'Bieu8-XSKT'!AM138</f>
        <v>0</v>
      </c>
      <c r="AN138" s="39">
        <f>'Bieu8-XSKT'!AN138</f>
        <v>0</v>
      </c>
      <c r="AO138" s="39">
        <f>'Bieu8-XSKT'!AO138</f>
        <v>0</v>
      </c>
      <c r="AP138" s="39">
        <f>'Bieu8-XSKT'!AP138</f>
        <v>0</v>
      </c>
      <c r="AQ138" s="39">
        <f>'Bieu8-XSKT'!AQ138</f>
        <v>0</v>
      </c>
      <c r="AR138" s="39">
        <f>'Bieu8-XSKT'!AR138</f>
        <v>0</v>
      </c>
      <c r="AS138" s="39">
        <f>'Bieu8-XSKT'!AS138</f>
        <v>0</v>
      </c>
      <c r="AT138" s="39">
        <f>'Bieu8-XSKT'!AT138</f>
        <v>0</v>
      </c>
      <c r="AU138" s="39">
        <f>'Bieu8-XSKT'!AU138</f>
        <v>0</v>
      </c>
      <c r="AV138" s="39">
        <f>'Bieu8-XSKT'!AV138</f>
        <v>0</v>
      </c>
      <c r="AW138" s="39">
        <f>'Bieu8-XSKT'!AW138</f>
        <v>0</v>
      </c>
      <c r="AX138" s="39">
        <f>'Bieu8-XSKT'!AX138</f>
        <v>0</v>
      </c>
      <c r="AY138" s="39">
        <f>'Bieu8-XSKT'!AY138</f>
        <v>0</v>
      </c>
      <c r="AZ138" s="39">
        <f>'Bieu8-XSKT'!AZ138</f>
        <v>0</v>
      </c>
      <c r="BA138" s="39">
        <f>'Bieu8-XSKT'!BA138</f>
        <v>0</v>
      </c>
      <c r="BB138" s="39">
        <f>'Bieu8-XSKT'!BB138</f>
        <v>0</v>
      </c>
      <c r="BC138" s="39">
        <f>'Bieu8-XSKT'!BC138</f>
        <v>0</v>
      </c>
      <c r="BD138" s="39">
        <f>'Bieu8-XSKT'!BD138</f>
        <v>0</v>
      </c>
      <c r="BE138" s="39">
        <f>'Bieu8-XSKT'!BE138</f>
        <v>0</v>
      </c>
      <c r="BF138" s="39">
        <f>'Bieu8-XSKT'!BF138</f>
        <v>0</v>
      </c>
      <c r="BG138" s="39">
        <f>'Bieu8-XSKT'!BG138</f>
        <v>0</v>
      </c>
      <c r="BH138" s="39">
        <f>'Bieu8-XSKT'!BH138</f>
        <v>0</v>
      </c>
      <c r="BI138" s="39">
        <f>'Bieu8-XSKT'!BI138</f>
        <v>0</v>
      </c>
      <c r="BJ138" s="39">
        <f>'Bieu8-XSKT'!BJ138</f>
        <v>0</v>
      </c>
      <c r="BK138" s="39">
        <f>'Bieu8-XSKT'!BK138</f>
        <v>0</v>
      </c>
      <c r="BL138" s="39">
        <f>'Bieu8-XSKT'!BL138</f>
        <v>0</v>
      </c>
      <c r="BM138" s="39">
        <f>'Bieu8-XSKT'!BM138</f>
        <v>0</v>
      </c>
      <c r="BN138" s="39">
        <f>'Bieu8-XSKT'!BN138</f>
        <v>0</v>
      </c>
      <c r="BO138" s="39">
        <f>'Bieu8-XSKT'!BO138</f>
        <v>0</v>
      </c>
      <c r="BP138" s="39">
        <f>'Bieu8-XSKT'!BP138</f>
        <v>0</v>
      </c>
      <c r="BQ138" s="39">
        <f>'Bieu8-XSKT'!BQ138</f>
        <v>0</v>
      </c>
      <c r="BR138" s="39">
        <f>'Bieu8-XSKT'!BR138</f>
        <v>0</v>
      </c>
      <c r="BS138" s="39">
        <f>'Bieu8-XSKT'!BS138</f>
        <v>0</v>
      </c>
      <c r="BT138" s="39">
        <f>'Bieu8-XSKT'!BT138</f>
        <v>0</v>
      </c>
      <c r="BU138" s="39">
        <f>'Bieu8-XSKT'!BU138</f>
        <v>0</v>
      </c>
      <c r="BV138" s="39">
        <f>'Bieu8-XSKT'!BV138</f>
        <v>0</v>
      </c>
      <c r="BW138" s="39">
        <f>'Bieu8-XSKT'!BW138</f>
        <v>0</v>
      </c>
      <c r="BX138" s="39">
        <f>'Bieu8-XSKT'!BX138</f>
        <v>0</v>
      </c>
      <c r="BY138" s="39">
        <f>'Bieu8-XSKT'!BY138</f>
        <v>0</v>
      </c>
      <c r="BZ138" s="39">
        <f>'Bieu8-XSKT'!BZ138</f>
        <v>6584.85</v>
      </c>
      <c r="CA138" s="39">
        <f>'Bieu8-XSKT'!CA138</f>
        <v>6000</v>
      </c>
      <c r="CB138" s="39">
        <f>'Bieu8-XSKT'!CB138</f>
        <v>6000</v>
      </c>
      <c r="CC138" s="39">
        <f t="shared" si="23"/>
        <v>6000</v>
      </c>
      <c r="CD138" s="41" t="s">
        <v>56</v>
      </c>
      <c r="CE138" s="120"/>
      <c r="CG138" s="125"/>
      <c r="CH138" s="107"/>
      <c r="CI138" s="125"/>
      <c r="CJ138" s="106"/>
      <c r="CK138" s="105"/>
      <c r="CL138" s="106"/>
    </row>
    <row r="139" spans="1:90" s="17" customFormat="1" ht="45" hidden="1" x14ac:dyDescent="0.25">
      <c r="A139" s="41">
        <f t="shared" si="22"/>
        <v>15</v>
      </c>
      <c r="B139" s="151" t="s">
        <v>299</v>
      </c>
      <c r="C139" s="44"/>
      <c r="D139" s="44"/>
      <c r="E139" s="45"/>
      <c r="F139" s="226"/>
      <c r="G139" s="39">
        <f>'Bieu8-XSKT'!G139</f>
        <v>13366</v>
      </c>
      <c r="H139" s="39">
        <f>'Bieu8-XSKT'!H139</f>
        <v>12029.4</v>
      </c>
      <c r="I139" s="39">
        <f>'Bieu8-XSKT'!I139</f>
        <v>0</v>
      </c>
      <c r="J139" s="39">
        <f>'Bieu8-XSKT'!J139</f>
        <v>0</v>
      </c>
      <c r="K139" s="39">
        <f>'Bieu8-XSKT'!K139</f>
        <v>0</v>
      </c>
      <c r="L139" s="39">
        <f>'Bieu8-XSKT'!L139</f>
        <v>0</v>
      </c>
      <c r="M139" s="39">
        <f>'Bieu8-XSKT'!M139</f>
        <v>0</v>
      </c>
      <c r="N139" s="39">
        <f>'Bieu8-XSKT'!N139</f>
        <v>0</v>
      </c>
      <c r="O139" s="39">
        <f>'Bieu8-XSKT'!O139</f>
        <v>0</v>
      </c>
      <c r="P139" s="39">
        <f>'Bieu8-XSKT'!P139</f>
        <v>0</v>
      </c>
      <c r="Q139" s="39">
        <f>'Bieu8-XSKT'!Q139</f>
        <v>0</v>
      </c>
      <c r="R139" s="39">
        <f>'Bieu8-XSKT'!R139</f>
        <v>0</v>
      </c>
      <c r="S139" s="39">
        <f>'Bieu8-XSKT'!S139</f>
        <v>0</v>
      </c>
      <c r="T139" s="39">
        <f>'Bieu8-XSKT'!T139</f>
        <v>0</v>
      </c>
      <c r="U139" s="39">
        <f>'Bieu8-XSKT'!U139</f>
        <v>0</v>
      </c>
      <c r="V139" s="39">
        <f>'Bieu8-XSKT'!V139</f>
        <v>0</v>
      </c>
      <c r="W139" s="39">
        <f>'Bieu8-XSKT'!W139</f>
        <v>0</v>
      </c>
      <c r="X139" s="39">
        <f>'Bieu8-XSKT'!X139</f>
        <v>0</v>
      </c>
      <c r="Y139" s="39">
        <f>'Bieu8-XSKT'!Y139</f>
        <v>0</v>
      </c>
      <c r="Z139" s="39">
        <f>'Bieu8-XSKT'!Z139</f>
        <v>0</v>
      </c>
      <c r="AA139" s="39">
        <f>'Bieu8-XSKT'!AA139</f>
        <v>0</v>
      </c>
      <c r="AB139" s="39">
        <f>'Bieu8-XSKT'!AB139</f>
        <v>0</v>
      </c>
      <c r="AC139" s="39">
        <f>'Bieu8-XSKT'!AC139</f>
        <v>0</v>
      </c>
      <c r="AD139" s="39">
        <f>'Bieu8-XSKT'!AD139</f>
        <v>0</v>
      </c>
      <c r="AE139" s="39">
        <f>'Bieu8-XSKT'!AE139</f>
        <v>0</v>
      </c>
      <c r="AF139" s="39">
        <f>'Bieu8-XSKT'!AF139</f>
        <v>0</v>
      </c>
      <c r="AG139" s="39">
        <f>'Bieu8-XSKT'!AG139</f>
        <v>0</v>
      </c>
      <c r="AH139" s="39">
        <f>'Bieu8-XSKT'!AH139</f>
        <v>0</v>
      </c>
      <c r="AI139" s="39">
        <f>'Bieu8-XSKT'!AI139</f>
        <v>0</v>
      </c>
      <c r="AJ139" s="39">
        <f>'Bieu8-XSKT'!AJ139</f>
        <v>0</v>
      </c>
      <c r="AK139" s="39">
        <f>'Bieu8-XSKT'!AK139</f>
        <v>0</v>
      </c>
      <c r="AL139" s="39">
        <f>'Bieu8-XSKT'!AL139</f>
        <v>0</v>
      </c>
      <c r="AM139" s="39">
        <f>'Bieu8-XSKT'!AM139</f>
        <v>0</v>
      </c>
      <c r="AN139" s="39">
        <f>'Bieu8-XSKT'!AN139</f>
        <v>0</v>
      </c>
      <c r="AO139" s="39">
        <f>'Bieu8-XSKT'!AO139</f>
        <v>0</v>
      </c>
      <c r="AP139" s="39">
        <f>'Bieu8-XSKT'!AP139</f>
        <v>0</v>
      </c>
      <c r="AQ139" s="39">
        <f>'Bieu8-XSKT'!AQ139</f>
        <v>0</v>
      </c>
      <c r="AR139" s="39">
        <f>'Bieu8-XSKT'!AR139</f>
        <v>0</v>
      </c>
      <c r="AS139" s="39">
        <f>'Bieu8-XSKT'!AS139</f>
        <v>0</v>
      </c>
      <c r="AT139" s="39">
        <f>'Bieu8-XSKT'!AT139</f>
        <v>0</v>
      </c>
      <c r="AU139" s="39">
        <f>'Bieu8-XSKT'!AU139</f>
        <v>0</v>
      </c>
      <c r="AV139" s="39">
        <f>'Bieu8-XSKT'!AV139</f>
        <v>0</v>
      </c>
      <c r="AW139" s="39">
        <f>'Bieu8-XSKT'!AW139</f>
        <v>0</v>
      </c>
      <c r="AX139" s="39">
        <f>'Bieu8-XSKT'!AX139</f>
        <v>0</v>
      </c>
      <c r="AY139" s="39">
        <f>'Bieu8-XSKT'!AY139</f>
        <v>0</v>
      </c>
      <c r="AZ139" s="39">
        <f>'Bieu8-XSKT'!AZ139</f>
        <v>0</v>
      </c>
      <c r="BA139" s="39">
        <f>'Bieu8-XSKT'!BA139</f>
        <v>0</v>
      </c>
      <c r="BB139" s="39">
        <f>'Bieu8-XSKT'!BB139</f>
        <v>0</v>
      </c>
      <c r="BC139" s="39">
        <f>'Bieu8-XSKT'!BC139</f>
        <v>0</v>
      </c>
      <c r="BD139" s="39">
        <f>'Bieu8-XSKT'!BD139</f>
        <v>0</v>
      </c>
      <c r="BE139" s="39">
        <f>'Bieu8-XSKT'!BE139</f>
        <v>0</v>
      </c>
      <c r="BF139" s="39">
        <f>'Bieu8-XSKT'!BF139</f>
        <v>0</v>
      </c>
      <c r="BG139" s="39">
        <f>'Bieu8-XSKT'!BG139</f>
        <v>0</v>
      </c>
      <c r="BH139" s="39">
        <f>'Bieu8-XSKT'!BH139</f>
        <v>0</v>
      </c>
      <c r="BI139" s="39">
        <f>'Bieu8-XSKT'!BI139</f>
        <v>0</v>
      </c>
      <c r="BJ139" s="39">
        <f>'Bieu8-XSKT'!BJ139</f>
        <v>0</v>
      </c>
      <c r="BK139" s="39">
        <f>'Bieu8-XSKT'!BK139</f>
        <v>0</v>
      </c>
      <c r="BL139" s="39">
        <f>'Bieu8-XSKT'!BL139</f>
        <v>0</v>
      </c>
      <c r="BM139" s="39">
        <f>'Bieu8-XSKT'!BM139</f>
        <v>0</v>
      </c>
      <c r="BN139" s="39">
        <f>'Bieu8-XSKT'!BN139</f>
        <v>0</v>
      </c>
      <c r="BO139" s="39">
        <f>'Bieu8-XSKT'!BO139</f>
        <v>0</v>
      </c>
      <c r="BP139" s="39">
        <f>'Bieu8-XSKT'!BP139</f>
        <v>0</v>
      </c>
      <c r="BQ139" s="39">
        <f>'Bieu8-XSKT'!BQ139</f>
        <v>0</v>
      </c>
      <c r="BR139" s="39">
        <f>'Bieu8-XSKT'!BR139</f>
        <v>0</v>
      </c>
      <c r="BS139" s="39">
        <f>'Bieu8-XSKT'!BS139</f>
        <v>0</v>
      </c>
      <c r="BT139" s="39">
        <f>'Bieu8-XSKT'!BT139</f>
        <v>0</v>
      </c>
      <c r="BU139" s="39">
        <f>'Bieu8-XSKT'!BU139</f>
        <v>0</v>
      </c>
      <c r="BV139" s="39">
        <f>'Bieu8-XSKT'!BV139</f>
        <v>0</v>
      </c>
      <c r="BW139" s="39">
        <f>'Bieu8-XSKT'!BW139</f>
        <v>0</v>
      </c>
      <c r="BX139" s="39">
        <f>'Bieu8-XSKT'!BX139</f>
        <v>0</v>
      </c>
      <c r="BY139" s="39">
        <f>'Bieu8-XSKT'!BY139</f>
        <v>0</v>
      </c>
      <c r="BZ139" s="39">
        <f>'Bieu8-XSKT'!BZ139</f>
        <v>6014.7</v>
      </c>
      <c r="CA139" s="39">
        <f>'Bieu8-XSKT'!CA139</f>
        <v>5350</v>
      </c>
      <c r="CB139" s="39">
        <f>'Bieu8-XSKT'!CB139</f>
        <v>5350</v>
      </c>
      <c r="CC139" s="39">
        <f t="shared" si="23"/>
        <v>5350</v>
      </c>
      <c r="CD139" s="41" t="s">
        <v>56</v>
      </c>
      <c r="CE139" s="120"/>
      <c r="CG139" s="125"/>
      <c r="CH139" s="107"/>
      <c r="CI139" s="125"/>
      <c r="CJ139" s="106"/>
      <c r="CK139" s="105"/>
      <c r="CL139" s="106"/>
    </row>
    <row r="140" spans="1:90" s="17" customFormat="1" ht="60" hidden="1" x14ac:dyDescent="0.25">
      <c r="A140" s="41">
        <f t="shared" si="22"/>
        <v>16</v>
      </c>
      <c r="B140" s="151" t="s">
        <v>370</v>
      </c>
      <c r="C140" s="44"/>
      <c r="D140" s="44"/>
      <c r="E140" s="45"/>
      <c r="F140" s="240" t="s">
        <v>488</v>
      </c>
      <c r="G140" s="39">
        <f>'Bieu8-XSKT'!G140</f>
        <v>7702</v>
      </c>
      <c r="H140" s="39">
        <f>'Bieu8-XSKT'!H140</f>
        <v>6932</v>
      </c>
      <c r="I140" s="39">
        <f>'Bieu8-XSKT'!I140</f>
        <v>0</v>
      </c>
      <c r="J140" s="39">
        <f>'Bieu8-XSKT'!J140</f>
        <v>0</v>
      </c>
      <c r="K140" s="39">
        <f>'Bieu8-XSKT'!K140</f>
        <v>0</v>
      </c>
      <c r="L140" s="39">
        <f>'Bieu8-XSKT'!L140</f>
        <v>0</v>
      </c>
      <c r="M140" s="39">
        <f>'Bieu8-XSKT'!M140</f>
        <v>0</v>
      </c>
      <c r="N140" s="39">
        <f>'Bieu8-XSKT'!N140</f>
        <v>0</v>
      </c>
      <c r="O140" s="39">
        <f>'Bieu8-XSKT'!O140</f>
        <v>0</v>
      </c>
      <c r="P140" s="39">
        <f>'Bieu8-XSKT'!P140</f>
        <v>0</v>
      </c>
      <c r="Q140" s="39">
        <f>'Bieu8-XSKT'!Q140</f>
        <v>0</v>
      </c>
      <c r="R140" s="39">
        <f>'Bieu8-XSKT'!R140</f>
        <v>0</v>
      </c>
      <c r="S140" s="39">
        <f>'Bieu8-XSKT'!S140</f>
        <v>0</v>
      </c>
      <c r="T140" s="39">
        <f>'Bieu8-XSKT'!T140</f>
        <v>0</v>
      </c>
      <c r="U140" s="39">
        <f>'Bieu8-XSKT'!U140</f>
        <v>0</v>
      </c>
      <c r="V140" s="39">
        <f>'Bieu8-XSKT'!V140</f>
        <v>0</v>
      </c>
      <c r="W140" s="39">
        <f>'Bieu8-XSKT'!W140</f>
        <v>0</v>
      </c>
      <c r="X140" s="39">
        <f>'Bieu8-XSKT'!X140</f>
        <v>0</v>
      </c>
      <c r="Y140" s="39">
        <f>'Bieu8-XSKT'!Y140</f>
        <v>0</v>
      </c>
      <c r="Z140" s="39">
        <f>'Bieu8-XSKT'!Z140</f>
        <v>0</v>
      </c>
      <c r="AA140" s="39">
        <f>'Bieu8-XSKT'!AA140</f>
        <v>0</v>
      </c>
      <c r="AB140" s="39">
        <f>'Bieu8-XSKT'!AB140</f>
        <v>0</v>
      </c>
      <c r="AC140" s="39">
        <f>'Bieu8-XSKT'!AC140</f>
        <v>0</v>
      </c>
      <c r="AD140" s="39">
        <f>'Bieu8-XSKT'!AD140</f>
        <v>0</v>
      </c>
      <c r="AE140" s="39">
        <f>'Bieu8-XSKT'!AE140</f>
        <v>0</v>
      </c>
      <c r="AF140" s="39">
        <f>'Bieu8-XSKT'!AF140</f>
        <v>0</v>
      </c>
      <c r="AG140" s="39">
        <f>'Bieu8-XSKT'!AG140</f>
        <v>0</v>
      </c>
      <c r="AH140" s="39">
        <f>'Bieu8-XSKT'!AH140</f>
        <v>0</v>
      </c>
      <c r="AI140" s="39">
        <f>'Bieu8-XSKT'!AI140</f>
        <v>0</v>
      </c>
      <c r="AJ140" s="39">
        <f>'Bieu8-XSKT'!AJ140</f>
        <v>0</v>
      </c>
      <c r="AK140" s="39">
        <f>'Bieu8-XSKT'!AK140</f>
        <v>0</v>
      </c>
      <c r="AL140" s="39">
        <f>'Bieu8-XSKT'!AL140</f>
        <v>0</v>
      </c>
      <c r="AM140" s="39">
        <f>'Bieu8-XSKT'!AM140</f>
        <v>0</v>
      </c>
      <c r="AN140" s="39">
        <f>'Bieu8-XSKT'!AN140</f>
        <v>0</v>
      </c>
      <c r="AO140" s="39">
        <f>'Bieu8-XSKT'!AO140</f>
        <v>0</v>
      </c>
      <c r="AP140" s="39">
        <f>'Bieu8-XSKT'!AP140</f>
        <v>0</v>
      </c>
      <c r="AQ140" s="39">
        <f>'Bieu8-XSKT'!AQ140</f>
        <v>0</v>
      </c>
      <c r="AR140" s="39">
        <f>'Bieu8-XSKT'!AR140</f>
        <v>0</v>
      </c>
      <c r="AS140" s="39">
        <f>'Bieu8-XSKT'!AS140</f>
        <v>0</v>
      </c>
      <c r="AT140" s="39">
        <f>'Bieu8-XSKT'!AT140</f>
        <v>0</v>
      </c>
      <c r="AU140" s="39">
        <f>'Bieu8-XSKT'!AU140</f>
        <v>0</v>
      </c>
      <c r="AV140" s="39">
        <f>'Bieu8-XSKT'!AV140</f>
        <v>0</v>
      </c>
      <c r="AW140" s="39">
        <f>'Bieu8-XSKT'!AW140</f>
        <v>0</v>
      </c>
      <c r="AX140" s="39">
        <f>'Bieu8-XSKT'!AX140</f>
        <v>0</v>
      </c>
      <c r="AY140" s="39">
        <f>'Bieu8-XSKT'!AY140</f>
        <v>0</v>
      </c>
      <c r="AZ140" s="39">
        <f>'Bieu8-XSKT'!AZ140</f>
        <v>0</v>
      </c>
      <c r="BA140" s="39">
        <f>'Bieu8-XSKT'!BA140</f>
        <v>0</v>
      </c>
      <c r="BB140" s="39">
        <f>'Bieu8-XSKT'!BB140</f>
        <v>0</v>
      </c>
      <c r="BC140" s="39">
        <f>'Bieu8-XSKT'!BC140</f>
        <v>0</v>
      </c>
      <c r="BD140" s="39">
        <f>'Bieu8-XSKT'!BD140</f>
        <v>0</v>
      </c>
      <c r="BE140" s="39">
        <f>'Bieu8-XSKT'!BE140</f>
        <v>0</v>
      </c>
      <c r="BF140" s="39">
        <f>'Bieu8-XSKT'!BF140</f>
        <v>0</v>
      </c>
      <c r="BG140" s="39">
        <f>'Bieu8-XSKT'!BG140</f>
        <v>0</v>
      </c>
      <c r="BH140" s="39">
        <f>'Bieu8-XSKT'!BH140</f>
        <v>0</v>
      </c>
      <c r="BI140" s="39">
        <f>'Bieu8-XSKT'!BI140</f>
        <v>0</v>
      </c>
      <c r="BJ140" s="39">
        <f>'Bieu8-XSKT'!BJ140</f>
        <v>0</v>
      </c>
      <c r="BK140" s="39">
        <f>'Bieu8-XSKT'!BK140</f>
        <v>0</v>
      </c>
      <c r="BL140" s="39">
        <f>'Bieu8-XSKT'!BL140</f>
        <v>0</v>
      </c>
      <c r="BM140" s="39">
        <f>'Bieu8-XSKT'!BM140</f>
        <v>0</v>
      </c>
      <c r="BN140" s="39">
        <f>'Bieu8-XSKT'!BN140</f>
        <v>0</v>
      </c>
      <c r="BO140" s="39">
        <f>'Bieu8-XSKT'!BO140</f>
        <v>0</v>
      </c>
      <c r="BP140" s="39">
        <f>'Bieu8-XSKT'!BP140</f>
        <v>0</v>
      </c>
      <c r="BQ140" s="39">
        <f>'Bieu8-XSKT'!BQ140</f>
        <v>0</v>
      </c>
      <c r="BR140" s="39">
        <f>'Bieu8-XSKT'!BR140</f>
        <v>0</v>
      </c>
      <c r="BS140" s="39">
        <f>'Bieu8-XSKT'!BS140</f>
        <v>0</v>
      </c>
      <c r="BT140" s="39">
        <f>'Bieu8-XSKT'!BT140</f>
        <v>0</v>
      </c>
      <c r="BU140" s="39">
        <f>'Bieu8-XSKT'!BU140</f>
        <v>0</v>
      </c>
      <c r="BV140" s="39">
        <f>'Bieu8-XSKT'!BV140</f>
        <v>0</v>
      </c>
      <c r="BW140" s="39">
        <f>'Bieu8-XSKT'!BW140</f>
        <v>0</v>
      </c>
      <c r="BX140" s="39">
        <f>'Bieu8-XSKT'!BX140</f>
        <v>0</v>
      </c>
      <c r="BY140" s="39">
        <f>'Bieu8-XSKT'!BY140</f>
        <v>0</v>
      </c>
      <c r="BZ140" s="39">
        <f>'Bieu8-XSKT'!BZ140</f>
        <v>3466</v>
      </c>
      <c r="CA140" s="39">
        <f>'Bieu8-XSKT'!CA140</f>
        <v>3080</v>
      </c>
      <c r="CB140" s="39">
        <f>'Bieu8-XSKT'!CB140</f>
        <v>3080</v>
      </c>
      <c r="CC140" s="39">
        <f t="shared" si="23"/>
        <v>3080</v>
      </c>
      <c r="CD140" s="41" t="s">
        <v>58</v>
      </c>
      <c r="CE140" s="120"/>
      <c r="CG140" s="125"/>
      <c r="CH140" s="107"/>
      <c r="CI140" s="125"/>
      <c r="CJ140" s="106"/>
      <c r="CK140" s="105"/>
      <c r="CL140" s="106"/>
    </row>
    <row r="141" spans="1:90" s="17" customFormat="1" ht="75" hidden="1" x14ac:dyDescent="0.25">
      <c r="A141" s="41">
        <f t="shared" si="22"/>
        <v>17</v>
      </c>
      <c r="B141" s="151" t="s">
        <v>371</v>
      </c>
      <c r="C141" s="44"/>
      <c r="D141" s="44"/>
      <c r="E141" s="45"/>
      <c r="F141" s="240" t="s">
        <v>489</v>
      </c>
      <c r="G141" s="39">
        <f>'Bieu8-XSKT'!G141</f>
        <v>5954</v>
      </c>
      <c r="H141" s="39">
        <f>'Bieu8-XSKT'!H141</f>
        <v>5354</v>
      </c>
      <c r="I141" s="39">
        <f>'Bieu8-XSKT'!I141</f>
        <v>0</v>
      </c>
      <c r="J141" s="39">
        <f>'Bieu8-XSKT'!J141</f>
        <v>0</v>
      </c>
      <c r="K141" s="39">
        <f>'Bieu8-XSKT'!K141</f>
        <v>0</v>
      </c>
      <c r="L141" s="39">
        <f>'Bieu8-XSKT'!L141</f>
        <v>0</v>
      </c>
      <c r="M141" s="39">
        <f>'Bieu8-XSKT'!M141</f>
        <v>0</v>
      </c>
      <c r="N141" s="39">
        <f>'Bieu8-XSKT'!N141</f>
        <v>0</v>
      </c>
      <c r="O141" s="39">
        <f>'Bieu8-XSKT'!O141</f>
        <v>0</v>
      </c>
      <c r="P141" s="39">
        <f>'Bieu8-XSKT'!P141</f>
        <v>0</v>
      </c>
      <c r="Q141" s="39">
        <f>'Bieu8-XSKT'!Q141</f>
        <v>0</v>
      </c>
      <c r="R141" s="39">
        <f>'Bieu8-XSKT'!R141</f>
        <v>0</v>
      </c>
      <c r="S141" s="39">
        <f>'Bieu8-XSKT'!S141</f>
        <v>0</v>
      </c>
      <c r="T141" s="39">
        <f>'Bieu8-XSKT'!T141</f>
        <v>0</v>
      </c>
      <c r="U141" s="39">
        <f>'Bieu8-XSKT'!U141</f>
        <v>0</v>
      </c>
      <c r="V141" s="39">
        <f>'Bieu8-XSKT'!V141</f>
        <v>0</v>
      </c>
      <c r="W141" s="39">
        <f>'Bieu8-XSKT'!W141</f>
        <v>0</v>
      </c>
      <c r="X141" s="39">
        <f>'Bieu8-XSKT'!X141</f>
        <v>0</v>
      </c>
      <c r="Y141" s="39">
        <f>'Bieu8-XSKT'!Y141</f>
        <v>0</v>
      </c>
      <c r="Z141" s="39">
        <f>'Bieu8-XSKT'!Z141</f>
        <v>0</v>
      </c>
      <c r="AA141" s="39">
        <f>'Bieu8-XSKT'!AA141</f>
        <v>0</v>
      </c>
      <c r="AB141" s="39">
        <f>'Bieu8-XSKT'!AB141</f>
        <v>0</v>
      </c>
      <c r="AC141" s="39">
        <f>'Bieu8-XSKT'!AC141</f>
        <v>0</v>
      </c>
      <c r="AD141" s="39">
        <f>'Bieu8-XSKT'!AD141</f>
        <v>0</v>
      </c>
      <c r="AE141" s="39">
        <f>'Bieu8-XSKT'!AE141</f>
        <v>0</v>
      </c>
      <c r="AF141" s="39">
        <f>'Bieu8-XSKT'!AF141</f>
        <v>0</v>
      </c>
      <c r="AG141" s="39">
        <f>'Bieu8-XSKT'!AG141</f>
        <v>0</v>
      </c>
      <c r="AH141" s="39">
        <f>'Bieu8-XSKT'!AH141</f>
        <v>0</v>
      </c>
      <c r="AI141" s="39">
        <f>'Bieu8-XSKT'!AI141</f>
        <v>0</v>
      </c>
      <c r="AJ141" s="39">
        <f>'Bieu8-XSKT'!AJ141</f>
        <v>0</v>
      </c>
      <c r="AK141" s="39">
        <f>'Bieu8-XSKT'!AK141</f>
        <v>0</v>
      </c>
      <c r="AL141" s="39">
        <f>'Bieu8-XSKT'!AL141</f>
        <v>0</v>
      </c>
      <c r="AM141" s="39">
        <f>'Bieu8-XSKT'!AM141</f>
        <v>0</v>
      </c>
      <c r="AN141" s="39">
        <f>'Bieu8-XSKT'!AN141</f>
        <v>0</v>
      </c>
      <c r="AO141" s="39">
        <f>'Bieu8-XSKT'!AO141</f>
        <v>0</v>
      </c>
      <c r="AP141" s="39">
        <f>'Bieu8-XSKT'!AP141</f>
        <v>0</v>
      </c>
      <c r="AQ141" s="39">
        <f>'Bieu8-XSKT'!AQ141</f>
        <v>0</v>
      </c>
      <c r="AR141" s="39">
        <f>'Bieu8-XSKT'!AR141</f>
        <v>0</v>
      </c>
      <c r="AS141" s="39">
        <f>'Bieu8-XSKT'!AS141</f>
        <v>0</v>
      </c>
      <c r="AT141" s="39">
        <f>'Bieu8-XSKT'!AT141</f>
        <v>0</v>
      </c>
      <c r="AU141" s="39">
        <f>'Bieu8-XSKT'!AU141</f>
        <v>0</v>
      </c>
      <c r="AV141" s="39">
        <f>'Bieu8-XSKT'!AV141</f>
        <v>0</v>
      </c>
      <c r="AW141" s="39">
        <f>'Bieu8-XSKT'!AW141</f>
        <v>0</v>
      </c>
      <c r="AX141" s="39">
        <f>'Bieu8-XSKT'!AX141</f>
        <v>0</v>
      </c>
      <c r="AY141" s="39">
        <f>'Bieu8-XSKT'!AY141</f>
        <v>0</v>
      </c>
      <c r="AZ141" s="39">
        <f>'Bieu8-XSKT'!AZ141</f>
        <v>0</v>
      </c>
      <c r="BA141" s="39">
        <f>'Bieu8-XSKT'!BA141</f>
        <v>0</v>
      </c>
      <c r="BB141" s="39">
        <f>'Bieu8-XSKT'!BB141</f>
        <v>0</v>
      </c>
      <c r="BC141" s="39">
        <f>'Bieu8-XSKT'!BC141</f>
        <v>0</v>
      </c>
      <c r="BD141" s="39">
        <f>'Bieu8-XSKT'!BD141</f>
        <v>0</v>
      </c>
      <c r="BE141" s="39">
        <f>'Bieu8-XSKT'!BE141</f>
        <v>0</v>
      </c>
      <c r="BF141" s="39">
        <f>'Bieu8-XSKT'!BF141</f>
        <v>0</v>
      </c>
      <c r="BG141" s="39">
        <f>'Bieu8-XSKT'!BG141</f>
        <v>0</v>
      </c>
      <c r="BH141" s="39">
        <f>'Bieu8-XSKT'!BH141</f>
        <v>0</v>
      </c>
      <c r="BI141" s="39">
        <f>'Bieu8-XSKT'!BI141</f>
        <v>0</v>
      </c>
      <c r="BJ141" s="39">
        <f>'Bieu8-XSKT'!BJ141</f>
        <v>0</v>
      </c>
      <c r="BK141" s="39">
        <f>'Bieu8-XSKT'!BK141</f>
        <v>0</v>
      </c>
      <c r="BL141" s="39">
        <f>'Bieu8-XSKT'!BL141</f>
        <v>0</v>
      </c>
      <c r="BM141" s="39">
        <f>'Bieu8-XSKT'!BM141</f>
        <v>0</v>
      </c>
      <c r="BN141" s="39">
        <f>'Bieu8-XSKT'!BN141</f>
        <v>0</v>
      </c>
      <c r="BO141" s="39">
        <f>'Bieu8-XSKT'!BO141</f>
        <v>0</v>
      </c>
      <c r="BP141" s="39">
        <f>'Bieu8-XSKT'!BP141</f>
        <v>0</v>
      </c>
      <c r="BQ141" s="39">
        <f>'Bieu8-XSKT'!BQ141</f>
        <v>0</v>
      </c>
      <c r="BR141" s="39">
        <f>'Bieu8-XSKT'!BR141</f>
        <v>0</v>
      </c>
      <c r="BS141" s="39">
        <f>'Bieu8-XSKT'!BS141</f>
        <v>0</v>
      </c>
      <c r="BT141" s="39">
        <f>'Bieu8-XSKT'!BT141</f>
        <v>0</v>
      </c>
      <c r="BU141" s="39">
        <f>'Bieu8-XSKT'!BU141</f>
        <v>0</v>
      </c>
      <c r="BV141" s="39">
        <f>'Bieu8-XSKT'!BV141</f>
        <v>0</v>
      </c>
      <c r="BW141" s="39">
        <f>'Bieu8-XSKT'!BW141</f>
        <v>0</v>
      </c>
      <c r="BX141" s="39">
        <f>'Bieu8-XSKT'!BX141</f>
        <v>0</v>
      </c>
      <c r="BY141" s="39">
        <f>'Bieu8-XSKT'!BY141</f>
        <v>0</v>
      </c>
      <c r="BZ141" s="39">
        <f>'Bieu8-XSKT'!BZ141</f>
        <v>2677</v>
      </c>
      <c r="CA141" s="39">
        <f>'Bieu8-XSKT'!CA141</f>
        <v>2380</v>
      </c>
      <c r="CB141" s="39">
        <f>'Bieu8-XSKT'!CB141</f>
        <v>2380</v>
      </c>
      <c r="CC141" s="39">
        <f t="shared" si="23"/>
        <v>2380</v>
      </c>
      <c r="CD141" s="41" t="s">
        <v>58</v>
      </c>
      <c r="CE141" s="120"/>
      <c r="CG141" s="125"/>
      <c r="CH141" s="107"/>
      <c r="CI141" s="125"/>
      <c r="CJ141" s="106"/>
      <c r="CK141" s="105"/>
      <c r="CL141" s="106"/>
    </row>
    <row r="142" spans="1:90" s="17" customFormat="1" ht="90" hidden="1" x14ac:dyDescent="0.25">
      <c r="A142" s="41">
        <f t="shared" si="22"/>
        <v>18</v>
      </c>
      <c r="B142" s="151" t="s">
        <v>372</v>
      </c>
      <c r="C142" s="44"/>
      <c r="D142" s="44"/>
      <c r="E142" s="45"/>
      <c r="F142" s="240" t="s">
        <v>490</v>
      </c>
      <c r="G142" s="39">
        <f>'Bieu8-XSKT'!G142</f>
        <v>4434</v>
      </c>
      <c r="H142" s="39">
        <f>'Bieu8-XSKT'!H142</f>
        <v>4000</v>
      </c>
      <c r="I142" s="39">
        <f>'Bieu8-XSKT'!I142</f>
        <v>0</v>
      </c>
      <c r="J142" s="39">
        <f>'Bieu8-XSKT'!J142</f>
        <v>0</v>
      </c>
      <c r="K142" s="39">
        <f>'Bieu8-XSKT'!K142</f>
        <v>0</v>
      </c>
      <c r="L142" s="39">
        <f>'Bieu8-XSKT'!L142</f>
        <v>0</v>
      </c>
      <c r="M142" s="39">
        <f>'Bieu8-XSKT'!M142</f>
        <v>0</v>
      </c>
      <c r="N142" s="39">
        <f>'Bieu8-XSKT'!N142</f>
        <v>0</v>
      </c>
      <c r="O142" s="39">
        <f>'Bieu8-XSKT'!O142</f>
        <v>0</v>
      </c>
      <c r="P142" s="39">
        <f>'Bieu8-XSKT'!P142</f>
        <v>0</v>
      </c>
      <c r="Q142" s="39">
        <f>'Bieu8-XSKT'!Q142</f>
        <v>0</v>
      </c>
      <c r="R142" s="39">
        <f>'Bieu8-XSKT'!R142</f>
        <v>0</v>
      </c>
      <c r="S142" s="39">
        <f>'Bieu8-XSKT'!S142</f>
        <v>0</v>
      </c>
      <c r="T142" s="39">
        <f>'Bieu8-XSKT'!T142</f>
        <v>0</v>
      </c>
      <c r="U142" s="39">
        <f>'Bieu8-XSKT'!U142</f>
        <v>0</v>
      </c>
      <c r="V142" s="39">
        <f>'Bieu8-XSKT'!V142</f>
        <v>0</v>
      </c>
      <c r="W142" s="39">
        <f>'Bieu8-XSKT'!W142</f>
        <v>0</v>
      </c>
      <c r="X142" s="39">
        <f>'Bieu8-XSKT'!X142</f>
        <v>0</v>
      </c>
      <c r="Y142" s="39">
        <f>'Bieu8-XSKT'!Y142</f>
        <v>0</v>
      </c>
      <c r="Z142" s="39">
        <f>'Bieu8-XSKT'!Z142</f>
        <v>0</v>
      </c>
      <c r="AA142" s="39">
        <f>'Bieu8-XSKT'!AA142</f>
        <v>0</v>
      </c>
      <c r="AB142" s="39">
        <f>'Bieu8-XSKT'!AB142</f>
        <v>0</v>
      </c>
      <c r="AC142" s="39">
        <f>'Bieu8-XSKT'!AC142</f>
        <v>0</v>
      </c>
      <c r="AD142" s="39">
        <f>'Bieu8-XSKT'!AD142</f>
        <v>0</v>
      </c>
      <c r="AE142" s="39">
        <f>'Bieu8-XSKT'!AE142</f>
        <v>0</v>
      </c>
      <c r="AF142" s="39">
        <f>'Bieu8-XSKT'!AF142</f>
        <v>0</v>
      </c>
      <c r="AG142" s="39">
        <f>'Bieu8-XSKT'!AG142</f>
        <v>0</v>
      </c>
      <c r="AH142" s="39">
        <f>'Bieu8-XSKT'!AH142</f>
        <v>0</v>
      </c>
      <c r="AI142" s="39">
        <f>'Bieu8-XSKT'!AI142</f>
        <v>0</v>
      </c>
      <c r="AJ142" s="39">
        <f>'Bieu8-XSKT'!AJ142</f>
        <v>0</v>
      </c>
      <c r="AK142" s="39">
        <f>'Bieu8-XSKT'!AK142</f>
        <v>0</v>
      </c>
      <c r="AL142" s="39">
        <f>'Bieu8-XSKT'!AL142</f>
        <v>0</v>
      </c>
      <c r="AM142" s="39">
        <f>'Bieu8-XSKT'!AM142</f>
        <v>0</v>
      </c>
      <c r="AN142" s="39">
        <f>'Bieu8-XSKT'!AN142</f>
        <v>0</v>
      </c>
      <c r="AO142" s="39">
        <f>'Bieu8-XSKT'!AO142</f>
        <v>0</v>
      </c>
      <c r="AP142" s="39">
        <f>'Bieu8-XSKT'!AP142</f>
        <v>0</v>
      </c>
      <c r="AQ142" s="39">
        <f>'Bieu8-XSKT'!AQ142</f>
        <v>0</v>
      </c>
      <c r="AR142" s="39">
        <f>'Bieu8-XSKT'!AR142</f>
        <v>0</v>
      </c>
      <c r="AS142" s="39">
        <f>'Bieu8-XSKT'!AS142</f>
        <v>0</v>
      </c>
      <c r="AT142" s="39">
        <f>'Bieu8-XSKT'!AT142</f>
        <v>0</v>
      </c>
      <c r="AU142" s="39">
        <f>'Bieu8-XSKT'!AU142</f>
        <v>0</v>
      </c>
      <c r="AV142" s="39">
        <f>'Bieu8-XSKT'!AV142</f>
        <v>0</v>
      </c>
      <c r="AW142" s="39">
        <f>'Bieu8-XSKT'!AW142</f>
        <v>0</v>
      </c>
      <c r="AX142" s="39">
        <f>'Bieu8-XSKT'!AX142</f>
        <v>0</v>
      </c>
      <c r="AY142" s="39">
        <f>'Bieu8-XSKT'!AY142</f>
        <v>0</v>
      </c>
      <c r="AZ142" s="39">
        <f>'Bieu8-XSKT'!AZ142</f>
        <v>0</v>
      </c>
      <c r="BA142" s="39">
        <f>'Bieu8-XSKT'!BA142</f>
        <v>0</v>
      </c>
      <c r="BB142" s="39">
        <f>'Bieu8-XSKT'!BB142</f>
        <v>0</v>
      </c>
      <c r="BC142" s="39">
        <f>'Bieu8-XSKT'!BC142</f>
        <v>0</v>
      </c>
      <c r="BD142" s="39">
        <f>'Bieu8-XSKT'!BD142</f>
        <v>0</v>
      </c>
      <c r="BE142" s="39">
        <f>'Bieu8-XSKT'!BE142</f>
        <v>0</v>
      </c>
      <c r="BF142" s="39">
        <f>'Bieu8-XSKT'!BF142</f>
        <v>0</v>
      </c>
      <c r="BG142" s="39">
        <f>'Bieu8-XSKT'!BG142</f>
        <v>0</v>
      </c>
      <c r="BH142" s="39">
        <f>'Bieu8-XSKT'!BH142</f>
        <v>0</v>
      </c>
      <c r="BI142" s="39">
        <f>'Bieu8-XSKT'!BI142</f>
        <v>0</v>
      </c>
      <c r="BJ142" s="39">
        <f>'Bieu8-XSKT'!BJ142</f>
        <v>0</v>
      </c>
      <c r="BK142" s="39">
        <f>'Bieu8-XSKT'!BK142</f>
        <v>0</v>
      </c>
      <c r="BL142" s="39">
        <f>'Bieu8-XSKT'!BL142</f>
        <v>0</v>
      </c>
      <c r="BM142" s="39">
        <f>'Bieu8-XSKT'!BM142</f>
        <v>0</v>
      </c>
      <c r="BN142" s="39">
        <f>'Bieu8-XSKT'!BN142</f>
        <v>0</v>
      </c>
      <c r="BO142" s="39">
        <f>'Bieu8-XSKT'!BO142</f>
        <v>0</v>
      </c>
      <c r="BP142" s="39">
        <f>'Bieu8-XSKT'!BP142</f>
        <v>0</v>
      </c>
      <c r="BQ142" s="39">
        <f>'Bieu8-XSKT'!BQ142</f>
        <v>0</v>
      </c>
      <c r="BR142" s="39">
        <f>'Bieu8-XSKT'!BR142</f>
        <v>0</v>
      </c>
      <c r="BS142" s="39">
        <f>'Bieu8-XSKT'!BS142</f>
        <v>0</v>
      </c>
      <c r="BT142" s="39">
        <f>'Bieu8-XSKT'!BT142</f>
        <v>0</v>
      </c>
      <c r="BU142" s="39">
        <f>'Bieu8-XSKT'!BU142</f>
        <v>0</v>
      </c>
      <c r="BV142" s="39">
        <f>'Bieu8-XSKT'!BV142</f>
        <v>0</v>
      </c>
      <c r="BW142" s="39">
        <f>'Bieu8-XSKT'!BW142</f>
        <v>0</v>
      </c>
      <c r="BX142" s="39">
        <f>'Bieu8-XSKT'!BX142</f>
        <v>0</v>
      </c>
      <c r="BY142" s="39">
        <f>'Bieu8-XSKT'!BY142</f>
        <v>0</v>
      </c>
      <c r="BZ142" s="39">
        <f>'Bieu8-XSKT'!BZ142</f>
        <v>2000</v>
      </c>
      <c r="CA142" s="39">
        <f>'Bieu8-XSKT'!CA142</f>
        <v>1780</v>
      </c>
      <c r="CB142" s="39">
        <f>'Bieu8-XSKT'!CB142</f>
        <v>1780</v>
      </c>
      <c r="CC142" s="39">
        <f t="shared" si="23"/>
        <v>1780</v>
      </c>
      <c r="CD142" s="41" t="s">
        <v>58</v>
      </c>
      <c r="CE142" s="120"/>
      <c r="CG142" s="125"/>
      <c r="CH142" s="107"/>
      <c r="CI142" s="125"/>
      <c r="CJ142" s="106"/>
      <c r="CK142" s="105"/>
      <c r="CL142" s="106"/>
    </row>
    <row r="143" spans="1:90" s="17" customFormat="1" ht="45" hidden="1" x14ac:dyDescent="0.25">
      <c r="A143" s="41">
        <f t="shared" si="22"/>
        <v>19</v>
      </c>
      <c r="B143" s="151" t="s">
        <v>373</v>
      </c>
      <c r="C143" s="44"/>
      <c r="D143" s="44"/>
      <c r="E143" s="45"/>
      <c r="F143" s="240" t="s">
        <v>491</v>
      </c>
      <c r="G143" s="39">
        <f>'Bieu8-XSKT'!G143</f>
        <v>6512</v>
      </c>
      <c r="H143" s="39">
        <f>'Bieu8-XSKT'!H143</f>
        <v>5861</v>
      </c>
      <c r="I143" s="39">
        <f>'Bieu8-XSKT'!I143</f>
        <v>0</v>
      </c>
      <c r="J143" s="39">
        <f>'Bieu8-XSKT'!J143</f>
        <v>0</v>
      </c>
      <c r="K143" s="39">
        <f>'Bieu8-XSKT'!K143</f>
        <v>0</v>
      </c>
      <c r="L143" s="39">
        <f>'Bieu8-XSKT'!L143</f>
        <v>0</v>
      </c>
      <c r="M143" s="39">
        <f>'Bieu8-XSKT'!M143</f>
        <v>0</v>
      </c>
      <c r="N143" s="39">
        <f>'Bieu8-XSKT'!N143</f>
        <v>0</v>
      </c>
      <c r="O143" s="39">
        <f>'Bieu8-XSKT'!O143</f>
        <v>0</v>
      </c>
      <c r="P143" s="39">
        <f>'Bieu8-XSKT'!P143</f>
        <v>0</v>
      </c>
      <c r="Q143" s="39">
        <f>'Bieu8-XSKT'!Q143</f>
        <v>0</v>
      </c>
      <c r="R143" s="39">
        <f>'Bieu8-XSKT'!R143</f>
        <v>0</v>
      </c>
      <c r="S143" s="39">
        <f>'Bieu8-XSKT'!S143</f>
        <v>0</v>
      </c>
      <c r="T143" s="39">
        <f>'Bieu8-XSKT'!T143</f>
        <v>0</v>
      </c>
      <c r="U143" s="39">
        <f>'Bieu8-XSKT'!U143</f>
        <v>0</v>
      </c>
      <c r="V143" s="39">
        <f>'Bieu8-XSKT'!V143</f>
        <v>0</v>
      </c>
      <c r="W143" s="39">
        <f>'Bieu8-XSKT'!W143</f>
        <v>0</v>
      </c>
      <c r="X143" s="39">
        <f>'Bieu8-XSKT'!X143</f>
        <v>0</v>
      </c>
      <c r="Y143" s="39">
        <f>'Bieu8-XSKT'!Y143</f>
        <v>0</v>
      </c>
      <c r="Z143" s="39">
        <f>'Bieu8-XSKT'!Z143</f>
        <v>0</v>
      </c>
      <c r="AA143" s="39">
        <f>'Bieu8-XSKT'!AA143</f>
        <v>0</v>
      </c>
      <c r="AB143" s="39">
        <f>'Bieu8-XSKT'!AB143</f>
        <v>0</v>
      </c>
      <c r="AC143" s="39">
        <f>'Bieu8-XSKT'!AC143</f>
        <v>0</v>
      </c>
      <c r="AD143" s="39">
        <f>'Bieu8-XSKT'!AD143</f>
        <v>0</v>
      </c>
      <c r="AE143" s="39">
        <f>'Bieu8-XSKT'!AE143</f>
        <v>0</v>
      </c>
      <c r="AF143" s="39">
        <f>'Bieu8-XSKT'!AF143</f>
        <v>0</v>
      </c>
      <c r="AG143" s="39">
        <f>'Bieu8-XSKT'!AG143</f>
        <v>0</v>
      </c>
      <c r="AH143" s="39">
        <f>'Bieu8-XSKT'!AH143</f>
        <v>0</v>
      </c>
      <c r="AI143" s="39">
        <f>'Bieu8-XSKT'!AI143</f>
        <v>0</v>
      </c>
      <c r="AJ143" s="39">
        <f>'Bieu8-XSKT'!AJ143</f>
        <v>0</v>
      </c>
      <c r="AK143" s="39">
        <f>'Bieu8-XSKT'!AK143</f>
        <v>0</v>
      </c>
      <c r="AL143" s="39">
        <f>'Bieu8-XSKT'!AL143</f>
        <v>0</v>
      </c>
      <c r="AM143" s="39">
        <f>'Bieu8-XSKT'!AM143</f>
        <v>0</v>
      </c>
      <c r="AN143" s="39">
        <f>'Bieu8-XSKT'!AN143</f>
        <v>0</v>
      </c>
      <c r="AO143" s="39">
        <f>'Bieu8-XSKT'!AO143</f>
        <v>0</v>
      </c>
      <c r="AP143" s="39">
        <f>'Bieu8-XSKT'!AP143</f>
        <v>0</v>
      </c>
      <c r="AQ143" s="39">
        <f>'Bieu8-XSKT'!AQ143</f>
        <v>0</v>
      </c>
      <c r="AR143" s="39">
        <f>'Bieu8-XSKT'!AR143</f>
        <v>0</v>
      </c>
      <c r="AS143" s="39">
        <f>'Bieu8-XSKT'!AS143</f>
        <v>0</v>
      </c>
      <c r="AT143" s="39">
        <f>'Bieu8-XSKT'!AT143</f>
        <v>0</v>
      </c>
      <c r="AU143" s="39">
        <f>'Bieu8-XSKT'!AU143</f>
        <v>0</v>
      </c>
      <c r="AV143" s="39">
        <f>'Bieu8-XSKT'!AV143</f>
        <v>0</v>
      </c>
      <c r="AW143" s="39">
        <f>'Bieu8-XSKT'!AW143</f>
        <v>0</v>
      </c>
      <c r="AX143" s="39">
        <f>'Bieu8-XSKT'!AX143</f>
        <v>0</v>
      </c>
      <c r="AY143" s="39">
        <f>'Bieu8-XSKT'!AY143</f>
        <v>0</v>
      </c>
      <c r="AZ143" s="39">
        <f>'Bieu8-XSKT'!AZ143</f>
        <v>0</v>
      </c>
      <c r="BA143" s="39">
        <f>'Bieu8-XSKT'!BA143</f>
        <v>0</v>
      </c>
      <c r="BB143" s="39">
        <f>'Bieu8-XSKT'!BB143</f>
        <v>0</v>
      </c>
      <c r="BC143" s="39">
        <f>'Bieu8-XSKT'!BC143</f>
        <v>0</v>
      </c>
      <c r="BD143" s="39">
        <f>'Bieu8-XSKT'!BD143</f>
        <v>0</v>
      </c>
      <c r="BE143" s="39">
        <f>'Bieu8-XSKT'!BE143</f>
        <v>0</v>
      </c>
      <c r="BF143" s="39">
        <f>'Bieu8-XSKT'!BF143</f>
        <v>0</v>
      </c>
      <c r="BG143" s="39">
        <f>'Bieu8-XSKT'!BG143</f>
        <v>0</v>
      </c>
      <c r="BH143" s="39">
        <f>'Bieu8-XSKT'!BH143</f>
        <v>0</v>
      </c>
      <c r="BI143" s="39">
        <f>'Bieu8-XSKT'!BI143</f>
        <v>0</v>
      </c>
      <c r="BJ143" s="39">
        <f>'Bieu8-XSKT'!BJ143</f>
        <v>0</v>
      </c>
      <c r="BK143" s="39">
        <f>'Bieu8-XSKT'!BK143</f>
        <v>0</v>
      </c>
      <c r="BL143" s="39">
        <f>'Bieu8-XSKT'!BL143</f>
        <v>0</v>
      </c>
      <c r="BM143" s="39">
        <f>'Bieu8-XSKT'!BM143</f>
        <v>0</v>
      </c>
      <c r="BN143" s="39">
        <f>'Bieu8-XSKT'!BN143</f>
        <v>0</v>
      </c>
      <c r="BO143" s="39">
        <f>'Bieu8-XSKT'!BO143</f>
        <v>0</v>
      </c>
      <c r="BP143" s="39">
        <f>'Bieu8-XSKT'!BP143</f>
        <v>0</v>
      </c>
      <c r="BQ143" s="39">
        <f>'Bieu8-XSKT'!BQ143</f>
        <v>0</v>
      </c>
      <c r="BR143" s="39">
        <f>'Bieu8-XSKT'!BR143</f>
        <v>0</v>
      </c>
      <c r="BS143" s="39">
        <f>'Bieu8-XSKT'!BS143</f>
        <v>0</v>
      </c>
      <c r="BT143" s="39">
        <f>'Bieu8-XSKT'!BT143</f>
        <v>0</v>
      </c>
      <c r="BU143" s="39">
        <f>'Bieu8-XSKT'!BU143</f>
        <v>0</v>
      </c>
      <c r="BV143" s="39">
        <f>'Bieu8-XSKT'!BV143</f>
        <v>0</v>
      </c>
      <c r="BW143" s="39">
        <f>'Bieu8-XSKT'!BW143</f>
        <v>0</v>
      </c>
      <c r="BX143" s="39">
        <f>'Bieu8-XSKT'!BX143</f>
        <v>0</v>
      </c>
      <c r="BY143" s="39">
        <f>'Bieu8-XSKT'!BY143</f>
        <v>0</v>
      </c>
      <c r="BZ143" s="39">
        <f>'Bieu8-XSKT'!BZ143</f>
        <v>2930.5</v>
      </c>
      <c r="CA143" s="39">
        <f>'Bieu8-XSKT'!CA143</f>
        <v>2600</v>
      </c>
      <c r="CB143" s="39">
        <f>'Bieu8-XSKT'!CB143</f>
        <v>2600</v>
      </c>
      <c r="CC143" s="39">
        <f t="shared" si="23"/>
        <v>2600</v>
      </c>
      <c r="CD143" s="41" t="s">
        <v>58</v>
      </c>
      <c r="CE143" s="120"/>
      <c r="CG143" s="125"/>
      <c r="CH143" s="107"/>
      <c r="CI143" s="125"/>
      <c r="CJ143" s="106"/>
      <c r="CK143" s="105"/>
      <c r="CL143" s="106"/>
    </row>
    <row r="144" spans="1:90" s="17" customFormat="1" ht="45" hidden="1" x14ac:dyDescent="0.25">
      <c r="A144" s="41">
        <f t="shared" si="22"/>
        <v>20</v>
      </c>
      <c r="B144" s="151" t="s">
        <v>374</v>
      </c>
      <c r="C144" s="44"/>
      <c r="D144" s="44"/>
      <c r="E144" s="45"/>
      <c r="F144" s="240" t="s">
        <v>492</v>
      </c>
      <c r="G144" s="39">
        <f>'Bieu8-XSKT'!G144</f>
        <v>1700</v>
      </c>
      <c r="H144" s="39">
        <f>'Bieu8-XSKT'!H144</f>
        <v>1530</v>
      </c>
      <c r="I144" s="39">
        <f>'Bieu8-XSKT'!I144</f>
        <v>0</v>
      </c>
      <c r="J144" s="39">
        <f>'Bieu8-XSKT'!J144</f>
        <v>0</v>
      </c>
      <c r="K144" s="39">
        <f>'Bieu8-XSKT'!K144</f>
        <v>0</v>
      </c>
      <c r="L144" s="39">
        <f>'Bieu8-XSKT'!L144</f>
        <v>0</v>
      </c>
      <c r="M144" s="39">
        <f>'Bieu8-XSKT'!M144</f>
        <v>0</v>
      </c>
      <c r="N144" s="39">
        <f>'Bieu8-XSKT'!N144</f>
        <v>0</v>
      </c>
      <c r="O144" s="39">
        <f>'Bieu8-XSKT'!O144</f>
        <v>0</v>
      </c>
      <c r="P144" s="39">
        <f>'Bieu8-XSKT'!P144</f>
        <v>0</v>
      </c>
      <c r="Q144" s="39">
        <f>'Bieu8-XSKT'!Q144</f>
        <v>0</v>
      </c>
      <c r="R144" s="39">
        <f>'Bieu8-XSKT'!R144</f>
        <v>0</v>
      </c>
      <c r="S144" s="39">
        <f>'Bieu8-XSKT'!S144</f>
        <v>0</v>
      </c>
      <c r="T144" s="39">
        <f>'Bieu8-XSKT'!T144</f>
        <v>0</v>
      </c>
      <c r="U144" s="39">
        <f>'Bieu8-XSKT'!U144</f>
        <v>0</v>
      </c>
      <c r="V144" s="39">
        <f>'Bieu8-XSKT'!V144</f>
        <v>0</v>
      </c>
      <c r="W144" s="39">
        <f>'Bieu8-XSKT'!W144</f>
        <v>0</v>
      </c>
      <c r="X144" s="39">
        <f>'Bieu8-XSKT'!X144</f>
        <v>0</v>
      </c>
      <c r="Y144" s="39">
        <f>'Bieu8-XSKT'!Y144</f>
        <v>0</v>
      </c>
      <c r="Z144" s="39">
        <f>'Bieu8-XSKT'!Z144</f>
        <v>0</v>
      </c>
      <c r="AA144" s="39">
        <f>'Bieu8-XSKT'!AA144</f>
        <v>0</v>
      </c>
      <c r="AB144" s="39">
        <f>'Bieu8-XSKT'!AB144</f>
        <v>0</v>
      </c>
      <c r="AC144" s="39">
        <f>'Bieu8-XSKT'!AC144</f>
        <v>0</v>
      </c>
      <c r="AD144" s="39">
        <f>'Bieu8-XSKT'!AD144</f>
        <v>0</v>
      </c>
      <c r="AE144" s="39">
        <f>'Bieu8-XSKT'!AE144</f>
        <v>0</v>
      </c>
      <c r="AF144" s="39">
        <f>'Bieu8-XSKT'!AF144</f>
        <v>0</v>
      </c>
      <c r="AG144" s="39">
        <f>'Bieu8-XSKT'!AG144</f>
        <v>0</v>
      </c>
      <c r="AH144" s="39">
        <f>'Bieu8-XSKT'!AH144</f>
        <v>0</v>
      </c>
      <c r="AI144" s="39">
        <f>'Bieu8-XSKT'!AI144</f>
        <v>0</v>
      </c>
      <c r="AJ144" s="39">
        <f>'Bieu8-XSKT'!AJ144</f>
        <v>0</v>
      </c>
      <c r="AK144" s="39">
        <f>'Bieu8-XSKT'!AK144</f>
        <v>0</v>
      </c>
      <c r="AL144" s="39">
        <f>'Bieu8-XSKT'!AL144</f>
        <v>0</v>
      </c>
      <c r="AM144" s="39">
        <f>'Bieu8-XSKT'!AM144</f>
        <v>0</v>
      </c>
      <c r="AN144" s="39">
        <f>'Bieu8-XSKT'!AN144</f>
        <v>0</v>
      </c>
      <c r="AO144" s="39">
        <f>'Bieu8-XSKT'!AO144</f>
        <v>0</v>
      </c>
      <c r="AP144" s="39">
        <f>'Bieu8-XSKT'!AP144</f>
        <v>0</v>
      </c>
      <c r="AQ144" s="39">
        <f>'Bieu8-XSKT'!AQ144</f>
        <v>0</v>
      </c>
      <c r="AR144" s="39">
        <f>'Bieu8-XSKT'!AR144</f>
        <v>0</v>
      </c>
      <c r="AS144" s="39">
        <f>'Bieu8-XSKT'!AS144</f>
        <v>0</v>
      </c>
      <c r="AT144" s="39">
        <f>'Bieu8-XSKT'!AT144</f>
        <v>0</v>
      </c>
      <c r="AU144" s="39">
        <f>'Bieu8-XSKT'!AU144</f>
        <v>0</v>
      </c>
      <c r="AV144" s="39">
        <f>'Bieu8-XSKT'!AV144</f>
        <v>0</v>
      </c>
      <c r="AW144" s="39">
        <f>'Bieu8-XSKT'!AW144</f>
        <v>0</v>
      </c>
      <c r="AX144" s="39">
        <f>'Bieu8-XSKT'!AX144</f>
        <v>0</v>
      </c>
      <c r="AY144" s="39">
        <f>'Bieu8-XSKT'!AY144</f>
        <v>0</v>
      </c>
      <c r="AZ144" s="39">
        <f>'Bieu8-XSKT'!AZ144</f>
        <v>0</v>
      </c>
      <c r="BA144" s="39">
        <f>'Bieu8-XSKT'!BA144</f>
        <v>0</v>
      </c>
      <c r="BB144" s="39">
        <f>'Bieu8-XSKT'!BB144</f>
        <v>0</v>
      </c>
      <c r="BC144" s="39">
        <f>'Bieu8-XSKT'!BC144</f>
        <v>0</v>
      </c>
      <c r="BD144" s="39">
        <f>'Bieu8-XSKT'!BD144</f>
        <v>0</v>
      </c>
      <c r="BE144" s="39">
        <f>'Bieu8-XSKT'!BE144</f>
        <v>0</v>
      </c>
      <c r="BF144" s="39">
        <f>'Bieu8-XSKT'!BF144</f>
        <v>0</v>
      </c>
      <c r="BG144" s="39">
        <f>'Bieu8-XSKT'!BG144</f>
        <v>0</v>
      </c>
      <c r="BH144" s="39">
        <f>'Bieu8-XSKT'!BH144</f>
        <v>0</v>
      </c>
      <c r="BI144" s="39">
        <f>'Bieu8-XSKT'!BI144</f>
        <v>0</v>
      </c>
      <c r="BJ144" s="39">
        <f>'Bieu8-XSKT'!BJ144</f>
        <v>0</v>
      </c>
      <c r="BK144" s="39">
        <f>'Bieu8-XSKT'!BK144</f>
        <v>0</v>
      </c>
      <c r="BL144" s="39">
        <f>'Bieu8-XSKT'!BL144</f>
        <v>0</v>
      </c>
      <c r="BM144" s="39">
        <f>'Bieu8-XSKT'!BM144</f>
        <v>0</v>
      </c>
      <c r="BN144" s="39">
        <f>'Bieu8-XSKT'!BN144</f>
        <v>0</v>
      </c>
      <c r="BO144" s="39">
        <f>'Bieu8-XSKT'!BO144</f>
        <v>0</v>
      </c>
      <c r="BP144" s="39">
        <f>'Bieu8-XSKT'!BP144</f>
        <v>0</v>
      </c>
      <c r="BQ144" s="39">
        <f>'Bieu8-XSKT'!BQ144</f>
        <v>0</v>
      </c>
      <c r="BR144" s="39">
        <f>'Bieu8-XSKT'!BR144</f>
        <v>0</v>
      </c>
      <c r="BS144" s="39">
        <f>'Bieu8-XSKT'!BS144</f>
        <v>0</v>
      </c>
      <c r="BT144" s="39">
        <f>'Bieu8-XSKT'!BT144</f>
        <v>0</v>
      </c>
      <c r="BU144" s="39">
        <f>'Bieu8-XSKT'!BU144</f>
        <v>0</v>
      </c>
      <c r="BV144" s="39">
        <f>'Bieu8-XSKT'!BV144</f>
        <v>0</v>
      </c>
      <c r="BW144" s="39">
        <f>'Bieu8-XSKT'!BW144</f>
        <v>0</v>
      </c>
      <c r="BX144" s="39">
        <f>'Bieu8-XSKT'!BX144</f>
        <v>0</v>
      </c>
      <c r="BY144" s="39">
        <f>'Bieu8-XSKT'!BY144</f>
        <v>0</v>
      </c>
      <c r="BZ144" s="39">
        <f>'Bieu8-XSKT'!BZ144</f>
        <v>765</v>
      </c>
      <c r="CA144" s="39">
        <f>'Bieu8-XSKT'!CA144</f>
        <v>700</v>
      </c>
      <c r="CB144" s="39">
        <f>'Bieu8-XSKT'!CB144</f>
        <v>700</v>
      </c>
      <c r="CC144" s="39">
        <f t="shared" si="23"/>
        <v>700</v>
      </c>
      <c r="CD144" s="41" t="s">
        <v>58</v>
      </c>
      <c r="CE144" s="120"/>
      <c r="CG144" s="125"/>
      <c r="CH144" s="107"/>
      <c r="CI144" s="125"/>
      <c r="CJ144" s="106"/>
      <c r="CK144" s="105"/>
      <c r="CL144" s="106"/>
    </row>
    <row r="145" spans="1:90" s="17" customFormat="1" ht="75" hidden="1" x14ac:dyDescent="0.25">
      <c r="A145" s="41">
        <f t="shared" si="22"/>
        <v>21</v>
      </c>
      <c r="B145" s="151" t="s">
        <v>300</v>
      </c>
      <c r="C145" s="44"/>
      <c r="D145" s="44"/>
      <c r="E145" s="45"/>
      <c r="F145" s="226"/>
      <c r="G145" s="39">
        <f>'Bieu8-XSKT'!G145</f>
        <v>8705</v>
      </c>
      <c r="H145" s="39">
        <f>'Bieu8-XSKT'!H145</f>
        <v>7834.5</v>
      </c>
      <c r="I145" s="39">
        <f>'Bieu8-XSKT'!I145</f>
        <v>0</v>
      </c>
      <c r="J145" s="39">
        <f>'Bieu8-XSKT'!J145</f>
        <v>0</v>
      </c>
      <c r="K145" s="39">
        <f>'Bieu8-XSKT'!K145</f>
        <v>0</v>
      </c>
      <c r="L145" s="39">
        <f>'Bieu8-XSKT'!L145</f>
        <v>0</v>
      </c>
      <c r="M145" s="39">
        <f>'Bieu8-XSKT'!M145</f>
        <v>0</v>
      </c>
      <c r="N145" s="39">
        <f>'Bieu8-XSKT'!N145</f>
        <v>0</v>
      </c>
      <c r="O145" s="39">
        <f>'Bieu8-XSKT'!O145</f>
        <v>0</v>
      </c>
      <c r="P145" s="39">
        <f>'Bieu8-XSKT'!P145</f>
        <v>0</v>
      </c>
      <c r="Q145" s="39">
        <f>'Bieu8-XSKT'!Q145</f>
        <v>0</v>
      </c>
      <c r="R145" s="39">
        <f>'Bieu8-XSKT'!R145</f>
        <v>0</v>
      </c>
      <c r="S145" s="39">
        <f>'Bieu8-XSKT'!S145</f>
        <v>0</v>
      </c>
      <c r="T145" s="39">
        <f>'Bieu8-XSKT'!T145</f>
        <v>0</v>
      </c>
      <c r="U145" s="39">
        <f>'Bieu8-XSKT'!U145</f>
        <v>0</v>
      </c>
      <c r="V145" s="39">
        <f>'Bieu8-XSKT'!V145</f>
        <v>0</v>
      </c>
      <c r="W145" s="39">
        <f>'Bieu8-XSKT'!W145</f>
        <v>0</v>
      </c>
      <c r="X145" s="39">
        <f>'Bieu8-XSKT'!X145</f>
        <v>0</v>
      </c>
      <c r="Y145" s="39">
        <f>'Bieu8-XSKT'!Y145</f>
        <v>0</v>
      </c>
      <c r="Z145" s="39">
        <f>'Bieu8-XSKT'!Z145</f>
        <v>0</v>
      </c>
      <c r="AA145" s="39">
        <f>'Bieu8-XSKT'!AA145</f>
        <v>0</v>
      </c>
      <c r="AB145" s="39">
        <f>'Bieu8-XSKT'!AB145</f>
        <v>0</v>
      </c>
      <c r="AC145" s="39">
        <f>'Bieu8-XSKT'!AC145</f>
        <v>0</v>
      </c>
      <c r="AD145" s="39">
        <f>'Bieu8-XSKT'!AD145</f>
        <v>0</v>
      </c>
      <c r="AE145" s="39">
        <f>'Bieu8-XSKT'!AE145</f>
        <v>0</v>
      </c>
      <c r="AF145" s="39">
        <f>'Bieu8-XSKT'!AF145</f>
        <v>0</v>
      </c>
      <c r="AG145" s="39">
        <f>'Bieu8-XSKT'!AG145</f>
        <v>0</v>
      </c>
      <c r="AH145" s="39">
        <f>'Bieu8-XSKT'!AH145</f>
        <v>0</v>
      </c>
      <c r="AI145" s="39">
        <f>'Bieu8-XSKT'!AI145</f>
        <v>0</v>
      </c>
      <c r="AJ145" s="39">
        <f>'Bieu8-XSKT'!AJ145</f>
        <v>0</v>
      </c>
      <c r="AK145" s="39">
        <f>'Bieu8-XSKT'!AK145</f>
        <v>0</v>
      </c>
      <c r="AL145" s="39">
        <f>'Bieu8-XSKT'!AL145</f>
        <v>0</v>
      </c>
      <c r="AM145" s="39">
        <f>'Bieu8-XSKT'!AM145</f>
        <v>0</v>
      </c>
      <c r="AN145" s="39">
        <f>'Bieu8-XSKT'!AN145</f>
        <v>0</v>
      </c>
      <c r="AO145" s="39">
        <f>'Bieu8-XSKT'!AO145</f>
        <v>0</v>
      </c>
      <c r="AP145" s="39">
        <f>'Bieu8-XSKT'!AP145</f>
        <v>0</v>
      </c>
      <c r="AQ145" s="39">
        <f>'Bieu8-XSKT'!AQ145</f>
        <v>0</v>
      </c>
      <c r="AR145" s="39">
        <f>'Bieu8-XSKT'!AR145</f>
        <v>0</v>
      </c>
      <c r="AS145" s="39">
        <f>'Bieu8-XSKT'!AS145</f>
        <v>0</v>
      </c>
      <c r="AT145" s="39">
        <f>'Bieu8-XSKT'!AT145</f>
        <v>0</v>
      </c>
      <c r="AU145" s="39">
        <f>'Bieu8-XSKT'!AU145</f>
        <v>0</v>
      </c>
      <c r="AV145" s="39">
        <f>'Bieu8-XSKT'!AV145</f>
        <v>0</v>
      </c>
      <c r="AW145" s="39">
        <f>'Bieu8-XSKT'!AW145</f>
        <v>0</v>
      </c>
      <c r="AX145" s="39">
        <f>'Bieu8-XSKT'!AX145</f>
        <v>0</v>
      </c>
      <c r="AY145" s="39">
        <f>'Bieu8-XSKT'!AY145</f>
        <v>0</v>
      </c>
      <c r="AZ145" s="39">
        <f>'Bieu8-XSKT'!AZ145</f>
        <v>0</v>
      </c>
      <c r="BA145" s="39">
        <f>'Bieu8-XSKT'!BA145</f>
        <v>0</v>
      </c>
      <c r="BB145" s="39">
        <f>'Bieu8-XSKT'!BB145</f>
        <v>0</v>
      </c>
      <c r="BC145" s="39">
        <f>'Bieu8-XSKT'!BC145</f>
        <v>0</v>
      </c>
      <c r="BD145" s="39">
        <f>'Bieu8-XSKT'!BD145</f>
        <v>0</v>
      </c>
      <c r="BE145" s="39">
        <f>'Bieu8-XSKT'!BE145</f>
        <v>0</v>
      </c>
      <c r="BF145" s="39">
        <f>'Bieu8-XSKT'!BF145</f>
        <v>0</v>
      </c>
      <c r="BG145" s="39">
        <f>'Bieu8-XSKT'!BG145</f>
        <v>0</v>
      </c>
      <c r="BH145" s="39">
        <f>'Bieu8-XSKT'!BH145</f>
        <v>0</v>
      </c>
      <c r="BI145" s="39">
        <f>'Bieu8-XSKT'!BI145</f>
        <v>0</v>
      </c>
      <c r="BJ145" s="39">
        <f>'Bieu8-XSKT'!BJ145</f>
        <v>0</v>
      </c>
      <c r="BK145" s="39">
        <f>'Bieu8-XSKT'!BK145</f>
        <v>0</v>
      </c>
      <c r="BL145" s="39">
        <f>'Bieu8-XSKT'!BL145</f>
        <v>0</v>
      </c>
      <c r="BM145" s="39">
        <f>'Bieu8-XSKT'!BM145</f>
        <v>0</v>
      </c>
      <c r="BN145" s="39">
        <f>'Bieu8-XSKT'!BN145</f>
        <v>0</v>
      </c>
      <c r="BO145" s="39">
        <f>'Bieu8-XSKT'!BO145</f>
        <v>0</v>
      </c>
      <c r="BP145" s="39">
        <f>'Bieu8-XSKT'!BP145</f>
        <v>0</v>
      </c>
      <c r="BQ145" s="39">
        <f>'Bieu8-XSKT'!BQ145</f>
        <v>0</v>
      </c>
      <c r="BR145" s="39">
        <f>'Bieu8-XSKT'!BR145</f>
        <v>0</v>
      </c>
      <c r="BS145" s="39">
        <f>'Bieu8-XSKT'!BS145</f>
        <v>0</v>
      </c>
      <c r="BT145" s="39">
        <f>'Bieu8-XSKT'!BT145</f>
        <v>0</v>
      </c>
      <c r="BU145" s="39">
        <f>'Bieu8-XSKT'!BU145</f>
        <v>0</v>
      </c>
      <c r="BV145" s="39">
        <f>'Bieu8-XSKT'!BV145</f>
        <v>0</v>
      </c>
      <c r="BW145" s="39">
        <f>'Bieu8-XSKT'!BW145</f>
        <v>0</v>
      </c>
      <c r="BX145" s="39">
        <f>'Bieu8-XSKT'!BX145</f>
        <v>0</v>
      </c>
      <c r="BY145" s="39">
        <f>'Bieu8-XSKT'!BY145</f>
        <v>0</v>
      </c>
      <c r="BZ145" s="39">
        <f>'Bieu8-XSKT'!BZ145</f>
        <v>3917.25</v>
      </c>
      <c r="CA145" s="39">
        <f>'Bieu8-XSKT'!CA145</f>
        <v>3330</v>
      </c>
      <c r="CB145" s="39">
        <f>'Bieu8-XSKT'!CB145</f>
        <v>3330</v>
      </c>
      <c r="CC145" s="39">
        <f t="shared" si="23"/>
        <v>3330</v>
      </c>
      <c r="CD145" s="41" t="s">
        <v>66</v>
      </c>
      <c r="CE145" s="120"/>
      <c r="CG145" s="125"/>
      <c r="CH145" s="107"/>
      <c r="CI145" s="125"/>
      <c r="CJ145" s="106"/>
      <c r="CK145" s="105"/>
      <c r="CL145" s="106"/>
    </row>
    <row r="146" spans="1:90" s="17" customFormat="1" ht="60" hidden="1" x14ac:dyDescent="0.25">
      <c r="A146" s="41">
        <f t="shared" si="22"/>
        <v>22</v>
      </c>
      <c r="B146" s="151" t="s">
        <v>301</v>
      </c>
      <c r="C146" s="44"/>
      <c r="D146" s="44"/>
      <c r="E146" s="45"/>
      <c r="F146" s="226"/>
      <c r="G146" s="39">
        <f>'Bieu8-XSKT'!G146</f>
        <v>1652</v>
      </c>
      <c r="H146" s="39">
        <f>'Bieu8-XSKT'!H146</f>
        <v>1486.8</v>
      </c>
      <c r="I146" s="39">
        <f>'Bieu8-XSKT'!I146</f>
        <v>0</v>
      </c>
      <c r="J146" s="39">
        <f>'Bieu8-XSKT'!J146</f>
        <v>0</v>
      </c>
      <c r="K146" s="39">
        <f>'Bieu8-XSKT'!K146</f>
        <v>0</v>
      </c>
      <c r="L146" s="39">
        <f>'Bieu8-XSKT'!L146</f>
        <v>0</v>
      </c>
      <c r="M146" s="39">
        <f>'Bieu8-XSKT'!M146</f>
        <v>0</v>
      </c>
      <c r="N146" s="39">
        <f>'Bieu8-XSKT'!N146</f>
        <v>0</v>
      </c>
      <c r="O146" s="39">
        <f>'Bieu8-XSKT'!O146</f>
        <v>0</v>
      </c>
      <c r="P146" s="39">
        <f>'Bieu8-XSKT'!P146</f>
        <v>0</v>
      </c>
      <c r="Q146" s="39">
        <f>'Bieu8-XSKT'!Q146</f>
        <v>0</v>
      </c>
      <c r="R146" s="39">
        <f>'Bieu8-XSKT'!R146</f>
        <v>0</v>
      </c>
      <c r="S146" s="39">
        <f>'Bieu8-XSKT'!S146</f>
        <v>0</v>
      </c>
      <c r="T146" s="39">
        <f>'Bieu8-XSKT'!T146</f>
        <v>0</v>
      </c>
      <c r="U146" s="39">
        <f>'Bieu8-XSKT'!U146</f>
        <v>0</v>
      </c>
      <c r="V146" s="39">
        <f>'Bieu8-XSKT'!V146</f>
        <v>0</v>
      </c>
      <c r="W146" s="39">
        <f>'Bieu8-XSKT'!W146</f>
        <v>0</v>
      </c>
      <c r="X146" s="39">
        <f>'Bieu8-XSKT'!X146</f>
        <v>0</v>
      </c>
      <c r="Y146" s="39">
        <f>'Bieu8-XSKT'!Y146</f>
        <v>0</v>
      </c>
      <c r="Z146" s="39">
        <f>'Bieu8-XSKT'!Z146</f>
        <v>0</v>
      </c>
      <c r="AA146" s="39">
        <f>'Bieu8-XSKT'!AA146</f>
        <v>0</v>
      </c>
      <c r="AB146" s="39">
        <f>'Bieu8-XSKT'!AB146</f>
        <v>0</v>
      </c>
      <c r="AC146" s="39">
        <f>'Bieu8-XSKT'!AC146</f>
        <v>0</v>
      </c>
      <c r="AD146" s="39">
        <f>'Bieu8-XSKT'!AD146</f>
        <v>0</v>
      </c>
      <c r="AE146" s="39">
        <f>'Bieu8-XSKT'!AE146</f>
        <v>0</v>
      </c>
      <c r="AF146" s="39">
        <f>'Bieu8-XSKT'!AF146</f>
        <v>0</v>
      </c>
      <c r="AG146" s="39">
        <f>'Bieu8-XSKT'!AG146</f>
        <v>0</v>
      </c>
      <c r="AH146" s="39">
        <f>'Bieu8-XSKT'!AH146</f>
        <v>0</v>
      </c>
      <c r="AI146" s="39">
        <f>'Bieu8-XSKT'!AI146</f>
        <v>0</v>
      </c>
      <c r="AJ146" s="39">
        <f>'Bieu8-XSKT'!AJ146</f>
        <v>0</v>
      </c>
      <c r="AK146" s="39">
        <f>'Bieu8-XSKT'!AK146</f>
        <v>0</v>
      </c>
      <c r="AL146" s="39">
        <f>'Bieu8-XSKT'!AL146</f>
        <v>0</v>
      </c>
      <c r="AM146" s="39">
        <f>'Bieu8-XSKT'!AM146</f>
        <v>0</v>
      </c>
      <c r="AN146" s="39">
        <f>'Bieu8-XSKT'!AN146</f>
        <v>0</v>
      </c>
      <c r="AO146" s="39">
        <f>'Bieu8-XSKT'!AO146</f>
        <v>0</v>
      </c>
      <c r="AP146" s="39">
        <f>'Bieu8-XSKT'!AP146</f>
        <v>0</v>
      </c>
      <c r="AQ146" s="39">
        <f>'Bieu8-XSKT'!AQ146</f>
        <v>0</v>
      </c>
      <c r="AR146" s="39">
        <f>'Bieu8-XSKT'!AR146</f>
        <v>0</v>
      </c>
      <c r="AS146" s="39">
        <f>'Bieu8-XSKT'!AS146</f>
        <v>0</v>
      </c>
      <c r="AT146" s="39">
        <f>'Bieu8-XSKT'!AT146</f>
        <v>0</v>
      </c>
      <c r="AU146" s="39">
        <f>'Bieu8-XSKT'!AU146</f>
        <v>0</v>
      </c>
      <c r="AV146" s="39">
        <f>'Bieu8-XSKT'!AV146</f>
        <v>0</v>
      </c>
      <c r="AW146" s="39">
        <f>'Bieu8-XSKT'!AW146</f>
        <v>0</v>
      </c>
      <c r="AX146" s="39">
        <f>'Bieu8-XSKT'!AX146</f>
        <v>0</v>
      </c>
      <c r="AY146" s="39">
        <f>'Bieu8-XSKT'!AY146</f>
        <v>0</v>
      </c>
      <c r="AZ146" s="39">
        <f>'Bieu8-XSKT'!AZ146</f>
        <v>0</v>
      </c>
      <c r="BA146" s="39">
        <f>'Bieu8-XSKT'!BA146</f>
        <v>0</v>
      </c>
      <c r="BB146" s="39">
        <f>'Bieu8-XSKT'!BB146</f>
        <v>0</v>
      </c>
      <c r="BC146" s="39">
        <f>'Bieu8-XSKT'!BC146</f>
        <v>0</v>
      </c>
      <c r="BD146" s="39">
        <f>'Bieu8-XSKT'!BD146</f>
        <v>0</v>
      </c>
      <c r="BE146" s="39">
        <f>'Bieu8-XSKT'!BE146</f>
        <v>0</v>
      </c>
      <c r="BF146" s="39">
        <f>'Bieu8-XSKT'!BF146</f>
        <v>0</v>
      </c>
      <c r="BG146" s="39">
        <f>'Bieu8-XSKT'!BG146</f>
        <v>0</v>
      </c>
      <c r="BH146" s="39">
        <f>'Bieu8-XSKT'!BH146</f>
        <v>0</v>
      </c>
      <c r="BI146" s="39">
        <f>'Bieu8-XSKT'!BI146</f>
        <v>0</v>
      </c>
      <c r="BJ146" s="39">
        <f>'Bieu8-XSKT'!BJ146</f>
        <v>0</v>
      </c>
      <c r="BK146" s="39">
        <f>'Bieu8-XSKT'!BK146</f>
        <v>0</v>
      </c>
      <c r="BL146" s="39">
        <f>'Bieu8-XSKT'!BL146</f>
        <v>0</v>
      </c>
      <c r="BM146" s="39">
        <f>'Bieu8-XSKT'!BM146</f>
        <v>0</v>
      </c>
      <c r="BN146" s="39">
        <f>'Bieu8-XSKT'!BN146</f>
        <v>0</v>
      </c>
      <c r="BO146" s="39">
        <f>'Bieu8-XSKT'!BO146</f>
        <v>0</v>
      </c>
      <c r="BP146" s="39">
        <f>'Bieu8-XSKT'!BP146</f>
        <v>0</v>
      </c>
      <c r="BQ146" s="39">
        <f>'Bieu8-XSKT'!BQ146</f>
        <v>0</v>
      </c>
      <c r="BR146" s="39">
        <f>'Bieu8-XSKT'!BR146</f>
        <v>0</v>
      </c>
      <c r="BS146" s="39">
        <f>'Bieu8-XSKT'!BS146</f>
        <v>0</v>
      </c>
      <c r="BT146" s="39">
        <f>'Bieu8-XSKT'!BT146</f>
        <v>0</v>
      </c>
      <c r="BU146" s="39">
        <f>'Bieu8-XSKT'!BU146</f>
        <v>0</v>
      </c>
      <c r="BV146" s="39">
        <f>'Bieu8-XSKT'!BV146</f>
        <v>0</v>
      </c>
      <c r="BW146" s="39">
        <f>'Bieu8-XSKT'!BW146</f>
        <v>0</v>
      </c>
      <c r="BX146" s="39">
        <f>'Bieu8-XSKT'!BX146</f>
        <v>0</v>
      </c>
      <c r="BY146" s="39">
        <f>'Bieu8-XSKT'!BY146</f>
        <v>0</v>
      </c>
      <c r="BZ146" s="39">
        <f>'Bieu8-XSKT'!BZ146</f>
        <v>743.4</v>
      </c>
      <c r="CA146" s="39">
        <f>'Bieu8-XSKT'!CA146</f>
        <v>880</v>
      </c>
      <c r="CB146" s="39">
        <f>'Bieu8-XSKT'!CB146</f>
        <v>880</v>
      </c>
      <c r="CC146" s="39">
        <f t="shared" si="23"/>
        <v>880</v>
      </c>
      <c r="CD146" s="41" t="s">
        <v>66</v>
      </c>
      <c r="CE146" s="120"/>
      <c r="CG146" s="125"/>
      <c r="CH146" s="107"/>
      <c r="CI146" s="125"/>
      <c r="CJ146" s="106"/>
      <c r="CK146" s="105"/>
      <c r="CL146" s="106"/>
    </row>
    <row r="147" spans="1:90" s="17" customFormat="1" ht="60" hidden="1" x14ac:dyDescent="0.25">
      <c r="A147" s="41">
        <f t="shared" si="22"/>
        <v>23</v>
      </c>
      <c r="B147" s="151" t="s">
        <v>302</v>
      </c>
      <c r="C147" s="44"/>
      <c r="D147" s="44"/>
      <c r="E147" s="45"/>
      <c r="F147" s="226"/>
      <c r="G147" s="39">
        <f>'Bieu8-XSKT'!G147</f>
        <v>632</v>
      </c>
      <c r="H147" s="39">
        <f>'Bieu8-XSKT'!H147</f>
        <v>568.80000000000007</v>
      </c>
      <c r="I147" s="39">
        <f>'Bieu8-XSKT'!I147</f>
        <v>0</v>
      </c>
      <c r="J147" s="39">
        <f>'Bieu8-XSKT'!J147</f>
        <v>0</v>
      </c>
      <c r="K147" s="39">
        <f>'Bieu8-XSKT'!K147</f>
        <v>0</v>
      </c>
      <c r="L147" s="39">
        <f>'Bieu8-XSKT'!L147</f>
        <v>0</v>
      </c>
      <c r="M147" s="39">
        <f>'Bieu8-XSKT'!M147</f>
        <v>0</v>
      </c>
      <c r="N147" s="39">
        <f>'Bieu8-XSKT'!N147</f>
        <v>0</v>
      </c>
      <c r="O147" s="39">
        <f>'Bieu8-XSKT'!O147</f>
        <v>0</v>
      </c>
      <c r="P147" s="39">
        <f>'Bieu8-XSKT'!P147</f>
        <v>0</v>
      </c>
      <c r="Q147" s="39">
        <f>'Bieu8-XSKT'!Q147</f>
        <v>0</v>
      </c>
      <c r="R147" s="39">
        <f>'Bieu8-XSKT'!R147</f>
        <v>0</v>
      </c>
      <c r="S147" s="39">
        <f>'Bieu8-XSKT'!S147</f>
        <v>0</v>
      </c>
      <c r="T147" s="39">
        <f>'Bieu8-XSKT'!T147</f>
        <v>0</v>
      </c>
      <c r="U147" s="39">
        <f>'Bieu8-XSKT'!U147</f>
        <v>0</v>
      </c>
      <c r="V147" s="39">
        <f>'Bieu8-XSKT'!V147</f>
        <v>0</v>
      </c>
      <c r="W147" s="39">
        <f>'Bieu8-XSKT'!W147</f>
        <v>0</v>
      </c>
      <c r="X147" s="39">
        <f>'Bieu8-XSKT'!X147</f>
        <v>0</v>
      </c>
      <c r="Y147" s="39">
        <f>'Bieu8-XSKT'!Y147</f>
        <v>0</v>
      </c>
      <c r="Z147" s="39">
        <f>'Bieu8-XSKT'!Z147</f>
        <v>0</v>
      </c>
      <c r="AA147" s="39">
        <f>'Bieu8-XSKT'!AA147</f>
        <v>0</v>
      </c>
      <c r="AB147" s="39">
        <f>'Bieu8-XSKT'!AB147</f>
        <v>0</v>
      </c>
      <c r="AC147" s="39">
        <f>'Bieu8-XSKT'!AC147</f>
        <v>0</v>
      </c>
      <c r="AD147" s="39">
        <f>'Bieu8-XSKT'!AD147</f>
        <v>0</v>
      </c>
      <c r="AE147" s="39">
        <f>'Bieu8-XSKT'!AE147</f>
        <v>0</v>
      </c>
      <c r="AF147" s="39">
        <f>'Bieu8-XSKT'!AF147</f>
        <v>0</v>
      </c>
      <c r="AG147" s="39">
        <f>'Bieu8-XSKT'!AG147</f>
        <v>0</v>
      </c>
      <c r="AH147" s="39">
        <f>'Bieu8-XSKT'!AH147</f>
        <v>0</v>
      </c>
      <c r="AI147" s="39">
        <f>'Bieu8-XSKT'!AI147</f>
        <v>0</v>
      </c>
      <c r="AJ147" s="39">
        <f>'Bieu8-XSKT'!AJ147</f>
        <v>0</v>
      </c>
      <c r="AK147" s="39">
        <f>'Bieu8-XSKT'!AK147</f>
        <v>0</v>
      </c>
      <c r="AL147" s="39">
        <f>'Bieu8-XSKT'!AL147</f>
        <v>0</v>
      </c>
      <c r="AM147" s="39">
        <f>'Bieu8-XSKT'!AM147</f>
        <v>0</v>
      </c>
      <c r="AN147" s="39">
        <f>'Bieu8-XSKT'!AN147</f>
        <v>0</v>
      </c>
      <c r="AO147" s="39">
        <f>'Bieu8-XSKT'!AO147</f>
        <v>0</v>
      </c>
      <c r="AP147" s="39">
        <f>'Bieu8-XSKT'!AP147</f>
        <v>0</v>
      </c>
      <c r="AQ147" s="39">
        <f>'Bieu8-XSKT'!AQ147</f>
        <v>0</v>
      </c>
      <c r="AR147" s="39">
        <f>'Bieu8-XSKT'!AR147</f>
        <v>0</v>
      </c>
      <c r="AS147" s="39">
        <f>'Bieu8-XSKT'!AS147</f>
        <v>0</v>
      </c>
      <c r="AT147" s="39">
        <f>'Bieu8-XSKT'!AT147</f>
        <v>0</v>
      </c>
      <c r="AU147" s="39">
        <f>'Bieu8-XSKT'!AU147</f>
        <v>0</v>
      </c>
      <c r="AV147" s="39">
        <f>'Bieu8-XSKT'!AV147</f>
        <v>0</v>
      </c>
      <c r="AW147" s="39">
        <f>'Bieu8-XSKT'!AW147</f>
        <v>0</v>
      </c>
      <c r="AX147" s="39">
        <f>'Bieu8-XSKT'!AX147</f>
        <v>0</v>
      </c>
      <c r="AY147" s="39">
        <f>'Bieu8-XSKT'!AY147</f>
        <v>0</v>
      </c>
      <c r="AZ147" s="39">
        <f>'Bieu8-XSKT'!AZ147</f>
        <v>0</v>
      </c>
      <c r="BA147" s="39">
        <f>'Bieu8-XSKT'!BA147</f>
        <v>0</v>
      </c>
      <c r="BB147" s="39">
        <f>'Bieu8-XSKT'!BB147</f>
        <v>0</v>
      </c>
      <c r="BC147" s="39">
        <f>'Bieu8-XSKT'!BC147</f>
        <v>0</v>
      </c>
      <c r="BD147" s="39">
        <f>'Bieu8-XSKT'!BD147</f>
        <v>0</v>
      </c>
      <c r="BE147" s="39">
        <f>'Bieu8-XSKT'!BE147</f>
        <v>0</v>
      </c>
      <c r="BF147" s="39">
        <f>'Bieu8-XSKT'!BF147</f>
        <v>0</v>
      </c>
      <c r="BG147" s="39">
        <f>'Bieu8-XSKT'!BG147</f>
        <v>0</v>
      </c>
      <c r="BH147" s="39">
        <f>'Bieu8-XSKT'!BH147</f>
        <v>0</v>
      </c>
      <c r="BI147" s="39">
        <f>'Bieu8-XSKT'!BI147</f>
        <v>0</v>
      </c>
      <c r="BJ147" s="39">
        <f>'Bieu8-XSKT'!BJ147</f>
        <v>0</v>
      </c>
      <c r="BK147" s="39">
        <f>'Bieu8-XSKT'!BK147</f>
        <v>0</v>
      </c>
      <c r="BL147" s="39">
        <f>'Bieu8-XSKT'!BL147</f>
        <v>0</v>
      </c>
      <c r="BM147" s="39">
        <f>'Bieu8-XSKT'!BM147</f>
        <v>0</v>
      </c>
      <c r="BN147" s="39">
        <f>'Bieu8-XSKT'!BN147</f>
        <v>0</v>
      </c>
      <c r="BO147" s="39">
        <f>'Bieu8-XSKT'!BO147</f>
        <v>0</v>
      </c>
      <c r="BP147" s="39">
        <f>'Bieu8-XSKT'!BP147</f>
        <v>0</v>
      </c>
      <c r="BQ147" s="39">
        <f>'Bieu8-XSKT'!BQ147</f>
        <v>0</v>
      </c>
      <c r="BR147" s="39">
        <f>'Bieu8-XSKT'!BR147</f>
        <v>0</v>
      </c>
      <c r="BS147" s="39">
        <f>'Bieu8-XSKT'!BS147</f>
        <v>0</v>
      </c>
      <c r="BT147" s="39">
        <f>'Bieu8-XSKT'!BT147</f>
        <v>0</v>
      </c>
      <c r="BU147" s="39">
        <f>'Bieu8-XSKT'!BU147</f>
        <v>0</v>
      </c>
      <c r="BV147" s="39">
        <f>'Bieu8-XSKT'!BV147</f>
        <v>0</v>
      </c>
      <c r="BW147" s="39">
        <f>'Bieu8-XSKT'!BW147</f>
        <v>0</v>
      </c>
      <c r="BX147" s="39">
        <f>'Bieu8-XSKT'!BX147</f>
        <v>0</v>
      </c>
      <c r="BY147" s="39">
        <f>'Bieu8-XSKT'!BY147</f>
        <v>0</v>
      </c>
      <c r="BZ147" s="39">
        <f>'Bieu8-XSKT'!BZ147</f>
        <v>284.40000000000003</v>
      </c>
      <c r="CA147" s="39">
        <f>'Bieu8-XSKT'!CA147</f>
        <v>370</v>
      </c>
      <c r="CB147" s="39">
        <f>'Bieu8-XSKT'!CB147</f>
        <v>370</v>
      </c>
      <c r="CC147" s="39">
        <f t="shared" si="23"/>
        <v>370</v>
      </c>
      <c r="CD147" s="41" t="s">
        <v>66</v>
      </c>
      <c r="CE147" s="120"/>
      <c r="CG147" s="125"/>
      <c r="CH147" s="107"/>
      <c r="CI147" s="125"/>
      <c r="CJ147" s="106"/>
      <c r="CK147" s="105"/>
      <c r="CL147" s="106"/>
    </row>
    <row r="148" spans="1:90" s="17" customFormat="1" ht="60" hidden="1" x14ac:dyDescent="0.25">
      <c r="A148" s="41">
        <f t="shared" si="22"/>
        <v>24</v>
      </c>
      <c r="B148" s="151" t="s">
        <v>303</v>
      </c>
      <c r="C148" s="44"/>
      <c r="D148" s="44"/>
      <c r="E148" s="45"/>
      <c r="F148" s="226"/>
      <c r="G148" s="39">
        <f>'Bieu8-XSKT'!G148</f>
        <v>0</v>
      </c>
      <c r="H148" s="39">
        <f>'Bieu8-XSKT'!H148</f>
        <v>0</v>
      </c>
      <c r="I148" s="39">
        <f>'Bieu8-XSKT'!I148</f>
        <v>0</v>
      </c>
      <c r="J148" s="39">
        <f>'Bieu8-XSKT'!J148</f>
        <v>0</v>
      </c>
      <c r="K148" s="39">
        <f>'Bieu8-XSKT'!K148</f>
        <v>0</v>
      </c>
      <c r="L148" s="39">
        <f>'Bieu8-XSKT'!L148</f>
        <v>0</v>
      </c>
      <c r="M148" s="39">
        <f>'Bieu8-XSKT'!M148</f>
        <v>0</v>
      </c>
      <c r="N148" s="39">
        <f>'Bieu8-XSKT'!N148</f>
        <v>0</v>
      </c>
      <c r="O148" s="39">
        <f>'Bieu8-XSKT'!O148</f>
        <v>0</v>
      </c>
      <c r="P148" s="39">
        <f>'Bieu8-XSKT'!P148</f>
        <v>0</v>
      </c>
      <c r="Q148" s="39">
        <f>'Bieu8-XSKT'!Q148</f>
        <v>0</v>
      </c>
      <c r="R148" s="39">
        <f>'Bieu8-XSKT'!R148</f>
        <v>0</v>
      </c>
      <c r="S148" s="39">
        <f>'Bieu8-XSKT'!S148</f>
        <v>0</v>
      </c>
      <c r="T148" s="39">
        <f>'Bieu8-XSKT'!T148</f>
        <v>0</v>
      </c>
      <c r="U148" s="39">
        <f>'Bieu8-XSKT'!U148</f>
        <v>0</v>
      </c>
      <c r="V148" s="39">
        <f>'Bieu8-XSKT'!V148</f>
        <v>0</v>
      </c>
      <c r="W148" s="39">
        <f>'Bieu8-XSKT'!W148</f>
        <v>0</v>
      </c>
      <c r="X148" s="39">
        <f>'Bieu8-XSKT'!X148</f>
        <v>0</v>
      </c>
      <c r="Y148" s="39">
        <f>'Bieu8-XSKT'!Y148</f>
        <v>0</v>
      </c>
      <c r="Z148" s="39">
        <f>'Bieu8-XSKT'!Z148</f>
        <v>0</v>
      </c>
      <c r="AA148" s="39">
        <f>'Bieu8-XSKT'!AA148</f>
        <v>0</v>
      </c>
      <c r="AB148" s="39">
        <f>'Bieu8-XSKT'!AB148</f>
        <v>0</v>
      </c>
      <c r="AC148" s="39">
        <f>'Bieu8-XSKT'!AC148</f>
        <v>0</v>
      </c>
      <c r="AD148" s="39">
        <f>'Bieu8-XSKT'!AD148</f>
        <v>0</v>
      </c>
      <c r="AE148" s="39">
        <f>'Bieu8-XSKT'!AE148</f>
        <v>0</v>
      </c>
      <c r="AF148" s="39">
        <f>'Bieu8-XSKT'!AF148</f>
        <v>0</v>
      </c>
      <c r="AG148" s="39">
        <f>'Bieu8-XSKT'!AG148</f>
        <v>0</v>
      </c>
      <c r="AH148" s="39">
        <f>'Bieu8-XSKT'!AH148</f>
        <v>0</v>
      </c>
      <c r="AI148" s="39">
        <f>'Bieu8-XSKT'!AI148</f>
        <v>0</v>
      </c>
      <c r="AJ148" s="39">
        <f>'Bieu8-XSKT'!AJ148</f>
        <v>0</v>
      </c>
      <c r="AK148" s="39">
        <f>'Bieu8-XSKT'!AK148</f>
        <v>0</v>
      </c>
      <c r="AL148" s="39">
        <f>'Bieu8-XSKT'!AL148</f>
        <v>0</v>
      </c>
      <c r="AM148" s="39">
        <f>'Bieu8-XSKT'!AM148</f>
        <v>0</v>
      </c>
      <c r="AN148" s="39">
        <f>'Bieu8-XSKT'!AN148</f>
        <v>0</v>
      </c>
      <c r="AO148" s="39">
        <f>'Bieu8-XSKT'!AO148</f>
        <v>0</v>
      </c>
      <c r="AP148" s="39">
        <f>'Bieu8-XSKT'!AP148</f>
        <v>0</v>
      </c>
      <c r="AQ148" s="39">
        <f>'Bieu8-XSKT'!AQ148</f>
        <v>0</v>
      </c>
      <c r="AR148" s="39">
        <f>'Bieu8-XSKT'!AR148</f>
        <v>0</v>
      </c>
      <c r="AS148" s="39">
        <f>'Bieu8-XSKT'!AS148</f>
        <v>0</v>
      </c>
      <c r="AT148" s="39">
        <f>'Bieu8-XSKT'!AT148</f>
        <v>0</v>
      </c>
      <c r="AU148" s="39">
        <f>'Bieu8-XSKT'!AU148</f>
        <v>0</v>
      </c>
      <c r="AV148" s="39">
        <f>'Bieu8-XSKT'!AV148</f>
        <v>0</v>
      </c>
      <c r="AW148" s="39">
        <f>'Bieu8-XSKT'!AW148</f>
        <v>0</v>
      </c>
      <c r="AX148" s="39">
        <f>'Bieu8-XSKT'!AX148</f>
        <v>0</v>
      </c>
      <c r="AY148" s="39">
        <f>'Bieu8-XSKT'!AY148</f>
        <v>0</v>
      </c>
      <c r="AZ148" s="39">
        <f>'Bieu8-XSKT'!AZ148</f>
        <v>0</v>
      </c>
      <c r="BA148" s="39">
        <f>'Bieu8-XSKT'!BA148</f>
        <v>0</v>
      </c>
      <c r="BB148" s="39">
        <f>'Bieu8-XSKT'!BB148</f>
        <v>0</v>
      </c>
      <c r="BC148" s="39">
        <f>'Bieu8-XSKT'!BC148</f>
        <v>0</v>
      </c>
      <c r="BD148" s="39">
        <f>'Bieu8-XSKT'!BD148</f>
        <v>0</v>
      </c>
      <c r="BE148" s="39">
        <f>'Bieu8-XSKT'!BE148</f>
        <v>0</v>
      </c>
      <c r="BF148" s="39">
        <f>'Bieu8-XSKT'!BF148</f>
        <v>0</v>
      </c>
      <c r="BG148" s="39">
        <f>'Bieu8-XSKT'!BG148</f>
        <v>0</v>
      </c>
      <c r="BH148" s="39">
        <f>'Bieu8-XSKT'!BH148</f>
        <v>0</v>
      </c>
      <c r="BI148" s="39">
        <f>'Bieu8-XSKT'!BI148</f>
        <v>0</v>
      </c>
      <c r="BJ148" s="39">
        <f>'Bieu8-XSKT'!BJ148</f>
        <v>0</v>
      </c>
      <c r="BK148" s="39">
        <f>'Bieu8-XSKT'!BK148</f>
        <v>0</v>
      </c>
      <c r="BL148" s="39">
        <f>'Bieu8-XSKT'!BL148</f>
        <v>0</v>
      </c>
      <c r="BM148" s="39">
        <f>'Bieu8-XSKT'!BM148</f>
        <v>0</v>
      </c>
      <c r="BN148" s="39">
        <f>'Bieu8-XSKT'!BN148</f>
        <v>0</v>
      </c>
      <c r="BO148" s="39">
        <f>'Bieu8-XSKT'!BO148</f>
        <v>0</v>
      </c>
      <c r="BP148" s="39">
        <f>'Bieu8-XSKT'!BP148</f>
        <v>0</v>
      </c>
      <c r="BQ148" s="39">
        <f>'Bieu8-XSKT'!BQ148</f>
        <v>0</v>
      </c>
      <c r="BR148" s="39">
        <f>'Bieu8-XSKT'!BR148</f>
        <v>0</v>
      </c>
      <c r="BS148" s="39">
        <f>'Bieu8-XSKT'!BS148</f>
        <v>0</v>
      </c>
      <c r="BT148" s="39">
        <f>'Bieu8-XSKT'!BT148</f>
        <v>0</v>
      </c>
      <c r="BU148" s="39">
        <f>'Bieu8-XSKT'!BU148</f>
        <v>0</v>
      </c>
      <c r="BV148" s="39">
        <f>'Bieu8-XSKT'!BV148</f>
        <v>0</v>
      </c>
      <c r="BW148" s="39">
        <f>'Bieu8-XSKT'!BW148</f>
        <v>0</v>
      </c>
      <c r="BX148" s="39">
        <f>'Bieu8-XSKT'!BX148</f>
        <v>0</v>
      </c>
      <c r="BY148" s="39">
        <f>'Bieu8-XSKT'!BY148</f>
        <v>0</v>
      </c>
      <c r="BZ148" s="39">
        <f>'Bieu8-XSKT'!BZ148</f>
        <v>0</v>
      </c>
      <c r="CA148" s="39">
        <f>'Bieu8-XSKT'!CA148</f>
        <v>0</v>
      </c>
      <c r="CB148" s="39">
        <f>'Bieu8-XSKT'!CB148</f>
        <v>0</v>
      </c>
      <c r="CC148" s="39">
        <f t="shared" si="23"/>
        <v>0</v>
      </c>
      <c r="CD148" s="41" t="s">
        <v>66</v>
      </c>
      <c r="CE148" s="120"/>
      <c r="CG148" s="125"/>
      <c r="CH148" s="107"/>
      <c r="CI148" s="125"/>
      <c r="CJ148" s="106"/>
      <c r="CK148" s="105"/>
      <c r="CL148" s="106"/>
    </row>
    <row r="149" spans="1:90" s="17" customFormat="1" ht="60" hidden="1" x14ac:dyDescent="0.25">
      <c r="A149" s="41">
        <f t="shared" si="22"/>
        <v>25</v>
      </c>
      <c r="B149" s="151" t="s">
        <v>304</v>
      </c>
      <c r="C149" s="44"/>
      <c r="D149" s="44"/>
      <c r="E149" s="45"/>
      <c r="F149" s="226"/>
      <c r="G149" s="39">
        <f>'Bieu8-XSKT'!G149</f>
        <v>11715.5</v>
      </c>
      <c r="H149" s="39">
        <f>'Bieu8-XSKT'!H149</f>
        <v>10543.95</v>
      </c>
      <c r="I149" s="39">
        <f>'Bieu8-XSKT'!I149</f>
        <v>0</v>
      </c>
      <c r="J149" s="39">
        <f>'Bieu8-XSKT'!J149</f>
        <v>0</v>
      </c>
      <c r="K149" s="39">
        <f>'Bieu8-XSKT'!K149</f>
        <v>0</v>
      </c>
      <c r="L149" s="39">
        <f>'Bieu8-XSKT'!L149</f>
        <v>0</v>
      </c>
      <c r="M149" s="39">
        <f>'Bieu8-XSKT'!M149</f>
        <v>0</v>
      </c>
      <c r="N149" s="39">
        <f>'Bieu8-XSKT'!N149</f>
        <v>0</v>
      </c>
      <c r="O149" s="39">
        <f>'Bieu8-XSKT'!O149</f>
        <v>0</v>
      </c>
      <c r="P149" s="39">
        <f>'Bieu8-XSKT'!P149</f>
        <v>0</v>
      </c>
      <c r="Q149" s="39">
        <f>'Bieu8-XSKT'!Q149</f>
        <v>0</v>
      </c>
      <c r="R149" s="39">
        <f>'Bieu8-XSKT'!R149</f>
        <v>0</v>
      </c>
      <c r="S149" s="39">
        <f>'Bieu8-XSKT'!S149</f>
        <v>0</v>
      </c>
      <c r="T149" s="39">
        <f>'Bieu8-XSKT'!T149</f>
        <v>0</v>
      </c>
      <c r="U149" s="39">
        <f>'Bieu8-XSKT'!U149</f>
        <v>0</v>
      </c>
      <c r="V149" s="39">
        <f>'Bieu8-XSKT'!V149</f>
        <v>0</v>
      </c>
      <c r="W149" s="39">
        <f>'Bieu8-XSKT'!W149</f>
        <v>0</v>
      </c>
      <c r="X149" s="39">
        <f>'Bieu8-XSKT'!X149</f>
        <v>0</v>
      </c>
      <c r="Y149" s="39">
        <f>'Bieu8-XSKT'!Y149</f>
        <v>0</v>
      </c>
      <c r="Z149" s="39">
        <f>'Bieu8-XSKT'!Z149</f>
        <v>0</v>
      </c>
      <c r="AA149" s="39">
        <f>'Bieu8-XSKT'!AA149</f>
        <v>0</v>
      </c>
      <c r="AB149" s="39">
        <f>'Bieu8-XSKT'!AB149</f>
        <v>0</v>
      </c>
      <c r="AC149" s="39">
        <f>'Bieu8-XSKT'!AC149</f>
        <v>0</v>
      </c>
      <c r="AD149" s="39">
        <f>'Bieu8-XSKT'!AD149</f>
        <v>0</v>
      </c>
      <c r="AE149" s="39">
        <f>'Bieu8-XSKT'!AE149</f>
        <v>0</v>
      </c>
      <c r="AF149" s="39">
        <f>'Bieu8-XSKT'!AF149</f>
        <v>0</v>
      </c>
      <c r="AG149" s="39">
        <f>'Bieu8-XSKT'!AG149</f>
        <v>0</v>
      </c>
      <c r="AH149" s="39">
        <f>'Bieu8-XSKT'!AH149</f>
        <v>0</v>
      </c>
      <c r="AI149" s="39">
        <f>'Bieu8-XSKT'!AI149</f>
        <v>0</v>
      </c>
      <c r="AJ149" s="39">
        <f>'Bieu8-XSKT'!AJ149</f>
        <v>0</v>
      </c>
      <c r="AK149" s="39">
        <f>'Bieu8-XSKT'!AK149</f>
        <v>0</v>
      </c>
      <c r="AL149" s="39">
        <f>'Bieu8-XSKT'!AL149</f>
        <v>0</v>
      </c>
      <c r="AM149" s="39">
        <f>'Bieu8-XSKT'!AM149</f>
        <v>0</v>
      </c>
      <c r="AN149" s="39">
        <f>'Bieu8-XSKT'!AN149</f>
        <v>0</v>
      </c>
      <c r="AO149" s="39">
        <f>'Bieu8-XSKT'!AO149</f>
        <v>0</v>
      </c>
      <c r="AP149" s="39">
        <f>'Bieu8-XSKT'!AP149</f>
        <v>0</v>
      </c>
      <c r="AQ149" s="39">
        <f>'Bieu8-XSKT'!AQ149</f>
        <v>0</v>
      </c>
      <c r="AR149" s="39">
        <f>'Bieu8-XSKT'!AR149</f>
        <v>0</v>
      </c>
      <c r="AS149" s="39">
        <f>'Bieu8-XSKT'!AS149</f>
        <v>0</v>
      </c>
      <c r="AT149" s="39">
        <f>'Bieu8-XSKT'!AT149</f>
        <v>0</v>
      </c>
      <c r="AU149" s="39">
        <f>'Bieu8-XSKT'!AU149</f>
        <v>0</v>
      </c>
      <c r="AV149" s="39">
        <f>'Bieu8-XSKT'!AV149</f>
        <v>0</v>
      </c>
      <c r="AW149" s="39">
        <f>'Bieu8-XSKT'!AW149</f>
        <v>0</v>
      </c>
      <c r="AX149" s="39">
        <f>'Bieu8-XSKT'!AX149</f>
        <v>0</v>
      </c>
      <c r="AY149" s="39">
        <f>'Bieu8-XSKT'!AY149</f>
        <v>0</v>
      </c>
      <c r="AZ149" s="39">
        <f>'Bieu8-XSKT'!AZ149</f>
        <v>0</v>
      </c>
      <c r="BA149" s="39">
        <f>'Bieu8-XSKT'!BA149</f>
        <v>0</v>
      </c>
      <c r="BB149" s="39">
        <f>'Bieu8-XSKT'!BB149</f>
        <v>0</v>
      </c>
      <c r="BC149" s="39">
        <f>'Bieu8-XSKT'!BC149</f>
        <v>0</v>
      </c>
      <c r="BD149" s="39">
        <f>'Bieu8-XSKT'!BD149</f>
        <v>0</v>
      </c>
      <c r="BE149" s="39">
        <f>'Bieu8-XSKT'!BE149</f>
        <v>0</v>
      </c>
      <c r="BF149" s="39">
        <f>'Bieu8-XSKT'!BF149</f>
        <v>0</v>
      </c>
      <c r="BG149" s="39">
        <f>'Bieu8-XSKT'!BG149</f>
        <v>0</v>
      </c>
      <c r="BH149" s="39">
        <f>'Bieu8-XSKT'!BH149</f>
        <v>0</v>
      </c>
      <c r="BI149" s="39">
        <f>'Bieu8-XSKT'!BI149</f>
        <v>0</v>
      </c>
      <c r="BJ149" s="39">
        <f>'Bieu8-XSKT'!BJ149</f>
        <v>0</v>
      </c>
      <c r="BK149" s="39">
        <f>'Bieu8-XSKT'!BK149</f>
        <v>0</v>
      </c>
      <c r="BL149" s="39">
        <f>'Bieu8-XSKT'!BL149</f>
        <v>0</v>
      </c>
      <c r="BM149" s="39">
        <f>'Bieu8-XSKT'!BM149</f>
        <v>0</v>
      </c>
      <c r="BN149" s="39">
        <f>'Bieu8-XSKT'!BN149</f>
        <v>0</v>
      </c>
      <c r="BO149" s="39">
        <f>'Bieu8-XSKT'!BO149</f>
        <v>0</v>
      </c>
      <c r="BP149" s="39">
        <f>'Bieu8-XSKT'!BP149</f>
        <v>0</v>
      </c>
      <c r="BQ149" s="39">
        <f>'Bieu8-XSKT'!BQ149</f>
        <v>0</v>
      </c>
      <c r="BR149" s="39">
        <f>'Bieu8-XSKT'!BR149</f>
        <v>0</v>
      </c>
      <c r="BS149" s="39">
        <f>'Bieu8-XSKT'!BS149</f>
        <v>0</v>
      </c>
      <c r="BT149" s="39">
        <f>'Bieu8-XSKT'!BT149</f>
        <v>0</v>
      </c>
      <c r="BU149" s="39">
        <f>'Bieu8-XSKT'!BU149</f>
        <v>0</v>
      </c>
      <c r="BV149" s="39">
        <f>'Bieu8-XSKT'!BV149</f>
        <v>0</v>
      </c>
      <c r="BW149" s="39">
        <f>'Bieu8-XSKT'!BW149</f>
        <v>0</v>
      </c>
      <c r="BX149" s="39">
        <f>'Bieu8-XSKT'!BX149</f>
        <v>0</v>
      </c>
      <c r="BY149" s="39">
        <f>'Bieu8-XSKT'!BY149</f>
        <v>0</v>
      </c>
      <c r="BZ149" s="39">
        <f>'Bieu8-XSKT'!BZ149</f>
        <v>5271.9750000000004</v>
      </c>
      <c r="CA149" s="39">
        <f>'Bieu8-XSKT'!CA149</f>
        <v>4690</v>
      </c>
      <c r="CB149" s="39">
        <f>'Bieu8-XSKT'!CB149</f>
        <v>4690</v>
      </c>
      <c r="CC149" s="39">
        <f t="shared" si="23"/>
        <v>4690</v>
      </c>
      <c r="CD149" s="41" t="s">
        <v>62</v>
      </c>
      <c r="CE149" s="120"/>
      <c r="CG149" s="125"/>
      <c r="CH149" s="107"/>
      <c r="CI149" s="125"/>
      <c r="CJ149" s="106"/>
      <c r="CK149" s="105"/>
      <c r="CL149" s="106"/>
    </row>
    <row r="150" spans="1:90" s="17" customFormat="1" ht="45" hidden="1" x14ac:dyDescent="0.25">
      <c r="A150" s="41">
        <f t="shared" si="22"/>
        <v>26</v>
      </c>
      <c r="B150" s="151" t="s">
        <v>305</v>
      </c>
      <c r="C150" s="44"/>
      <c r="D150" s="44"/>
      <c r="E150" s="45"/>
      <c r="F150" s="226"/>
      <c r="G150" s="39">
        <f>'Bieu8-XSKT'!G150</f>
        <v>5265</v>
      </c>
      <c r="H150" s="39">
        <f>'Bieu8-XSKT'!H150</f>
        <v>4738.5</v>
      </c>
      <c r="I150" s="39">
        <f>'Bieu8-XSKT'!I150</f>
        <v>0</v>
      </c>
      <c r="J150" s="39">
        <f>'Bieu8-XSKT'!J150</f>
        <v>0</v>
      </c>
      <c r="K150" s="39">
        <f>'Bieu8-XSKT'!K150</f>
        <v>0</v>
      </c>
      <c r="L150" s="39">
        <f>'Bieu8-XSKT'!L150</f>
        <v>0</v>
      </c>
      <c r="M150" s="39">
        <f>'Bieu8-XSKT'!M150</f>
        <v>0</v>
      </c>
      <c r="N150" s="39">
        <f>'Bieu8-XSKT'!N150</f>
        <v>0</v>
      </c>
      <c r="O150" s="39">
        <f>'Bieu8-XSKT'!O150</f>
        <v>0</v>
      </c>
      <c r="P150" s="39">
        <f>'Bieu8-XSKT'!P150</f>
        <v>0</v>
      </c>
      <c r="Q150" s="39">
        <f>'Bieu8-XSKT'!Q150</f>
        <v>0</v>
      </c>
      <c r="R150" s="39">
        <f>'Bieu8-XSKT'!R150</f>
        <v>0</v>
      </c>
      <c r="S150" s="39">
        <f>'Bieu8-XSKT'!S150</f>
        <v>0</v>
      </c>
      <c r="T150" s="39">
        <f>'Bieu8-XSKT'!T150</f>
        <v>0</v>
      </c>
      <c r="U150" s="39">
        <f>'Bieu8-XSKT'!U150</f>
        <v>0</v>
      </c>
      <c r="V150" s="39">
        <f>'Bieu8-XSKT'!V150</f>
        <v>0</v>
      </c>
      <c r="W150" s="39">
        <f>'Bieu8-XSKT'!W150</f>
        <v>0</v>
      </c>
      <c r="X150" s="39">
        <f>'Bieu8-XSKT'!X150</f>
        <v>0</v>
      </c>
      <c r="Y150" s="39">
        <f>'Bieu8-XSKT'!Y150</f>
        <v>0</v>
      </c>
      <c r="Z150" s="39">
        <f>'Bieu8-XSKT'!Z150</f>
        <v>0</v>
      </c>
      <c r="AA150" s="39">
        <f>'Bieu8-XSKT'!AA150</f>
        <v>0</v>
      </c>
      <c r="AB150" s="39">
        <f>'Bieu8-XSKT'!AB150</f>
        <v>0</v>
      </c>
      <c r="AC150" s="39">
        <f>'Bieu8-XSKT'!AC150</f>
        <v>0</v>
      </c>
      <c r="AD150" s="39">
        <f>'Bieu8-XSKT'!AD150</f>
        <v>0</v>
      </c>
      <c r="AE150" s="39">
        <f>'Bieu8-XSKT'!AE150</f>
        <v>0</v>
      </c>
      <c r="AF150" s="39">
        <f>'Bieu8-XSKT'!AF150</f>
        <v>0</v>
      </c>
      <c r="AG150" s="39">
        <f>'Bieu8-XSKT'!AG150</f>
        <v>0</v>
      </c>
      <c r="AH150" s="39">
        <f>'Bieu8-XSKT'!AH150</f>
        <v>0</v>
      </c>
      <c r="AI150" s="39">
        <f>'Bieu8-XSKT'!AI150</f>
        <v>0</v>
      </c>
      <c r="AJ150" s="39">
        <f>'Bieu8-XSKT'!AJ150</f>
        <v>0</v>
      </c>
      <c r="AK150" s="39">
        <f>'Bieu8-XSKT'!AK150</f>
        <v>0</v>
      </c>
      <c r="AL150" s="39">
        <f>'Bieu8-XSKT'!AL150</f>
        <v>0</v>
      </c>
      <c r="AM150" s="39">
        <f>'Bieu8-XSKT'!AM150</f>
        <v>0</v>
      </c>
      <c r="AN150" s="39">
        <f>'Bieu8-XSKT'!AN150</f>
        <v>0</v>
      </c>
      <c r="AO150" s="39">
        <f>'Bieu8-XSKT'!AO150</f>
        <v>0</v>
      </c>
      <c r="AP150" s="39">
        <f>'Bieu8-XSKT'!AP150</f>
        <v>0</v>
      </c>
      <c r="AQ150" s="39">
        <f>'Bieu8-XSKT'!AQ150</f>
        <v>0</v>
      </c>
      <c r="AR150" s="39">
        <f>'Bieu8-XSKT'!AR150</f>
        <v>0</v>
      </c>
      <c r="AS150" s="39">
        <f>'Bieu8-XSKT'!AS150</f>
        <v>0</v>
      </c>
      <c r="AT150" s="39">
        <f>'Bieu8-XSKT'!AT150</f>
        <v>0</v>
      </c>
      <c r="AU150" s="39">
        <f>'Bieu8-XSKT'!AU150</f>
        <v>0</v>
      </c>
      <c r="AV150" s="39">
        <f>'Bieu8-XSKT'!AV150</f>
        <v>0</v>
      </c>
      <c r="AW150" s="39">
        <f>'Bieu8-XSKT'!AW150</f>
        <v>0</v>
      </c>
      <c r="AX150" s="39">
        <f>'Bieu8-XSKT'!AX150</f>
        <v>0</v>
      </c>
      <c r="AY150" s="39">
        <f>'Bieu8-XSKT'!AY150</f>
        <v>0</v>
      </c>
      <c r="AZ150" s="39">
        <f>'Bieu8-XSKT'!AZ150</f>
        <v>0</v>
      </c>
      <c r="BA150" s="39">
        <f>'Bieu8-XSKT'!BA150</f>
        <v>0</v>
      </c>
      <c r="BB150" s="39">
        <f>'Bieu8-XSKT'!BB150</f>
        <v>0</v>
      </c>
      <c r="BC150" s="39">
        <f>'Bieu8-XSKT'!BC150</f>
        <v>0</v>
      </c>
      <c r="BD150" s="39">
        <f>'Bieu8-XSKT'!BD150</f>
        <v>0</v>
      </c>
      <c r="BE150" s="39">
        <f>'Bieu8-XSKT'!BE150</f>
        <v>0</v>
      </c>
      <c r="BF150" s="39">
        <f>'Bieu8-XSKT'!BF150</f>
        <v>0</v>
      </c>
      <c r="BG150" s="39">
        <f>'Bieu8-XSKT'!BG150</f>
        <v>0</v>
      </c>
      <c r="BH150" s="39">
        <f>'Bieu8-XSKT'!BH150</f>
        <v>0</v>
      </c>
      <c r="BI150" s="39">
        <f>'Bieu8-XSKT'!BI150</f>
        <v>0</v>
      </c>
      <c r="BJ150" s="39">
        <f>'Bieu8-XSKT'!BJ150</f>
        <v>0</v>
      </c>
      <c r="BK150" s="39">
        <f>'Bieu8-XSKT'!BK150</f>
        <v>0</v>
      </c>
      <c r="BL150" s="39">
        <f>'Bieu8-XSKT'!BL150</f>
        <v>0</v>
      </c>
      <c r="BM150" s="39">
        <f>'Bieu8-XSKT'!BM150</f>
        <v>0</v>
      </c>
      <c r="BN150" s="39">
        <f>'Bieu8-XSKT'!BN150</f>
        <v>0</v>
      </c>
      <c r="BO150" s="39">
        <f>'Bieu8-XSKT'!BO150</f>
        <v>0</v>
      </c>
      <c r="BP150" s="39">
        <f>'Bieu8-XSKT'!BP150</f>
        <v>0</v>
      </c>
      <c r="BQ150" s="39">
        <f>'Bieu8-XSKT'!BQ150</f>
        <v>0</v>
      </c>
      <c r="BR150" s="39">
        <f>'Bieu8-XSKT'!BR150</f>
        <v>0</v>
      </c>
      <c r="BS150" s="39">
        <f>'Bieu8-XSKT'!BS150</f>
        <v>0</v>
      </c>
      <c r="BT150" s="39">
        <f>'Bieu8-XSKT'!BT150</f>
        <v>0</v>
      </c>
      <c r="BU150" s="39">
        <f>'Bieu8-XSKT'!BU150</f>
        <v>0</v>
      </c>
      <c r="BV150" s="39">
        <f>'Bieu8-XSKT'!BV150</f>
        <v>0</v>
      </c>
      <c r="BW150" s="39">
        <f>'Bieu8-XSKT'!BW150</f>
        <v>0</v>
      </c>
      <c r="BX150" s="39">
        <f>'Bieu8-XSKT'!BX150</f>
        <v>0</v>
      </c>
      <c r="BY150" s="39">
        <f>'Bieu8-XSKT'!BY150</f>
        <v>0</v>
      </c>
      <c r="BZ150" s="39">
        <f>'Bieu8-XSKT'!BZ150</f>
        <v>2369.25</v>
      </c>
      <c r="CA150" s="39">
        <f>'Bieu8-XSKT'!CA150</f>
        <v>2140</v>
      </c>
      <c r="CB150" s="39">
        <f>'Bieu8-XSKT'!CB150</f>
        <v>2140</v>
      </c>
      <c r="CC150" s="39">
        <f t="shared" si="23"/>
        <v>2140</v>
      </c>
      <c r="CD150" s="41" t="s">
        <v>62</v>
      </c>
      <c r="CE150" s="120"/>
      <c r="CG150" s="125"/>
      <c r="CH150" s="107"/>
      <c r="CI150" s="125"/>
      <c r="CJ150" s="106"/>
      <c r="CK150" s="105"/>
      <c r="CL150" s="106"/>
    </row>
    <row r="151" spans="1:90" s="17" customFormat="1" ht="30" hidden="1" x14ac:dyDescent="0.25">
      <c r="A151" s="41">
        <f t="shared" si="22"/>
        <v>27</v>
      </c>
      <c r="B151" s="43" t="s">
        <v>321</v>
      </c>
      <c r="C151" s="44"/>
      <c r="D151" s="44"/>
      <c r="E151" s="45"/>
      <c r="F151" s="226" t="s">
        <v>53</v>
      </c>
      <c r="G151" s="39">
        <f>'Bieu8-XSKT'!G151</f>
        <v>22275</v>
      </c>
      <c r="H151" s="39">
        <f>'Bieu8-XSKT'!H151</f>
        <v>20047.5</v>
      </c>
      <c r="I151" s="39">
        <f>'Bieu8-XSKT'!I151</f>
        <v>0</v>
      </c>
      <c r="J151" s="39">
        <f>'Bieu8-XSKT'!J151</f>
        <v>0</v>
      </c>
      <c r="K151" s="39">
        <f>'Bieu8-XSKT'!K151</f>
        <v>0</v>
      </c>
      <c r="L151" s="39">
        <f>'Bieu8-XSKT'!L151</f>
        <v>0</v>
      </c>
      <c r="M151" s="39">
        <f>'Bieu8-XSKT'!M151</f>
        <v>0</v>
      </c>
      <c r="N151" s="39">
        <f>'Bieu8-XSKT'!N151</f>
        <v>0</v>
      </c>
      <c r="O151" s="39">
        <f>'Bieu8-XSKT'!O151</f>
        <v>0</v>
      </c>
      <c r="P151" s="39">
        <f>'Bieu8-XSKT'!P151</f>
        <v>0</v>
      </c>
      <c r="Q151" s="39">
        <f>'Bieu8-XSKT'!Q151</f>
        <v>0</v>
      </c>
      <c r="R151" s="39">
        <f>'Bieu8-XSKT'!R151</f>
        <v>0</v>
      </c>
      <c r="S151" s="39">
        <f>'Bieu8-XSKT'!S151</f>
        <v>0</v>
      </c>
      <c r="T151" s="39">
        <f>'Bieu8-XSKT'!T151</f>
        <v>0</v>
      </c>
      <c r="U151" s="39">
        <f>'Bieu8-XSKT'!U151</f>
        <v>0</v>
      </c>
      <c r="V151" s="39">
        <f>'Bieu8-XSKT'!V151</f>
        <v>0</v>
      </c>
      <c r="W151" s="39">
        <f>'Bieu8-XSKT'!W151</f>
        <v>0</v>
      </c>
      <c r="X151" s="39">
        <f>'Bieu8-XSKT'!X151</f>
        <v>0</v>
      </c>
      <c r="Y151" s="39">
        <f>'Bieu8-XSKT'!Y151</f>
        <v>0</v>
      </c>
      <c r="Z151" s="39">
        <f>'Bieu8-XSKT'!Z151</f>
        <v>0</v>
      </c>
      <c r="AA151" s="39">
        <f>'Bieu8-XSKT'!AA151</f>
        <v>0</v>
      </c>
      <c r="AB151" s="39">
        <f>'Bieu8-XSKT'!AB151</f>
        <v>0</v>
      </c>
      <c r="AC151" s="39">
        <f>'Bieu8-XSKT'!AC151</f>
        <v>0</v>
      </c>
      <c r="AD151" s="39">
        <f>'Bieu8-XSKT'!AD151</f>
        <v>0</v>
      </c>
      <c r="AE151" s="39">
        <f>'Bieu8-XSKT'!AE151</f>
        <v>0</v>
      </c>
      <c r="AF151" s="39">
        <f>'Bieu8-XSKT'!AF151</f>
        <v>0</v>
      </c>
      <c r="AG151" s="39">
        <f>'Bieu8-XSKT'!AG151</f>
        <v>0</v>
      </c>
      <c r="AH151" s="39">
        <f>'Bieu8-XSKT'!AH151</f>
        <v>0</v>
      </c>
      <c r="AI151" s="39">
        <f>'Bieu8-XSKT'!AI151</f>
        <v>0</v>
      </c>
      <c r="AJ151" s="39">
        <f>'Bieu8-XSKT'!AJ151</f>
        <v>0</v>
      </c>
      <c r="AK151" s="39">
        <f>'Bieu8-XSKT'!AK151</f>
        <v>0</v>
      </c>
      <c r="AL151" s="39">
        <f>'Bieu8-XSKT'!AL151</f>
        <v>0</v>
      </c>
      <c r="AM151" s="39">
        <f>'Bieu8-XSKT'!AM151</f>
        <v>0</v>
      </c>
      <c r="AN151" s="39">
        <f>'Bieu8-XSKT'!AN151</f>
        <v>0</v>
      </c>
      <c r="AO151" s="39">
        <f>'Bieu8-XSKT'!AO151</f>
        <v>0</v>
      </c>
      <c r="AP151" s="39">
        <f>'Bieu8-XSKT'!AP151</f>
        <v>0</v>
      </c>
      <c r="AQ151" s="39">
        <f>'Bieu8-XSKT'!AQ151</f>
        <v>0</v>
      </c>
      <c r="AR151" s="39">
        <f>'Bieu8-XSKT'!AR151</f>
        <v>0</v>
      </c>
      <c r="AS151" s="39">
        <f>'Bieu8-XSKT'!AS151</f>
        <v>0</v>
      </c>
      <c r="AT151" s="39">
        <f>'Bieu8-XSKT'!AT151</f>
        <v>0</v>
      </c>
      <c r="AU151" s="39">
        <f>'Bieu8-XSKT'!AU151</f>
        <v>0</v>
      </c>
      <c r="AV151" s="39">
        <f>'Bieu8-XSKT'!AV151</f>
        <v>0</v>
      </c>
      <c r="AW151" s="39">
        <f>'Bieu8-XSKT'!AW151</f>
        <v>0</v>
      </c>
      <c r="AX151" s="39">
        <f>'Bieu8-XSKT'!AX151</f>
        <v>0</v>
      </c>
      <c r="AY151" s="39">
        <f>'Bieu8-XSKT'!AY151</f>
        <v>0</v>
      </c>
      <c r="AZ151" s="39">
        <f>'Bieu8-XSKT'!AZ151</f>
        <v>0</v>
      </c>
      <c r="BA151" s="39">
        <f>'Bieu8-XSKT'!BA151</f>
        <v>0</v>
      </c>
      <c r="BB151" s="39">
        <f>'Bieu8-XSKT'!BB151</f>
        <v>0</v>
      </c>
      <c r="BC151" s="39">
        <f>'Bieu8-XSKT'!BC151</f>
        <v>0</v>
      </c>
      <c r="BD151" s="39">
        <f>'Bieu8-XSKT'!BD151</f>
        <v>0</v>
      </c>
      <c r="BE151" s="39">
        <f>'Bieu8-XSKT'!BE151</f>
        <v>0</v>
      </c>
      <c r="BF151" s="39">
        <f>'Bieu8-XSKT'!BF151</f>
        <v>0</v>
      </c>
      <c r="BG151" s="39">
        <f>'Bieu8-XSKT'!BG151</f>
        <v>0</v>
      </c>
      <c r="BH151" s="39">
        <f>'Bieu8-XSKT'!BH151</f>
        <v>0</v>
      </c>
      <c r="BI151" s="39">
        <f>'Bieu8-XSKT'!BI151</f>
        <v>0</v>
      </c>
      <c r="BJ151" s="39">
        <f>'Bieu8-XSKT'!BJ151</f>
        <v>0</v>
      </c>
      <c r="BK151" s="39">
        <f>'Bieu8-XSKT'!BK151</f>
        <v>0</v>
      </c>
      <c r="BL151" s="39">
        <f>'Bieu8-XSKT'!BL151</f>
        <v>0</v>
      </c>
      <c r="BM151" s="39">
        <f>'Bieu8-XSKT'!BM151</f>
        <v>0</v>
      </c>
      <c r="BN151" s="39">
        <f>'Bieu8-XSKT'!BN151</f>
        <v>0</v>
      </c>
      <c r="BO151" s="39">
        <f>'Bieu8-XSKT'!BO151</f>
        <v>0</v>
      </c>
      <c r="BP151" s="39">
        <f>'Bieu8-XSKT'!BP151</f>
        <v>0</v>
      </c>
      <c r="BQ151" s="39">
        <f>'Bieu8-XSKT'!BQ151</f>
        <v>0</v>
      </c>
      <c r="BR151" s="39">
        <f>'Bieu8-XSKT'!BR151</f>
        <v>0</v>
      </c>
      <c r="BS151" s="39">
        <f>'Bieu8-XSKT'!BS151</f>
        <v>0</v>
      </c>
      <c r="BT151" s="39">
        <f>'Bieu8-XSKT'!BT151</f>
        <v>0</v>
      </c>
      <c r="BU151" s="39">
        <f>'Bieu8-XSKT'!BU151</f>
        <v>0</v>
      </c>
      <c r="BV151" s="39">
        <f>'Bieu8-XSKT'!BV151</f>
        <v>0</v>
      </c>
      <c r="BW151" s="39">
        <f>'Bieu8-XSKT'!BW151</f>
        <v>0</v>
      </c>
      <c r="BX151" s="39">
        <f>'Bieu8-XSKT'!BX151</f>
        <v>0</v>
      </c>
      <c r="BY151" s="39">
        <f>'Bieu8-XSKT'!BY151</f>
        <v>0</v>
      </c>
      <c r="BZ151" s="39">
        <f>'Bieu8-XSKT'!BZ151</f>
        <v>10023.75</v>
      </c>
      <c r="CA151" s="39">
        <f>'Bieu8-XSKT'!CA151</f>
        <v>8970</v>
      </c>
      <c r="CB151" s="39">
        <f>'Bieu8-XSKT'!CB151</f>
        <v>8970</v>
      </c>
      <c r="CC151" s="39">
        <f t="shared" si="23"/>
        <v>8970</v>
      </c>
      <c r="CD151" s="41" t="s">
        <v>62</v>
      </c>
      <c r="CE151" s="120"/>
      <c r="CG151" s="125"/>
      <c r="CH151" s="107"/>
      <c r="CI151" s="125"/>
      <c r="CJ151" s="106"/>
      <c r="CK151" s="105"/>
      <c r="CL151" s="106"/>
    </row>
    <row r="152" spans="1:90" s="17" customFormat="1" ht="30" hidden="1" x14ac:dyDescent="0.25">
      <c r="A152" s="41">
        <f t="shared" si="22"/>
        <v>28</v>
      </c>
      <c r="B152" s="43" t="s">
        <v>316</v>
      </c>
      <c r="C152" s="44"/>
      <c r="D152" s="44"/>
      <c r="E152" s="45"/>
      <c r="F152" s="226"/>
      <c r="G152" s="39">
        <f>'Bieu8-XSKT'!G152</f>
        <v>4163</v>
      </c>
      <c r="H152" s="39">
        <f>'Bieu8-XSKT'!H152</f>
        <v>3746.7000000000003</v>
      </c>
      <c r="I152" s="39">
        <f>'Bieu8-XSKT'!I152</f>
        <v>0</v>
      </c>
      <c r="J152" s="39">
        <f>'Bieu8-XSKT'!J152</f>
        <v>0</v>
      </c>
      <c r="K152" s="39">
        <f>'Bieu8-XSKT'!K152</f>
        <v>0</v>
      </c>
      <c r="L152" s="39">
        <f>'Bieu8-XSKT'!L152</f>
        <v>0</v>
      </c>
      <c r="M152" s="39">
        <f>'Bieu8-XSKT'!M152</f>
        <v>0</v>
      </c>
      <c r="N152" s="39">
        <f>'Bieu8-XSKT'!N152</f>
        <v>0</v>
      </c>
      <c r="O152" s="39">
        <f>'Bieu8-XSKT'!O152</f>
        <v>0</v>
      </c>
      <c r="P152" s="39">
        <f>'Bieu8-XSKT'!P152</f>
        <v>0</v>
      </c>
      <c r="Q152" s="39">
        <f>'Bieu8-XSKT'!Q152</f>
        <v>0</v>
      </c>
      <c r="R152" s="39">
        <f>'Bieu8-XSKT'!R152</f>
        <v>0</v>
      </c>
      <c r="S152" s="39">
        <f>'Bieu8-XSKT'!S152</f>
        <v>0</v>
      </c>
      <c r="T152" s="39">
        <f>'Bieu8-XSKT'!T152</f>
        <v>0</v>
      </c>
      <c r="U152" s="39">
        <f>'Bieu8-XSKT'!U152</f>
        <v>0</v>
      </c>
      <c r="V152" s="39">
        <f>'Bieu8-XSKT'!V152</f>
        <v>0</v>
      </c>
      <c r="W152" s="39">
        <f>'Bieu8-XSKT'!W152</f>
        <v>0</v>
      </c>
      <c r="X152" s="39">
        <f>'Bieu8-XSKT'!X152</f>
        <v>0</v>
      </c>
      <c r="Y152" s="39">
        <f>'Bieu8-XSKT'!Y152</f>
        <v>0</v>
      </c>
      <c r="Z152" s="39">
        <f>'Bieu8-XSKT'!Z152</f>
        <v>0</v>
      </c>
      <c r="AA152" s="39">
        <f>'Bieu8-XSKT'!AA152</f>
        <v>0</v>
      </c>
      <c r="AB152" s="39">
        <f>'Bieu8-XSKT'!AB152</f>
        <v>0</v>
      </c>
      <c r="AC152" s="39">
        <f>'Bieu8-XSKT'!AC152</f>
        <v>0</v>
      </c>
      <c r="AD152" s="39">
        <f>'Bieu8-XSKT'!AD152</f>
        <v>0</v>
      </c>
      <c r="AE152" s="39">
        <f>'Bieu8-XSKT'!AE152</f>
        <v>0</v>
      </c>
      <c r="AF152" s="39">
        <f>'Bieu8-XSKT'!AF152</f>
        <v>0</v>
      </c>
      <c r="AG152" s="39">
        <f>'Bieu8-XSKT'!AG152</f>
        <v>0</v>
      </c>
      <c r="AH152" s="39">
        <f>'Bieu8-XSKT'!AH152</f>
        <v>0</v>
      </c>
      <c r="AI152" s="39">
        <f>'Bieu8-XSKT'!AI152</f>
        <v>0</v>
      </c>
      <c r="AJ152" s="39">
        <f>'Bieu8-XSKT'!AJ152</f>
        <v>0</v>
      </c>
      <c r="AK152" s="39">
        <f>'Bieu8-XSKT'!AK152</f>
        <v>0</v>
      </c>
      <c r="AL152" s="39">
        <f>'Bieu8-XSKT'!AL152</f>
        <v>0</v>
      </c>
      <c r="AM152" s="39">
        <f>'Bieu8-XSKT'!AM152</f>
        <v>0</v>
      </c>
      <c r="AN152" s="39">
        <f>'Bieu8-XSKT'!AN152</f>
        <v>0</v>
      </c>
      <c r="AO152" s="39">
        <f>'Bieu8-XSKT'!AO152</f>
        <v>0</v>
      </c>
      <c r="AP152" s="39">
        <f>'Bieu8-XSKT'!AP152</f>
        <v>0</v>
      </c>
      <c r="AQ152" s="39">
        <f>'Bieu8-XSKT'!AQ152</f>
        <v>0</v>
      </c>
      <c r="AR152" s="39">
        <f>'Bieu8-XSKT'!AR152</f>
        <v>0</v>
      </c>
      <c r="AS152" s="39">
        <f>'Bieu8-XSKT'!AS152</f>
        <v>0</v>
      </c>
      <c r="AT152" s="39">
        <f>'Bieu8-XSKT'!AT152</f>
        <v>0</v>
      </c>
      <c r="AU152" s="39">
        <f>'Bieu8-XSKT'!AU152</f>
        <v>0</v>
      </c>
      <c r="AV152" s="39">
        <f>'Bieu8-XSKT'!AV152</f>
        <v>0</v>
      </c>
      <c r="AW152" s="39">
        <f>'Bieu8-XSKT'!AW152</f>
        <v>0</v>
      </c>
      <c r="AX152" s="39">
        <f>'Bieu8-XSKT'!AX152</f>
        <v>0</v>
      </c>
      <c r="AY152" s="39">
        <f>'Bieu8-XSKT'!AY152</f>
        <v>0</v>
      </c>
      <c r="AZ152" s="39">
        <f>'Bieu8-XSKT'!AZ152</f>
        <v>0</v>
      </c>
      <c r="BA152" s="39">
        <f>'Bieu8-XSKT'!BA152</f>
        <v>0</v>
      </c>
      <c r="BB152" s="39">
        <f>'Bieu8-XSKT'!BB152</f>
        <v>0</v>
      </c>
      <c r="BC152" s="39">
        <f>'Bieu8-XSKT'!BC152</f>
        <v>0</v>
      </c>
      <c r="BD152" s="39">
        <f>'Bieu8-XSKT'!BD152</f>
        <v>0</v>
      </c>
      <c r="BE152" s="39">
        <f>'Bieu8-XSKT'!BE152</f>
        <v>0</v>
      </c>
      <c r="BF152" s="39">
        <f>'Bieu8-XSKT'!BF152</f>
        <v>0</v>
      </c>
      <c r="BG152" s="39">
        <f>'Bieu8-XSKT'!BG152</f>
        <v>0</v>
      </c>
      <c r="BH152" s="39">
        <f>'Bieu8-XSKT'!BH152</f>
        <v>0</v>
      </c>
      <c r="BI152" s="39">
        <f>'Bieu8-XSKT'!BI152</f>
        <v>0</v>
      </c>
      <c r="BJ152" s="39">
        <f>'Bieu8-XSKT'!BJ152</f>
        <v>0</v>
      </c>
      <c r="BK152" s="39">
        <f>'Bieu8-XSKT'!BK152</f>
        <v>0</v>
      </c>
      <c r="BL152" s="39">
        <f>'Bieu8-XSKT'!BL152</f>
        <v>0</v>
      </c>
      <c r="BM152" s="39">
        <f>'Bieu8-XSKT'!BM152</f>
        <v>0</v>
      </c>
      <c r="BN152" s="39">
        <f>'Bieu8-XSKT'!BN152</f>
        <v>0</v>
      </c>
      <c r="BO152" s="39">
        <f>'Bieu8-XSKT'!BO152</f>
        <v>0</v>
      </c>
      <c r="BP152" s="39">
        <f>'Bieu8-XSKT'!BP152</f>
        <v>0</v>
      </c>
      <c r="BQ152" s="39">
        <f>'Bieu8-XSKT'!BQ152</f>
        <v>0</v>
      </c>
      <c r="BR152" s="39">
        <f>'Bieu8-XSKT'!BR152</f>
        <v>0</v>
      </c>
      <c r="BS152" s="39">
        <f>'Bieu8-XSKT'!BS152</f>
        <v>0</v>
      </c>
      <c r="BT152" s="39">
        <f>'Bieu8-XSKT'!BT152</f>
        <v>0</v>
      </c>
      <c r="BU152" s="39">
        <f>'Bieu8-XSKT'!BU152</f>
        <v>0</v>
      </c>
      <c r="BV152" s="39">
        <f>'Bieu8-XSKT'!BV152</f>
        <v>0</v>
      </c>
      <c r="BW152" s="39">
        <f>'Bieu8-XSKT'!BW152</f>
        <v>0</v>
      </c>
      <c r="BX152" s="39">
        <f>'Bieu8-XSKT'!BX152</f>
        <v>0</v>
      </c>
      <c r="BY152" s="39">
        <f>'Bieu8-XSKT'!BY152</f>
        <v>0</v>
      </c>
      <c r="BZ152" s="39">
        <f>'Bieu8-XSKT'!BZ152</f>
        <v>1873.3500000000001</v>
      </c>
      <c r="CA152" s="39">
        <f>'Bieu8-XSKT'!CA152</f>
        <v>1820</v>
      </c>
      <c r="CB152" s="39">
        <f>'Bieu8-XSKT'!CB152</f>
        <v>1820</v>
      </c>
      <c r="CC152" s="39">
        <f t="shared" si="23"/>
        <v>1820</v>
      </c>
      <c r="CD152" s="41" t="s">
        <v>62</v>
      </c>
      <c r="CE152" s="120"/>
      <c r="CG152" s="125"/>
      <c r="CH152" s="107"/>
      <c r="CI152" s="125"/>
      <c r="CJ152" s="106"/>
      <c r="CK152" s="105"/>
      <c r="CL152" s="106"/>
    </row>
    <row r="153" spans="1:90" s="17" customFormat="1" ht="45" hidden="1" x14ac:dyDescent="0.25">
      <c r="A153" s="41">
        <f t="shared" si="22"/>
        <v>29</v>
      </c>
      <c r="B153" s="151" t="s">
        <v>318</v>
      </c>
      <c r="C153" s="44"/>
      <c r="D153" s="44"/>
      <c r="E153" s="45"/>
      <c r="F153" s="226"/>
      <c r="G153" s="39">
        <f>'Bieu8-XSKT'!G153</f>
        <v>6910</v>
      </c>
      <c r="H153" s="39">
        <f>'Bieu8-XSKT'!H153</f>
        <v>6219</v>
      </c>
      <c r="I153" s="39">
        <f>'Bieu8-XSKT'!I153</f>
        <v>0</v>
      </c>
      <c r="J153" s="39">
        <f>'Bieu8-XSKT'!J153</f>
        <v>0</v>
      </c>
      <c r="K153" s="39">
        <f>'Bieu8-XSKT'!K153</f>
        <v>0</v>
      </c>
      <c r="L153" s="39">
        <f>'Bieu8-XSKT'!L153</f>
        <v>0</v>
      </c>
      <c r="M153" s="39">
        <f>'Bieu8-XSKT'!M153</f>
        <v>0</v>
      </c>
      <c r="N153" s="39">
        <f>'Bieu8-XSKT'!N153</f>
        <v>0</v>
      </c>
      <c r="O153" s="39">
        <f>'Bieu8-XSKT'!O153</f>
        <v>0</v>
      </c>
      <c r="P153" s="39">
        <f>'Bieu8-XSKT'!P153</f>
        <v>0</v>
      </c>
      <c r="Q153" s="39">
        <f>'Bieu8-XSKT'!Q153</f>
        <v>0</v>
      </c>
      <c r="R153" s="39">
        <f>'Bieu8-XSKT'!R153</f>
        <v>0</v>
      </c>
      <c r="S153" s="39">
        <f>'Bieu8-XSKT'!S153</f>
        <v>0</v>
      </c>
      <c r="T153" s="39">
        <f>'Bieu8-XSKT'!T153</f>
        <v>0</v>
      </c>
      <c r="U153" s="39">
        <f>'Bieu8-XSKT'!U153</f>
        <v>0</v>
      </c>
      <c r="V153" s="39">
        <f>'Bieu8-XSKT'!V153</f>
        <v>0</v>
      </c>
      <c r="W153" s="39">
        <f>'Bieu8-XSKT'!W153</f>
        <v>0</v>
      </c>
      <c r="X153" s="39">
        <f>'Bieu8-XSKT'!X153</f>
        <v>0</v>
      </c>
      <c r="Y153" s="39">
        <f>'Bieu8-XSKT'!Y153</f>
        <v>0</v>
      </c>
      <c r="Z153" s="39">
        <f>'Bieu8-XSKT'!Z153</f>
        <v>0</v>
      </c>
      <c r="AA153" s="39">
        <f>'Bieu8-XSKT'!AA153</f>
        <v>0</v>
      </c>
      <c r="AB153" s="39">
        <f>'Bieu8-XSKT'!AB153</f>
        <v>0</v>
      </c>
      <c r="AC153" s="39">
        <f>'Bieu8-XSKT'!AC153</f>
        <v>0</v>
      </c>
      <c r="AD153" s="39">
        <f>'Bieu8-XSKT'!AD153</f>
        <v>0</v>
      </c>
      <c r="AE153" s="39">
        <f>'Bieu8-XSKT'!AE153</f>
        <v>0</v>
      </c>
      <c r="AF153" s="39">
        <f>'Bieu8-XSKT'!AF153</f>
        <v>0</v>
      </c>
      <c r="AG153" s="39">
        <f>'Bieu8-XSKT'!AG153</f>
        <v>0</v>
      </c>
      <c r="AH153" s="39">
        <f>'Bieu8-XSKT'!AH153</f>
        <v>0</v>
      </c>
      <c r="AI153" s="39">
        <f>'Bieu8-XSKT'!AI153</f>
        <v>0</v>
      </c>
      <c r="AJ153" s="39">
        <f>'Bieu8-XSKT'!AJ153</f>
        <v>0</v>
      </c>
      <c r="AK153" s="39">
        <f>'Bieu8-XSKT'!AK153</f>
        <v>0</v>
      </c>
      <c r="AL153" s="39">
        <f>'Bieu8-XSKT'!AL153</f>
        <v>0</v>
      </c>
      <c r="AM153" s="39">
        <f>'Bieu8-XSKT'!AM153</f>
        <v>0</v>
      </c>
      <c r="AN153" s="39">
        <f>'Bieu8-XSKT'!AN153</f>
        <v>0</v>
      </c>
      <c r="AO153" s="39">
        <f>'Bieu8-XSKT'!AO153</f>
        <v>0</v>
      </c>
      <c r="AP153" s="39">
        <f>'Bieu8-XSKT'!AP153</f>
        <v>0</v>
      </c>
      <c r="AQ153" s="39">
        <f>'Bieu8-XSKT'!AQ153</f>
        <v>0</v>
      </c>
      <c r="AR153" s="39">
        <f>'Bieu8-XSKT'!AR153</f>
        <v>0</v>
      </c>
      <c r="AS153" s="39">
        <f>'Bieu8-XSKT'!AS153</f>
        <v>0</v>
      </c>
      <c r="AT153" s="39">
        <f>'Bieu8-XSKT'!AT153</f>
        <v>0</v>
      </c>
      <c r="AU153" s="39">
        <f>'Bieu8-XSKT'!AU153</f>
        <v>0</v>
      </c>
      <c r="AV153" s="39">
        <f>'Bieu8-XSKT'!AV153</f>
        <v>0</v>
      </c>
      <c r="AW153" s="39">
        <f>'Bieu8-XSKT'!AW153</f>
        <v>0</v>
      </c>
      <c r="AX153" s="39">
        <f>'Bieu8-XSKT'!AX153</f>
        <v>0</v>
      </c>
      <c r="AY153" s="39">
        <f>'Bieu8-XSKT'!AY153</f>
        <v>0</v>
      </c>
      <c r="AZ153" s="39">
        <f>'Bieu8-XSKT'!AZ153</f>
        <v>0</v>
      </c>
      <c r="BA153" s="39">
        <f>'Bieu8-XSKT'!BA153</f>
        <v>0</v>
      </c>
      <c r="BB153" s="39">
        <f>'Bieu8-XSKT'!BB153</f>
        <v>0</v>
      </c>
      <c r="BC153" s="39">
        <f>'Bieu8-XSKT'!BC153</f>
        <v>0</v>
      </c>
      <c r="BD153" s="39">
        <f>'Bieu8-XSKT'!BD153</f>
        <v>0</v>
      </c>
      <c r="BE153" s="39">
        <f>'Bieu8-XSKT'!BE153</f>
        <v>0</v>
      </c>
      <c r="BF153" s="39">
        <f>'Bieu8-XSKT'!BF153</f>
        <v>0</v>
      </c>
      <c r="BG153" s="39">
        <f>'Bieu8-XSKT'!BG153</f>
        <v>0</v>
      </c>
      <c r="BH153" s="39">
        <f>'Bieu8-XSKT'!BH153</f>
        <v>0</v>
      </c>
      <c r="BI153" s="39">
        <f>'Bieu8-XSKT'!BI153</f>
        <v>0</v>
      </c>
      <c r="BJ153" s="39">
        <f>'Bieu8-XSKT'!BJ153</f>
        <v>0</v>
      </c>
      <c r="BK153" s="39">
        <f>'Bieu8-XSKT'!BK153</f>
        <v>0</v>
      </c>
      <c r="BL153" s="39">
        <f>'Bieu8-XSKT'!BL153</f>
        <v>0</v>
      </c>
      <c r="BM153" s="39">
        <f>'Bieu8-XSKT'!BM153</f>
        <v>0</v>
      </c>
      <c r="BN153" s="39">
        <f>'Bieu8-XSKT'!BN153</f>
        <v>0</v>
      </c>
      <c r="BO153" s="39">
        <f>'Bieu8-XSKT'!BO153</f>
        <v>0</v>
      </c>
      <c r="BP153" s="39">
        <f>'Bieu8-XSKT'!BP153</f>
        <v>0</v>
      </c>
      <c r="BQ153" s="39">
        <f>'Bieu8-XSKT'!BQ153</f>
        <v>0</v>
      </c>
      <c r="BR153" s="39">
        <f>'Bieu8-XSKT'!BR153</f>
        <v>0</v>
      </c>
      <c r="BS153" s="39">
        <f>'Bieu8-XSKT'!BS153</f>
        <v>0</v>
      </c>
      <c r="BT153" s="39">
        <f>'Bieu8-XSKT'!BT153</f>
        <v>0</v>
      </c>
      <c r="BU153" s="39">
        <f>'Bieu8-XSKT'!BU153</f>
        <v>0</v>
      </c>
      <c r="BV153" s="39">
        <f>'Bieu8-XSKT'!BV153</f>
        <v>0</v>
      </c>
      <c r="BW153" s="39">
        <f>'Bieu8-XSKT'!BW153</f>
        <v>0</v>
      </c>
      <c r="BX153" s="39">
        <f>'Bieu8-XSKT'!BX153</f>
        <v>0</v>
      </c>
      <c r="BY153" s="39">
        <f>'Bieu8-XSKT'!BY153</f>
        <v>0</v>
      </c>
      <c r="BZ153" s="39">
        <f>'Bieu8-XSKT'!BZ153</f>
        <v>3109.5</v>
      </c>
      <c r="CA153" s="39">
        <f>'Bieu8-XSKT'!CA153</f>
        <v>3050</v>
      </c>
      <c r="CB153" s="39">
        <f>'Bieu8-XSKT'!CB153</f>
        <v>3050</v>
      </c>
      <c r="CC153" s="39">
        <f t="shared" si="23"/>
        <v>3050</v>
      </c>
      <c r="CD153" s="41" t="s">
        <v>62</v>
      </c>
      <c r="CE153" s="120"/>
      <c r="CG153" s="125"/>
      <c r="CH153" s="107"/>
      <c r="CI153" s="125"/>
      <c r="CJ153" s="106"/>
      <c r="CK153" s="105"/>
      <c r="CL153" s="106"/>
    </row>
    <row r="154" spans="1:90" s="17" customFormat="1" ht="60" hidden="1" x14ac:dyDescent="0.25">
      <c r="A154" s="41">
        <f t="shared" si="22"/>
        <v>30</v>
      </c>
      <c r="B154" s="151" t="s">
        <v>319</v>
      </c>
      <c r="C154" s="44"/>
      <c r="D154" s="44"/>
      <c r="E154" s="45"/>
      <c r="F154" s="226"/>
      <c r="G154" s="39">
        <f>'Bieu8-XSKT'!G154</f>
        <v>7232</v>
      </c>
      <c r="H154" s="39">
        <f>'Bieu8-XSKT'!H154</f>
        <v>6508.8</v>
      </c>
      <c r="I154" s="39">
        <f>'Bieu8-XSKT'!I154</f>
        <v>0</v>
      </c>
      <c r="J154" s="39">
        <f>'Bieu8-XSKT'!J154</f>
        <v>0</v>
      </c>
      <c r="K154" s="39">
        <f>'Bieu8-XSKT'!K154</f>
        <v>0</v>
      </c>
      <c r="L154" s="39">
        <f>'Bieu8-XSKT'!L154</f>
        <v>0</v>
      </c>
      <c r="M154" s="39">
        <f>'Bieu8-XSKT'!M154</f>
        <v>0</v>
      </c>
      <c r="N154" s="39">
        <f>'Bieu8-XSKT'!N154</f>
        <v>0</v>
      </c>
      <c r="O154" s="39">
        <f>'Bieu8-XSKT'!O154</f>
        <v>0</v>
      </c>
      <c r="P154" s="39">
        <f>'Bieu8-XSKT'!P154</f>
        <v>0</v>
      </c>
      <c r="Q154" s="39">
        <f>'Bieu8-XSKT'!Q154</f>
        <v>0</v>
      </c>
      <c r="R154" s="39">
        <f>'Bieu8-XSKT'!R154</f>
        <v>0</v>
      </c>
      <c r="S154" s="39">
        <f>'Bieu8-XSKT'!S154</f>
        <v>0</v>
      </c>
      <c r="T154" s="39">
        <f>'Bieu8-XSKT'!T154</f>
        <v>0</v>
      </c>
      <c r="U154" s="39">
        <f>'Bieu8-XSKT'!U154</f>
        <v>0</v>
      </c>
      <c r="V154" s="39">
        <f>'Bieu8-XSKT'!V154</f>
        <v>0</v>
      </c>
      <c r="W154" s="39">
        <f>'Bieu8-XSKT'!W154</f>
        <v>0</v>
      </c>
      <c r="X154" s="39">
        <f>'Bieu8-XSKT'!X154</f>
        <v>0</v>
      </c>
      <c r="Y154" s="39">
        <f>'Bieu8-XSKT'!Y154</f>
        <v>0</v>
      </c>
      <c r="Z154" s="39">
        <f>'Bieu8-XSKT'!Z154</f>
        <v>0</v>
      </c>
      <c r="AA154" s="39">
        <f>'Bieu8-XSKT'!AA154</f>
        <v>0</v>
      </c>
      <c r="AB154" s="39">
        <f>'Bieu8-XSKT'!AB154</f>
        <v>0</v>
      </c>
      <c r="AC154" s="39">
        <f>'Bieu8-XSKT'!AC154</f>
        <v>0</v>
      </c>
      <c r="AD154" s="39">
        <f>'Bieu8-XSKT'!AD154</f>
        <v>0</v>
      </c>
      <c r="AE154" s="39">
        <f>'Bieu8-XSKT'!AE154</f>
        <v>0</v>
      </c>
      <c r="AF154" s="39">
        <f>'Bieu8-XSKT'!AF154</f>
        <v>0</v>
      </c>
      <c r="AG154" s="39">
        <f>'Bieu8-XSKT'!AG154</f>
        <v>0</v>
      </c>
      <c r="AH154" s="39">
        <f>'Bieu8-XSKT'!AH154</f>
        <v>0</v>
      </c>
      <c r="AI154" s="39">
        <f>'Bieu8-XSKT'!AI154</f>
        <v>0</v>
      </c>
      <c r="AJ154" s="39">
        <f>'Bieu8-XSKT'!AJ154</f>
        <v>0</v>
      </c>
      <c r="AK154" s="39">
        <f>'Bieu8-XSKT'!AK154</f>
        <v>0</v>
      </c>
      <c r="AL154" s="39">
        <f>'Bieu8-XSKT'!AL154</f>
        <v>0</v>
      </c>
      <c r="AM154" s="39">
        <f>'Bieu8-XSKT'!AM154</f>
        <v>0</v>
      </c>
      <c r="AN154" s="39">
        <f>'Bieu8-XSKT'!AN154</f>
        <v>0</v>
      </c>
      <c r="AO154" s="39">
        <f>'Bieu8-XSKT'!AO154</f>
        <v>0</v>
      </c>
      <c r="AP154" s="39">
        <f>'Bieu8-XSKT'!AP154</f>
        <v>0</v>
      </c>
      <c r="AQ154" s="39">
        <f>'Bieu8-XSKT'!AQ154</f>
        <v>0</v>
      </c>
      <c r="AR154" s="39">
        <f>'Bieu8-XSKT'!AR154</f>
        <v>0</v>
      </c>
      <c r="AS154" s="39">
        <f>'Bieu8-XSKT'!AS154</f>
        <v>0</v>
      </c>
      <c r="AT154" s="39">
        <f>'Bieu8-XSKT'!AT154</f>
        <v>0</v>
      </c>
      <c r="AU154" s="39">
        <f>'Bieu8-XSKT'!AU154</f>
        <v>0</v>
      </c>
      <c r="AV154" s="39">
        <f>'Bieu8-XSKT'!AV154</f>
        <v>0</v>
      </c>
      <c r="AW154" s="39">
        <f>'Bieu8-XSKT'!AW154</f>
        <v>0</v>
      </c>
      <c r="AX154" s="39">
        <f>'Bieu8-XSKT'!AX154</f>
        <v>0</v>
      </c>
      <c r="AY154" s="39">
        <f>'Bieu8-XSKT'!AY154</f>
        <v>0</v>
      </c>
      <c r="AZ154" s="39">
        <f>'Bieu8-XSKT'!AZ154</f>
        <v>0</v>
      </c>
      <c r="BA154" s="39">
        <f>'Bieu8-XSKT'!BA154</f>
        <v>0</v>
      </c>
      <c r="BB154" s="39">
        <f>'Bieu8-XSKT'!BB154</f>
        <v>0</v>
      </c>
      <c r="BC154" s="39">
        <f>'Bieu8-XSKT'!BC154</f>
        <v>0</v>
      </c>
      <c r="BD154" s="39">
        <f>'Bieu8-XSKT'!BD154</f>
        <v>0</v>
      </c>
      <c r="BE154" s="39">
        <f>'Bieu8-XSKT'!BE154</f>
        <v>0</v>
      </c>
      <c r="BF154" s="39">
        <f>'Bieu8-XSKT'!BF154</f>
        <v>0</v>
      </c>
      <c r="BG154" s="39">
        <f>'Bieu8-XSKT'!BG154</f>
        <v>0</v>
      </c>
      <c r="BH154" s="39">
        <f>'Bieu8-XSKT'!BH154</f>
        <v>0</v>
      </c>
      <c r="BI154" s="39">
        <f>'Bieu8-XSKT'!BI154</f>
        <v>0</v>
      </c>
      <c r="BJ154" s="39">
        <f>'Bieu8-XSKT'!BJ154</f>
        <v>0</v>
      </c>
      <c r="BK154" s="39">
        <f>'Bieu8-XSKT'!BK154</f>
        <v>0</v>
      </c>
      <c r="BL154" s="39">
        <f>'Bieu8-XSKT'!BL154</f>
        <v>0</v>
      </c>
      <c r="BM154" s="39">
        <f>'Bieu8-XSKT'!BM154</f>
        <v>0</v>
      </c>
      <c r="BN154" s="39">
        <f>'Bieu8-XSKT'!BN154</f>
        <v>0</v>
      </c>
      <c r="BO154" s="39">
        <f>'Bieu8-XSKT'!BO154</f>
        <v>0</v>
      </c>
      <c r="BP154" s="39">
        <f>'Bieu8-XSKT'!BP154</f>
        <v>0</v>
      </c>
      <c r="BQ154" s="39">
        <f>'Bieu8-XSKT'!BQ154</f>
        <v>0</v>
      </c>
      <c r="BR154" s="39">
        <f>'Bieu8-XSKT'!BR154</f>
        <v>0</v>
      </c>
      <c r="BS154" s="39">
        <f>'Bieu8-XSKT'!BS154</f>
        <v>0</v>
      </c>
      <c r="BT154" s="39">
        <f>'Bieu8-XSKT'!BT154</f>
        <v>0</v>
      </c>
      <c r="BU154" s="39">
        <f>'Bieu8-XSKT'!BU154</f>
        <v>0</v>
      </c>
      <c r="BV154" s="39">
        <f>'Bieu8-XSKT'!BV154</f>
        <v>0</v>
      </c>
      <c r="BW154" s="39">
        <f>'Bieu8-XSKT'!BW154</f>
        <v>0</v>
      </c>
      <c r="BX154" s="39">
        <f>'Bieu8-XSKT'!BX154</f>
        <v>0</v>
      </c>
      <c r="BY154" s="39">
        <f>'Bieu8-XSKT'!BY154</f>
        <v>0</v>
      </c>
      <c r="BZ154" s="39">
        <f>'Bieu8-XSKT'!BZ154</f>
        <v>3254.4</v>
      </c>
      <c r="CA154" s="39">
        <f>'Bieu8-XSKT'!CA154</f>
        <v>2900</v>
      </c>
      <c r="CB154" s="39">
        <f>'Bieu8-XSKT'!CB154</f>
        <v>2900</v>
      </c>
      <c r="CC154" s="39">
        <f t="shared" si="23"/>
        <v>2900</v>
      </c>
      <c r="CD154" s="41" t="s">
        <v>62</v>
      </c>
      <c r="CE154" s="120"/>
      <c r="CG154" s="125"/>
      <c r="CH154" s="107"/>
      <c r="CI154" s="125"/>
      <c r="CJ154" s="106"/>
      <c r="CK154" s="105"/>
      <c r="CL154" s="106"/>
    </row>
    <row r="155" spans="1:90" s="17" customFormat="1" ht="30" hidden="1" x14ac:dyDescent="0.25">
      <c r="A155" s="41">
        <f t="shared" si="22"/>
        <v>31</v>
      </c>
      <c r="B155" s="151" t="s">
        <v>306</v>
      </c>
      <c r="C155" s="44"/>
      <c r="D155" s="44"/>
      <c r="E155" s="45"/>
      <c r="F155" s="226"/>
      <c r="G155" s="39">
        <f>'Bieu8-XSKT'!G155</f>
        <v>10306</v>
      </c>
      <c r="H155" s="39">
        <f>'Bieu8-XSKT'!H155</f>
        <v>9275.4</v>
      </c>
      <c r="I155" s="39">
        <f>'Bieu8-XSKT'!I155</f>
        <v>0</v>
      </c>
      <c r="J155" s="39">
        <f>'Bieu8-XSKT'!J155</f>
        <v>0</v>
      </c>
      <c r="K155" s="39">
        <f>'Bieu8-XSKT'!K155</f>
        <v>0</v>
      </c>
      <c r="L155" s="39">
        <f>'Bieu8-XSKT'!L155</f>
        <v>0</v>
      </c>
      <c r="M155" s="39">
        <f>'Bieu8-XSKT'!M155</f>
        <v>0</v>
      </c>
      <c r="N155" s="39">
        <f>'Bieu8-XSKT'!N155</f>
        <v>0</v>
      </c>
      <c r="O155" s="39">
        <f>'Bieu8-XSKT'!O155</f>
        <v>0</v>
      </c>
      <c r="P155" s="39">
        <f>'Bieu8-XSKT'!P155</f>
        <v>0</v>
      </c>
      <c r="Q155" s="39">
        <f>'Bieu8-XSKT'!Q155</f>
        <v>0</v>
      </c>
      <c r="R155" s="39">
        <f>'Bieu8-XSKT'!R155</f>
        <v>0</v>
      </c>
      <c r="S155" s="39">
        <f>'Bieu8-XSKT'!S155</f>
        <v>0</v>
      </c>
      <c r="T155" s="39">
        <f>'Bieu8-XSKT'!T155</f>
        <v>0</v>
      </c>
      <c r="U155" s="39">
        <f>'Bieu8-XSKT'!U155</f>
        <v>0</v>
      </c>
      <c r="V155" s="39">
        <f>'Bieu8-XSKT'!V155</f>
        <v>0</v>
      </c>
      <c r="W155" s="39">
        <f>'Bieu8-XSKT'!W155</f>
        <v>0</v>
      </c>
      <c r="X155" s="39">
        <f>'Bieu8-XSKT'!X155</f>
        <v>0</v>
      </c>
      <c r="Y155" s="39">
        <f>'Bieu8-XSKT'!Y155</f>
        <v>0</v>
      </c>
      <c r="Z155" s="39">
        <f>'Bieu8-XSKT'!Z155</f>
        <v>0</v>
      </c>
      <c r="AA155" s="39">
        <f>'Bieu8-XSKT'!AA155</f>
        <v>0</v>
      </c>
      <c r="AB155" s="39">
        <f>'Bieu8-XSKT'!AB155</f>
        <v>0</v>
      </c>
      <c r="AC155" s="39">
        <f>'Bieu8-XSKT'!AC155</f>
        <v>0</v>
      </c>
      <c r="AD155" s="39">
        <f>'Bieu8-XSKT'!AD155</f>
        <v>0</v>
      </c>
      <c r="AE155" s="39">
        <f>'Bieu8-XSKT'!AE155</f>
        <v>0</v>
      </c>
      <c r="AF155" s="39">
        <f>'Bieu8-XSKT'!AF155</f>
        <v>0</v>
      </c>
      <c r="AG155" s="39">
        <f>'Bieu8-XSKT'!AG155</f>
        <v>0</v>
      </c>
      <c r="AH155" s="39">
        <f>'Bieu8-XSKT'!AH155</f>
        <v>0</v>
      </c>
      <c r="AI155" s="39">
        <f>'Bieu8-XSKT'!AI155</f>
        <v>0</v>
      </c>
      <c r="AJ155" s="39">
        <f>'Bieu8-XSKT'!AJ155</f>
        <v>0</v>
      </c>
      <c r="AK155" s="39">
        <f>'Bieu8-XSKT'!AK155</f>
        <v>0</v>
      </c>
      <c r="AL155" s="39">
        <f>'Bieu8-XSKT'!AL155</f>
        <v>0</v>
      </c>
      <c r="AM155" s="39">
        <f>'Bieu8-XSKT'!AM155</f>
        <v>0</v>
      </c>
      <c r="AN155" s="39">
        <f>'Bieu8-XSKT'!AN155</f>
        <v>0</v>
      </c>
      <c r="AO155" s="39">
        <f>'Bieu8-XSKT'!AO155</f>
        <v>0</v>
      </c>
      <c r="AP155" s="39">
        <f>'Bieu8-XSKT'!AP155</f>
        <v>0</v>
      </c>
      <c r="AQ155" s="39">
        <f>'Bieu8-XSKT'!AQ155</f>
        <v>0</v>
      </c>
      <c r="AR155" s="39">
        <f>'Bieu8-XSKT'!AR155</f>
        <v>0</v>
      </c>
      <c r="AS155" s="39">
        <f>'Bieu8-XSKT'!AS155</f>
        <v>0</v>
      </c>
      <c r="AT155" s="39">
        <f>'Bieu8-XSKT'!AT155</f>
        <v>0</v>
      </c>
      <c r="AU155" s="39">
        <f>'Bieu8-XSKT'!AU155</f>
        <v>0</v>
      </c>
      <c r="AV155" s="39">
        <f>'Bieu8-XSKT'!AV155</f>
        <v>0</v>
      </c>
      <c r="AW155" s="39">
        <f>'Bieu8-XSKT'!AW155</f>
        <v>0</v>
      </c>
      <c r="AX155" s="39">
        <f>'Bieu8-XSKT'!AX155</f>
        <v>0</v>
      </c>
      <c r="AY155" s="39">
        <f>'Bieu8-XSKT'!AY155</f>
        <v>0</v>
      </c>
      <c r="AZ155" s="39">
        <f>'Bieu8-XSKT'!AZ155</f>
        <v>0</v>
      </c>
      <c r="BA155" s="39">
        <f>'Bieu8-XSKT'!BA155</f>
        <v>0</v>
      </c>
      <c r="BB155" s="39">
        <f>'Bieu8-XSKT'!BB155</f>
        <v>0</v>
      </c>
      <c r="BC155" s="39">
        <f>'Bieu8-XSKT'!BC155</f>
        <v>0</v>
      </c>
      <c r="BD155" s="39">
        <f>'Bieu8-XSKT'!BD155</f>
        <v>0</v>
      </c>
      <c r="BE155" s="39">
        <f>'Bieu8-XSKT'!BE155</f>
        <v>0</v>
      </c>
      <c r="BF155" s="39">
        <f>'Bieu8-XSKT'!BF155</f>
        <v>0</v>
      </c>
      <c r="BG155" s="39">
        <f>'Bieu8-XSKT'!BG155</f>
        <v>0</v>
      </c>
      <c r="BH155" s="39">
        <f>'Bieu8-XSKT'!BH155</f>
        <v>0</v>
      </c>
      <c r="BI155" s="39">
        <f>'Bieu8-XSKT'!BI155</f>
        <v>0</v>
      </c>
      <c r="BJ155" s="39">
        <f>'Bieu8-XSKT'!BJ155</f>
        <v>0</v>
      </c>
      <c r="BK155" s="39">
        <f>'Bieu8-XSKT'!BK155</f>
        <v>0</v>
      </c>
      <c r="BL155" s="39">
        <f>'Bieu8-XSKT'!BL155</f>
        <v>0</v>
      </c>
      <c r="BM155" s="39">
        <f>'Bieu8-XSKT'!BM155</f>
        <v>0</v>
      </c>
      <c r="BN155" s="39">
        <f>'Bieu8-XSKT'!BN155</f>
        <v>0</v>
      </c>
      <c r="BO155" s="39">
        <f>'Bieu8-XSKT'!BO155</f>
        <v>0</v>
      </c>
      <c r="BP155" s="39">
        <f>'Bieu8-XSKT'!BP155</f>
        <v>0</v>
      </c>
      <c r="BQ155" s="39">
        <f>'Bieu8-XSKT'!BQ155</f>
        <v>0</v>
      </c>
      <c r="BR155" s="39">
        <f>'Bieu8-XSKT'!BR155</f>
        <v>0</v>
      </c>
      <c r="BS155" s="39">
        <f>'Bieu8-XSKT'!BS155</f>
        <v>0</v>
      </c>
      <c r="BT155" s="39">
        <f>'Bieu8-XSKT'!BT155</f>
        <v>0</v>
      </c>
      <c r="BU155" s="39">
        <f>'Bieu8-XSKT'!BU155</f>
        <v>0</v>
      </c>
      <c r="BV155" s="39">
        <f>'Bieu8-XSKT'!BV155</f>
        <v>0</v>
      </c>
      <c r="BW155" s="39">
        <f>'Bieu8-XSKT'!BW155</f>
        <v>0</v>
      </c>
      <c r="BX155" s="39">
        <f>'Bieu8-XSKT'!BX155</f>
        <v>0</v>
      </c>
      <c r="BY155" s="39">
        <f>'Bieu8-XSKT'!BY155</f>
        <v>0</v>
      </c>
      <c r="BZ155" s="39">
        <f>'Bieu8-XSKT'!BZ155</f>
        <v>4637.7</v>
      </c>
      <c r="CA155" s="39">
        <f>'Bieu8-XSKT'!CA155</f>
        <v>4410</v>
      </c>
      <c r="CB155" s="39">
        <f>'Bieu8-XSKT'!CB155</f>
        <v>4410</v>
      </c>
      <c r="CC155" s="39">
        <f t="shared" si="23"/>
        <v>4410</v>
      </c>
      <c r="CD155" s="41" t="s">
        <v>63</v>
      </c>
      <c r="CE155" s="120"/>
      <c r="CG155" s="125"/>
      <c r="CH155" s="107"/>
      <c r="CI155" s="125"/>
      <c r="CJ155" s="106"/>
      <c r="CK155" s="105"/>
      <c r="CL155" s="106"/>
    </row>
    <row r="156" spans="1:90" s="17" customFormat="1" ht="60" hidden="1" x14ac:dyDescent="0.25">
      <c r="A156" s="41">
        <f t="shared" si="22"/>
        <v>32</v>
      </c>
      <c r="B156" s="151" t="s">
        <v>307</v>
      </c>
      <c r="C156" s="44"/>
      <c r="D156" s="44"/>
      <c r="E156" s="45"/>
      <c r="F156" s="226"/>
      <c r="G156" s="39">
        <f>'Bieu8-XSKT'!G156</f>
        <v>5539</v>
      </c>
      <c r="H156" s="39">
        <f>'Bieu8-XSKT'!H156</f>
        <v>4985.1000000000004</v>
      </c>
      <c r="I156" s="39">
        <f>'Bieu8-XSKT'!I156</f>
        <v>0</v>
      </c>
      <c r="J156" s="39">
        <f>'Bieu8-XSKT'!J156</f>
        <v>0</v>
      </c>
      <c r="K156" s="39">
        <f>'Bieu8-XSKT'!K156</f>
        <v>0</v>
      </c>
      <c r="L156" s="39">
        <f>'Bieu8-XSKT'!L156</f>
        <v>0</v>
      </c>
      <c r="M156" s="39">
        <f>'Bieu8-XSKT'!M156</f>
        <v>0</v>
      </c>
      <c r="N156" s="39">
        <f>'Bieu8-XSKT'!N156</f>
        <v>0</v>
      </c>
      <c r="O156" s="39">
        <f>'Bieu8-XSKT'!O156</f>
        <v>0</v>
      </c>
      <c r="P156" s="39">
        <f>'Bieu8-XSKT'!P156</f>
        <v>0</v>
      </c>
      <c r="Q156" s="39">
        <f>'Bieu8-XSKT'!Q156</f>
        <v>0</v>
      </c>
      <c r="R156" s="39">
        <f>'Bieu8-XSKT'!R156</f>
        <v>0</v>
      </c>
      <c r="S156" s="39">
        <f>'Bieu8-XSKT'!S156</f>
        <v>0</v>
      </c>
      <c r="T156" s="39">
        <f>'Bieu8-XSKT'!T156</f>
        <v>0</v>
      </c>
      <c r="U156" s="39">
        <f>'Bieu8-XSKT'!U156</f>
        <v>0</v>
      </c>
      <c r="V156" s="39">
        <f>'Bieu8-XSKT'!V156</f>
        <v>0</v>
      </c>
      <c r="W156" s="39">
        <f>'Bieu8-XSKT'!W156</f>
        <v>0</v>
      </c>
      <c r="X156" s="39">
        <f>'Bieu8-XSKT'!X156</f>
        <v>0</v>
      </c>
      <c r="Y156" s="39">
        <f>'Bieu8-XSKT'!Y156</f>
        <v>0</v>
      </c>
      <c r="Z156" s="39">
        <f>'Bieu8-XSKT'!Z156</f>
        <v>0</v>
      </c>
      <c r="AA156" s="39">
        <f>'Bieu8-XSKT'!AA156</f>
        <v>0</v>
      </c>
      <c r="AB156" s="39">
        <f>'Bieu8-XSKT'!AB156</f>
        <v>0</v>
      </c>
      <c r="AC156" s="39">
        <f>'Bieu8-XSKT'!AC156</f>
        <v>0</v>
      </c>
      <c r="AD156" s="39">
        <f>'Bieu8-XSKT'!AD156</f>
        <v>0</v>
      </c>
      <c r="AE156" s="39">
        <f>'Bieu8-XSKT'!AE156</f>
        <v>0</v>
      </c>
      <c r="AF156" s="39">
        <f>'Bieu8-XSKT'!AF156</f>
        <v>0</v>
      </c>
      <c r="AG156" s="39">
        <f>'Bieu8-XSKT'!AG156</f>
        <v>0</v>
      </c>
      <c r="AH156" s="39">
        <f>'Bieu8-XSKT'!AH156</f>
        <v>0</v>
      </c>
      <c r="AI156" s="39">
        <f>'Bieu8-XSKT'!AI156</f>
        <v>0</v>
      </c>
      <c r="AJ156" s="39">
        <f>'Bieu8-XSKT'!AJ156</f>
        <v>0</v>
      </c>
      <c r="AK156" s="39">
        <f>'Bieu8-XSKT'!AK156</f>
        <v>0</v>
      </c>
      <c r="AL156" s="39">
        <f>'Bieu8-XSKT'!AL156</f>
        <v>0</v>
      </c>
      <c r="AM156" s="39">
        <f>'Bieu8-XSKT'!AM156</f>
        <v>0</v>
      </c>
      <c r="AN156" s="39">
        <f>'Bieu8-XSKT'!AN156</f>
        <v>0</v>
      </c>
      <c r="AO156" s="39">
        <f>'Bieu8-XSKT'!AO156</f>
        <v>0</v>
      </c>
      <c r="AP156" s="39">
        <f>'Bieu8-XSKT'!AP156</f>
        <v>0</v>
      </c>
      <c r="AQ156" s="39">
        <f>'Bieu8-XSKT'!AQ156</f>
        <v>0</v>
      </c>
      <c r="AR156" s="39">
        <f>'Bieu8-XSKT'!AR156</f>
        <v>0</v>
      </c>
      <c r="AS156" s="39">
        <f>'Bieu8-XSKT'!AS156</f>
        <v>0</v>
      </c>
      <c r="AT156" s="39">
        <f>'Bieu8-XSKT'!AT156</f>
        <v>0</v>
      </c>
      <c r="AU156" s="39">
        <f>'Bieu8-XSKT'!AU156</f>
        <v>0</v>
      </c>
      <c r="AV156" s="39">
        <f>'Bieu8-XSKT'!AV156</f>
        <v>0</v>
      </c>
      <c r="AW156" s="39">
        <f>'Bieu8-XSKT'!AW156</f>
        <v>0</v>
      </c>
      <c r="AX156" s="39">
        <f>'Bieu8-XSKT'!AX156</f>
        <v>0</v>
      </c>
      <c r="AY156" s="39">
        <f>'Bieu8-XSKT'!AY156</f>
        <v>0</v>
      </c>
      <c r="AZ156" s="39">
        <f>'Bieu8-XSKT'!AZ156</f>
        <v>0</v>
      </c>
      <c r="BA156" s="39">
        <f>'Bieu8-XSKT'!BA156</f>
        <v>0</v>
      </c>
      <c r="BB156" s="39">
        <f>'Bieu8-XSKT'!BB156</f>
        <v>0</v>
      </c>
      <c r="BC156" s="39">
        <f>'Bieu8-XSKT'!BC156</f>
        <v>0</v>
      </c>
      <c r="BD156" s="39">
        <f>'Bieu8-XSKT'!BD156</f>
        <v>0</v>
      </c>
      <c r="BE156" s="39">
        <f>'Bieu8-XSKT'!BE156</f>
        <v>0</v>
      </c>
      <c r="BF156" s="39">
        <f>'Bieu8-XSKT'!BF156</f>
        <v>0</v>
      </c>
      <c r="BG156" s="39">
        <f>'Bieu8-XSKT'!BG156</f>
        <v>0</v>
      </c>
      <c r="BH156" s="39">
        <f>'Bieu8-XSKT'!BH156</f>
        <v>0</v>
      </c>
      <c r="BI156" s="39">
        <f>'Bieu8-XSKT'!BI156</f>
        <v>0</v>
      </c>
      <c r="BJ156" s="39">
        <f>'Bieu8-XSKT'!BJ156</f>
        <v>0</v>
      </c>
      <c r="BK156" s="39">
        <f>'Bieu8-XSKT'!BK156</f>
        <v>0</v>
      </c>
      <c r="BL156" s="39">
        <f>'Bieu8-XSKT'!BL156</f>
        <v>0</v>
      </c>
      <c r="BM156" s="39">
        <f>'Bieu8-XSKT'!BM156</f>
        <v>0</v>
      </c>
      <c r="BN156" s="39">
        <f>'Bieu8-XSKT'!BN156</f>
        <v>0</v>
      </c>
      <c r="BO156" s="39">
        <f>'Bieu8-XSKT'!BO156</f>
        <v>0</v>
      </c>
      <c r="BP156" s="39">
        <f>'Bieu8-XSKT'!BP156</f>
        <v>0</v>
      </c>
      <c r="BQ156" s="39">
        <f>'Bieu8-XSKT'!BQ156</f>
        <v>0</v>
      </c>
      <c r="BR156" s="39">
        <f>'Bieu8-XSKT'!BR156</f>
        <v>0</v>
      </c>
      <c r="BS156" s="39">
        <f>'Bieu8-XSKT'!BS156</f>
        <v>0</v>
      </c>
      <c r="BT156" s="39">
        <f>'Bieu8-XSKT'!BT156</f>
        <v>0</v>
      </c>
      <c r="BU156" s="39">
        <f>'Bieu8-XSKT'!BU156</f>
        <v>0</v>
      </c>
      <c r="BV156" s="39">
        <f>'Bieu8-XSKT'!BV156</f>
        <v>0</v>
      </c>
      <c r="BW156" s="39">
        <f>'Bieu8-XSKT'!BW156</f>
        <v>0</v>
      </c>
      <c r="BX156" s="39">
        <f>'Bieu8-XSKT'!BX156</f>
        <v>0</v>
      </c>
      <c r="BY156" s="39">
        <f>'Bieu8-XSKT'!BY156</f>
        <v>0</v>
      </c>
      <c r="BZ156" s="39">
        <f>'Bieu8-XSKT'!BZ156</f>
        <v>2492.5500000000002</v>
      </c>
      <c r="CA156" s="39">
        <f>'Bieu8-XSKT'!CA156</f>
        <v>2350</v>
      </c>
      <c r="CB156" s="39">
        <f>'Bieu8-XSKT'!CB156</f>
        <v>2350</v>
      </c>
      <c r="CC156" s="39">
        <f t="shared" si="23"/>
        <v>2350</v>
      </c>
      <c r="CD156" s="41" t="s">
        <v>63</v>
      </c>
      <c r="CE156" s="120"/>
      <c r="CG156" s="125"/>
      <c r="CH156" s="107"/>
      <c r="CI156" s="125"/>
      <c r="CJ156" s="106"/>
      <c r="CK156" s="105"/>
      <c r="CL156" s="106"/>
    </row>
    <row r="157" spans="1:90" s="17" customFormat="1" ht="30" hidden="1" x14ac:dyDescent="0.25">
      <c r="A157" s="41">
        <f t="shared" si="22"/>
        <v>33</v>
      </c>
      <c r="B157" s="151" t="s">
        <v>308</v>
      </c>
      <c r="C157" s="44"/>
      <c r="D157" s="44"/>
      <c r="E157" s="45"/>
      <c r="F157" s="226"/>
      <c r="G157" s="39">
        <f>'Bieu8-XSKT'!G157</f>
        <v>2540</v>
      </c>
      <c r="H157" s="39">
        <f>'Bieu8-XSKT'!H157</f>
        <v>2286</v>
      </c>
      <c r="I157" s="39">
        <f>'Bieu8-XSKT'!I157</f>
        <v>0</v>
      </c>
      <c r="J157" s="39">
        <f>'Bieu8-XSKT'!J157</f>
        <v>0</v>
      </c>
      <c r="K157" s="39">
        <f>'Bieu8-XSKT'!K157</f>
        <v>0</v>
      </c>
      <c r="L157" s="39">
        <f>'Bieu8-XSKT'!L157</f>
        <v>0</v>
      </c>
      <c r="M157" s="39">
        <f>'Bieu8-XSKT'!M157</f>
        <v>0</v>
      </c>
      <c r="N157" s="39">
        <f>'Bieu8-XSKT'!N157</f>
        <v>0</v>
      </c>
      <c r="O157" s="39">
        <f>'Bieu8-XSKT'!O157</f>
        <v>0</v>
      </c>
      <c r="P157" s="39">
        <f>'Bieu8-XSKT'!P157</f>
        <v>0</v>
      </c>
      <c r="Q157" s="39">
        <f>'Bieu8-XSKT'!Q157</f>
        <v>0</v>
      </c>
      <c r="R157" s="39">
        <f>'Bieu8-XSKT'!R157</f>
        <v>0</v>
      </c>
      <c r="S157" s="39">
        <f>'Bieu8-XSKT'!S157</f>
        <v>0</v>
      </c>
      <c r="T157" s="39">
        <f>'Bieu8-XSKT'!T157</f>
        <v>0</v>
      </c>
      <c r="U157" s="39">
        <f>'Bieu8-XSKT'!U157</f>
        <v>0</v>
      </c>
      <c r="V157" s="39">
        <f>'Bieu8-XSKT'!V157</f>
        <v>0</v>
      </c>
      <c r="W157" s="39">
        <f>'Bieu8-XSKT'!W157</f>
        <v>0</v>
      </c>
      <c r="X157" s="39">
        <f>'Bieu8-XSKT'!X157</f>
        <v>0</v>
      </c>
      <c r="Y157" s="39">
        <f>'Bieu8-XSKT'!Y157</f>
        <v>0</v>
      </c>
      <c r="Z157" s="39">
        <f>'Bieu8-XSKT'!Z157</f>
        <v>0</v>
      </c>
      <c r="AA157" s="39">
        <f>'Bieu8-XSKT'!AA157</f>
        <v>0</v>
      </c>
      <c r="AB157" s="39">
        <f>'Bieu8-XSKT'!AB157</f>
        <v>0</v>
      </c>
      <c r="AC157" s="39">
        <f>'Bieu8-XSKT'!AC157</f>
        <v>0</v>
      </c>
      <c r="AD157" s="39">
        <f>'Bieu8-XSKT'!AD157</f>
        <v>0</v>
      </c>
      <c r="AE157" s="39">
        <f>'Bieu8-XSKT'!AE157</f>
        <v>0</v>
      </c>
      <c r="AF157" s="39">
        <f>'Bieu8-XSKT'!AF157</f>
        <v>0</v>
      </c>
      <c r="AG157" s="39">
        <f>'Bieu8-XSKT'!AG157</f>
        <v>0</v>
      </c>
      <c r="AH157" s="39">
        <f>'Bieu8-XSKT'!AH157</f>
        <v>0</v>
      </c>
      <c r="AI157" s="39">
        <f>'Bieu8-XSKT'!AI157</f>
        <v>0</v>
      </c>
      <c r="AJ157" s="39">
        <f>'Bieu8-XSKT'!AJ157</f>
        <v>0</v>
      </c>
      <c r="AK157" s="39">
        <f>'Bieu8-XSKT'!AK157</f>
        <v>0</v>
      </c>
      <c r="AL157" s="39">
        <f>'Bieu8-XSKT'!AL157</f>
        <v>0</v>
      </c>
      <c r="AM157" s="39">
        <f>'Bieu8-XSKT'!AM157</f>
        <v>0</v>
      </c>
      <c r="AN157" s="39">
        <f>'Bieu8-XSKT'!AN157</f>
        <v>0</v>
      </c>
      <c r="AO157" s="39">
        <f>'Bieu8-XSKT'!AO157</f>
        <v>0</v>
      </c>
      <c r="AP157" s="39">
        <f>'Bieu8-XSKT'!AP157</f>
        <v>0</v>
      </c>
      <c r="AQ157" s="39">
        <f>'Bieu8-XSKT'!AQ157</f>
        <v>0</v>
      </c>
      <c r="AR157" s="39">
        <f>'Bieu8-XSKT'!AR157</f>
        <v>0</v>
      </c>
      <c r="AS157" s="39">
        <f>'Bieu8-XSKT'!AS157</f>
        <v>0</v>
      </c>
      <c r="AT157" s="39">
        <f>'Bieu8-XSKT'!AT157</f>
        <v>0</v>
      </c>
      <c r="AU157" s="39">
        <f>'Bieu8-XSKT'!AU157</f>
        <v>0</v>
      </c>
      <c r="AV157" s="39">
        <f>'Bieu8-XSKT'!AV157</f>
        <v>0</v>
      </c>
      <c r="AW157" s="39">
        <f>'Bieu8-XSKT'!AW157</f>
        <v>0</v>
      </c>
      <c r="AX157" s="39">
        <f>'Bieu8-XSKT'!AX157</f>
        <v>0</v>
      </c>
      <c r="AY157" s="39">
        <f>'Bieu8-XSKT'!AY157</f>
        <v>0</v>
      </c>
      <c r="AZ157" s="39">
        <f>'Bieu8-XSKT'!AZ157</f>
        <v>0</v>
      </c>
      <c r="BA157" s="39">
        <f>'Bieu8-XSKT'!BA157</f>
        <v>0</v>
      </c>
      <c r="BB157" s="39">
        <f>'Bieu8-XSKT'!BB157</f>
        <v>0</v>
      </c>
      <c r="BC157" s="39">
        <f>'Bieu8-XSKT'!BC157</f>
        <v>0</v>
      </c>
      <c r="BD157" s="39">
        <f>'Bieu8-XSKT'!BD157</f>
        <v>0</v>
      </c>
      <c r="BE157" s="39">
        <f>'Bieu8-XSKT'!BE157</f>
        <v>0</v>
      </c>
      <c r="BF157" s="39">
        <f>'Bieu8-XSKT'!BF157</f>
        <v>0</v>
      </c>
      <c r="BG157" s="39">
        <f>'Bieu8-XSKT'!BG157</f>
        <v>0</v>
      </c>
      <c r="BH157" s="39">
        <f>'Bieu8-XSKT'!BH157</f>
        <v>0</v>
      </c>
      <c r="BI157" s="39">
        <f>'Bieu8-XSKT'!BI157</f>
        <v>0</v>
      </c>
      <c r="BJ157" s="39">
        <f>'Bieu8-XSKT'!BJ157</f>
        <v>0</v>
      </c>
      <c r="BK157" s="39">
        <f>'Bieu8-XSKT'!BK157</f>
        <v>0</v>
      </c>
      <c r="BL157" s="39">
        <f>'Bieu8-XSKT'!BL157</f>
        <v>0</v>
      </c>
      <c r="BM157" s="39">
        <f>'Bieu8-XSKT'!BM157</f>
        <v>0</v>
      </c>
      <c r="BN157" s="39">
        <f>'Bieu8-XSKT'!BN157</f>
        <v>0</v>
      </c>
      <c r="BO157" s="39">
        <f>'Bieu8-XSKT'!BO157</f>
        <v>0</v>
      </c>
      <c r="BP157" s="39">
        <f>'Bieu8-XSKT'!BP157</f>
        <v>0</v>
      </c>
      <c r="BQ157" s="39">
        <f>'Bieu8-XSKT'!BQ157</f>
        <v>0</v>
      </c>
      <c r="BR157" s="39">
        <f>'Bieu8-XSKT'!BR157</f>
        <v>0</v>
      </c>
      <c r="BS157" s="39">
        <f>'Bieu8-XSKT'!BS157</f>
        <v>0</v>
      </c>
      <c r="BT157" s="39">
        <f>'Bieu8-XSKT'!BT157</f>
        <v>0</v>
      </c>
      <c r="BU157" s="39">
        <f>'Bieu8-XSKT'!BU157</f>
        <v>0</v>
      </c>
      <c r="BV157" s="39">
        <f>'Bieu8-XSKT'!BV157</f>
        <v>0</v>
      </c>
      <c r="BW157" s="39">
        <f>'Bieu8-XSKT'!BW157</f>
        <v>0</v>
      </c>
      <c r="BX157" s="39">
        <f>'Bieu8-XSKT'!BX157</f>
        <v>0</v>
      </c>
      <c r="BY157" s="39">
        <f>'Bieu8-XSKT'!BY157</f>
        <v>0</v>
      </c>
      <c r="BZ157" s="39">
        <f>'Bieu8-XSKT'!BZ157</f>
        <v>1143</v>
      </c>
      <c r="CA157" s="39">
        <f>'Bieu8-XSKT'!CA157</f>
        <v>1140</v>
      </c>
      <c r="CB157" s="39">
        <f>'Bieu8-XSKT'!CB157</f>
        <v>1140</v>
      </c>
      <c r="CC157" s="39">
        <f t="shared" si="23"/>
        <v>1140</v>
      </c>
      <c r="CD157" s="41" t="s">
        <v>64</v>
      </c>
      <c r="CE157" s="120"/>
      <c r="CG157" s="125"/>
      <c r="CH157" s="107"/>
      <c r="CI157" s="125"/>
      <c r="CJ157" s="106"/>
      <c r="CK157" s="105"/>
      <c r="CL157" s="106"/>
    </row>
    <row r="158" spans="1:90" s="17" customFormat="1" ht="105" hidden="1" x14ac:dyDescent="0.25">
      <c r="A158" s="41">
        <f t="shared" si="22"/>
        <v>34</v>
      </c>
      <c r="B158" s="151" t="s">
        <v>309</v>
      </c>
      <c r="C158" s="44"/>
      <c r="D158" s="44"/>
      <c r="E158" s="45"/>
      <c r="F158" s="226"/>
      <c r="G158" s="39">
        <f>'Bieu8-XSKT'!G158</f>
        <v>3708</v>
      </c>
      <c r="H158" s="39">
        <f>'Bieu8-XSKT'!H158</f>
        <v>3337.2000000000003</v>
      </c>
      <c r="I158" s="39">
        <f>'Bieu8-XSKT'!I158</f>
        <v>0</v>
      </c>
      <c r="J158" s="39">
        <f>'Bieu8-XSKT'!J158</f>
        <v>0</v>
      </c>
      <c r="K158" s="39">
        <f>'Bieu8-XSKT'!K158</f>
        <v>0</v>
      </c>
      <c r="L158" s="39">
        <f>'Bieu8-XSKT'!L158</f>
        <v>0</v>
      </c>
      <c r="M158" s="39">
        <f>'Bieu8-XSKT'!M158</f>
        <v>0</v>
      </c>
      <c r="N158" s="39">
        <f>'Bieu8-XSKT'!N158</f>
        <v>0</v>
      </c>
      <c r="O158" s="39">
        <f>'Bieu8-XSKT'!O158</f>
        <v>0</v>
      </c>
      <c r="P158" s="39">
        <f>'Bieu8-XSKT'!P158</f>
        <v>0</v>
      </c>
      <c r="Q158" s="39">
        <f>'Bieu8-XSKT'!Q158</f>
        <v>0</v>
      </c>
      <c r="R158" s="39">
        <f>'Bieu8-XSKT'!R158</f>
        <v>0</v>
      </c>
      <c r="S158" s="39">
        <f>'Bieu8-XSKT'!S158</f>
        <v>0</v>
      </c>
      <c r="T158" s="39">
        <f>'Bieu8-XSKT'!T158</f>
        <v>0</v>
      </c>
      <c r="U158" s="39">
        <f>'Bieu8-XSKT'!U158</f>
        <v>0</v>
      </c>
      <c r="V158" s="39">
        <f>'Bieu8-XSKT'!V158</f>
        <v>0</v>
      </c>
      <c r="W158" s="39">
        <f>'Bieu8-XSKT'!W158</f>
        <v>0</v>
      </c>
      <c r="X158" s="39">
        <f>'Bieu8-XSKT'!X158</f>
        <v>0</v>
      </c>
      <c r="Y158" s="39">
        <f>'Bieu8-XSKT'!Y158</f>
        <v>0</v>
      </c>
      <c r="Z158" s="39">
        <f>'Bieu8-XSKT'!Z158</f>
        <v>0</v>
      </c>
      <c r="AA158" s="39">
        <f>'Bieu8-XSKT'!AA158</f>
        <v>0</v>
      </c>
      <c r="AB158" s="39">
        <f>'Bieu8-XSKT'!AB158</f>
        <v>0</v>
      </c>
      <c r="AC158" s="39">
        <f>'Bieu8-XSKT'!AC158</f>
        <v>0</v>
      </c>
      <c r="AD158" s="39">
        <f>'Bieu8-XSKT'!AD158</f>
        <v>0</v>
      </c>
      <c r="AE158" s="39">
        <f>'Bieu8-XSKT'!AE158</f>
        <v>0</v>
      </c>
      <c r="AF158" s="39">
        <f>'Bieu8-XSKT'!AF158</f>
        <v>0</v>
      </c>
      <c r="AG158" s="39">
        <f>'Bieu8-XSKT'!AG158</f>
        <v>0</v>
      </c>
      <c r="AH158" s="39">
        <f>'Bieu8-XSKT'!AH158</f>
        <v>0</v>
      </c>
      <c r="AI158" s="39">
        <f>'Bieu8-XSKT'!AI158</f>
        <v>0</v>
      </c>
      <c r="AJ158" s="39">
        <f>'Bieu8-XSKT'!AJ158</f>
        <v>0</v>
      </c>
      <c r="AK158" s="39">
        <f>'Bieu8-XSKT'!AK158</f>
        <v>0</v>
      </c>
      <c r="AL158" s="39">
        <f>'Bieu8-XSKT'!AL158</f>
        <v>0</v>
      </c>
      <c r="AM158" s="39">
        <f>'Bieu8-XSKT'!AM158</f>
        <v>0</v>
      </c>
      <c r="AN158" s="39">
        <f>'Bieu8-XSKT'!AN158</f>
        <v>0</v>
      </c>
      <c r="AO158" s="39">
        <f>'Bieu8-XSKT'!AO158</f>
        <v>0</v>
      </c>
      <c r="AP158" s="39">
        <f>'Bieu8-XSKT'!AP158</f>
        <v>0</v>
      </c>
      <c r="AQ158" s="39">
        <f>'Bieu8-XSKT'!AQ158</f>
        <v>0</v>
      </c>
      <c r="AR158" s="39">
        <f>'Bieu8-XSKT'!AR158</f>
        <v>0</v>
      </c>
      <c r="AS158" s="39">
        <f>'Bieu8-XSKT'!AS158</f>
        <v>0</v>
      </c>
      <c r="AT158" s="39">
        <f>'Bieu8-XSKT'!AT158</f>
        <v>0</v>
      </c>
      <c r="AU158" s="39">
        <f>'Bieu8-XSKT'!AU158</f>
        <v>0</v>
      </c>
      <c r="AV158" s="39">
        <f>'Bieu8-XSKT'!AV158</f>
        <v>0</v>
      </c>
      <c r="AW158" s="39">
        <f>'Bieu8-XSKT'!AW158</f>
        <v>0</v>
      </c>
      <c r="AX158" s="39">
        <f>'Bieu8-XSKT'!AX158</f>
        <v>0</v>
      </c>
      <c r="AY158" s="39">
        <f>'Bieu8-XSKT'!AY158</f>
        <v>0</v>
      </c>
      <c r="AZ158" s="39">
        <f>'Bieu8-XSKT'!AZ158</f>
        <v>0</v>
      </c>
      <c r="BA158" s="39">
        <f>'Bieu8-XSKT'!BA158</f>
        <v>0</v>
      </c>
      <c r="BB158" s="39">
        <f>'Bieu8-XSKT'!BB158</f>
        <v>0</v>
      </c>
      <c r="BC158" s="39">
        <f>'Bieu8-XSKT'!BC158</f>
        <v>0</v>
      </c>
      <c r="BD158" s="39">
        <f>'Bieu8-XSKT'!BD158</f>
        <v>0</v>
      </c>
      <c r="BE158" s="39">
        <f>'Bieu8-XSKT'!BE158</f>
        <v>0</v>
      </c>
      <c r="BF158" s="39">
        <f>'Bieu8-XSKT'!BF158</f>
        <v>0</v>
      </c>
      <c r="BG158" s="39">
        <f>'Bieu8-XSKT'!BG158</f>
        <v>0</v>
      </c>
      <c r="BH158" s="39">
        <f>'Bieu8-XSKT'!BH158</f>
        <v>0</v>
      </c>
      <c r="BI158" s="39">
        <f>'Bieu8-XSKT'!BI158</f>
        <v>0</v>
      </c>
      <c r="BJ158" s="39">
        <f>'Bieu8-XSKT'!BJ158</f>
        <v>0</v>
      </c>
      <c r="BK158" s="39">
        <f>'Bieu8-XSKT'!BK158</f>
        <v>0</v>
      </c>
      <c r="BL158" s="39">
        <f>'Bieu8-XSKT'!BL158</f>
        <v>0</v>
      </c>
      <c r="BM158" s="39">
        <f>'Bieu8-XSKT'!BM158</f>
        <v>0</v>
      </c>
      <c r="BN158" s="39">
        <f>'Bieu8-XSKT'!BN158</f>
        <v>0</v>
      </c>
      <c r="BO158" s="39">
        <f>'Bieu8-XSKT'!BO158</f>
        <v>0</v>
      </c>
      <c r="BP158" s="39">
        <f>'Bieu8-XSKT'!BP158</f>
        <v>0</v>
      </c>
      <c r="BQ158" s="39">
        <f>'Bieu8-XSKT'!BQ158</f>
        <v>0</v>
      </c>
      <c r="BR158" s="39">
        <f>'Bieu8-XSKT'!BR158</f>
        <v>0</v>
      </c>
      <c r="BS158" s="39">
        <f>'Bieu8-XSKT'!BS158</f>
        <v>0</v>
      </c>
      <c r="BT158" s="39">
        <f>'Bieu8-XSKT'!BT158</f>
        <v>0</v>
      </c>
      <c r="BU158" s="39">
        <f>'Bieu8-XSKT'!BU158</f>
        <v>0</v>
      </c>
      <c r="BV158" s="39">
        <f>'Bieu8-XSKT'!BV158</f>
        <v>0</v>
      </c>
      <c r="BW158" s="39">
        <f>'Bieu8-XSKT'!BW158</f>
        <v>0</v>
      </c>
      <c r="BX158" s="39">
        <f>'Bieu8-XSKT'!BX158</f>
        <v>0</v>
      </c>
      <c r="BY158" s="39">
        <f>'Bieu8-XSKT'!BY158</f>
        <v>0</v>
      </c>
      <c r="BZ158" s="39">
        <f>'Bieu8-XSKT'!BZ158</f>
        <v>1668.6000000000001</v>
      </c>
      <c r="CA158" s="39">
        <f>'Bieu8-XSKT'!CA158</f>
        <v>1490</v>
      </c>
      <c r="CB158" s="39">
        <f>'Bieu8-XSKT'!CB158</f>
        <v>1490</v>
      </c>
      <c r="CC158" s="39">
        <f t="shared" si="23"/>
        <v>1490</v>
      </c>
      <c r="CD158" s="41" t="s">
        <v>64</v>
      </c>
      <c r="CE158" s="120"/>
      <c r="CG158" s="125"/>
      <c r="CH158" s="107"/>
      <c r="CI158" s="125"/>
      <c r="CJ158" s="106"/>
      <c r="CK158" s="105"/>
      <c r="CL158" s="106"/>
    </row>
    <row r="159" spans="1:90" s="17" customFormat="1" ht="60" hidden="1" x14ac:dyDescent="0.25">
      <c r="A159" s="41">
        <f t="shared" si="22"/>
        <v>35</v>
      </c>
      <c r="B159" s="151" t="s">
        <v>310</v>
      </c>
      <c r="C159" s="44"/>
      <c r="D159" s="44"/>
      <c r="E159" s="45"/>
      <c r="F159" s="226"/>
      <c r="G159" s="39">
        <f>'Bieu8-XSKT'!G159</f>
        <v>7687</v>
      </c>
      <c r="H159" s="39">
        <f>'Bieu8-XSKT'!H159</f>
        <v>6918.3</v>
      </c>
      <c r="I159" s="39">
        <f>'Bieu8-XSKT'!I159</f>
        <v>0</v>
      </c>
      <c r="J159" s="39">
        <f>'Bieu8-XSKT'!J159</f>
        <v>0</v>
      </c>
      <c r="K159" s="39">
        <f>'Bieu8-XSKT'!K159</f>
        <v>0</v>
      </c>
      <c r="L159" s="39">
        <f>'Bieu8-XSKT'!L159</f>
        <v>0</v>
      </c>
      <c r="M159" s="39">
        <f>'Bieu8-XSKT'!M159</f>
        <v>0</v>
      </c>
      <c r="N159" s="39">
        <f>'Bieu8-XSKT'!N159</f>
        <v>0</v>
      </c>
      <c r="O159" s="39">
        <f>'Bieu8-XSKT'!O159</f>
        <v>0</v>
      </c>
      <c r="P159" s="39">
        <f>'Bieu8-XSKT'!P159</f>
        <v>0</v>
      </c>
      <c r="Q159" s="39">
        <f>'Bieu8-XSKT'!Q159</f>
        <v>0</v>
      </c>
      <c r="R159" s="39">
        <f>'Bieu8-XSKT'!R159</f>
        <v>0</v>
      </c>
      <c r="S159" s="39">
        <f>'Bieu8-XSKT'!S159</f>
        <v>0</v>
      </c>
      <c r="T159" s="39">
        <f>'Bieu8-XSKT'!T159</f>
        <v>0</v>
      </c>
      <c r="U159" s="39">
        <f>'Bieu8-XSKT'!U159</f>
        <v>0</v>
      </c>
      <c r="V159" s="39">
        <f>'Bieu8-XSKT'!V159</f>
        <v>0</v>
      </c>
      <c r="W159" s="39">
        <f>'Bieu8-XSKT'!W159</f>
        <v>0</v>
      </c>
      <c r="X159" s="39">
        <f>'Bieu8-XSKT'!X159</f>
        <v>0</v>
      </c>
      <c r="Y159" s="39">
        <f>'Bieu8-XSKT'!Y159</f>
        <v>0</v>
      </c>
      <c r="Z159" s="39">
        <f>'Bieu8-XSKT'!Z159</f>
        <v>0</v>
      </c>
      <c r="AA159" s="39">
        <f>'Bieu8-XSKT'!AA159</f>
        <v>0</v>
      </c>
      <c r="AB159" s="39">
        <f>'Bieu8-XSKT'!AB159</f>
        <v>0</v>
      </c>
      <c r="AC159" s="39">
        <f>'Bieu8-XSKT'!AC159</f>
        <v>0</v>
      </c>
      <c r="AD159" s="39">
        <f>'Bieu8-XSKT'!AD159</f>
        <v>0</v>
      </c>
      <c r="AE159" s="39">
        <f>'Bieu8-XSKT'!AE159</f>
        <v>0</v>
      </c>
      <c r="AF159" s="39">
        <f>'Bieu8-XSKT'!AF159</f>
        <v>0</v>
      </c>
      <c r="AG159" s="39">
        <f>'Bieu8-XSKT'!AG159</f>
        <v>0</v>
      </c>
      <c r="AH159" s="39">
        <f>'Bieu8-XSKT'!AH159</f>
        <v>0</v>
      </c>
      <c r="AI159" s="39">
        <f>'Bieu8-XSKT'!AI159</f>
        <v>0</v>
      </c>
      <c r="AJ159" s="39">
        <f>'Bieu8-XSKT'!AJ159</f>
        <v>0</v>
      </c>
      <c r="AK159" s="39">
        <f>'Bieu8-XSKT'!AK159</f>
        <v>0</v>
      </c>
      <c r="AL159" s="39">
        <f>'Bieu8-XSKT'!AL159</f>
        <v>0</v>
      </c>
      <c r="AM159" s="39">
        <f>'Bieu8-XSKT'!AM159</f>
        <v>0</v>
      </c>
      <c r="AN159" s="39">
        <f>'Bieu8-XSKT'!AN159</f>
        <v>0</v>
      </c>
      <c r="AO159" s="39">
        <f>'Bieu8-XSKT'!AO159</f>
        <v>0</v>
      </c>
      <c r="AP159" s="39">
        <f>'Bieu8-XSKT'!AP159</f>
        <v>0</v>
      </c>
      <c r="AQ159" s="39">
        <f>'Bieu8-XSKT'!AQ159</f>
        <v>0</v>
      </c>
      <c r="AR159" s="39">
        <f>'Bieu8-XSKT'!AR159</f>
        <v>0</v>
      </c>
      <c r="AS159" s="39">
        <f>'Bieu8-XSKT'!AS159</f>
        <v>0</v>
      </c>
      <c r="AT159" s="39">
        <f>'Bieu8-XSKT'!AT159</f>
        <v>0</v>
      </c>
      <c r="AU159" s="39">
        <f>'Bieu8-XSKT'!AU159</f>
        <v>0</v>
      </c>
      <c r="AV159" s="39">
        <f>'Bieu8-XSKT'!AV159</f>
        <v>0</v>
      </c>
      <c r="AW159" s="39">
        <f>'Bieu8-XSKT'!AW159</f>
        <v>0</v>
      </c>
      <c r="AX159" s="39">
        <f>'Bieu8-XSKT'!AX159</f>
        <v>0</v>
      </c>
      <c r="AY159" s="39">
        <f>'Bieu8-XSKT'!AY159</f>
        <v>0</v>
      </c>
      <c r="AZ159" s="39">
        <f>'Bieu8-XSKT'!AZ159</f>
        <v>0</v>
      </c>
      <c r="BA159" s="39">
        <f>'Bieu8-XSKT'!BA159</f>
        <v>0</v>
      </c>
      <c r="BB159" s="39">
        <f>'Bieu8-XSKT'!BB159</f>
        <v>0</v>
      </c>
      <c r="BC159" s="39">
        <f>'Bieu8-XSKT'!BC159</f>
        <v>0</v>
      </c>
      <c r="BD159" s="39">
        <f>'Bieu8-XSKT'!BD159</f>
        <v>0</v>
      </c>
      <c r="BE159" s="39">
        <f>'Bieu8-XSKT'!BE159</f>
        <v>0</v>
      </c>
      <c r="BF159" s="39">
        <f>'Bieu8-XSKT'!BF159</f>
        <v>0</v>
      </c>
      <c r="BG159" s="39">
        <f>'Bieu8-XSKT'!BG159</f>
        <v>0</v>
      </c>
      <c r="BH159" s="39">
        <f>'Bieu8-XSKT'!BH159</f>
        <v>0</v>
      </c>
      <c r="BI159" s="39">
        <f>'Bieu8-XSKT'!BI159</f>
        <v>0</v>
      </c>
      <c r="BJ159" s="39">
        <f>'Bieu8-XSKT'!BJ159</f>
        <v>0</v>
      </c>
      <c r="BK159" s="39">
        <f>'Bieu8-XSKT'!BK159</f>
        <v>0</v>
      </c>
      <c r="BL159" s="39">
        <f>'Bieu8-XSKT'!BL159</f>
        <v>0</v>
      </c>
      <c r="BM159" s="39">
        <f>'Bieu8-XSKT'!BM159</f>
        <v>0</v>
      </c>
      <c r="BN159" s="39">
        <f>'Bieu8-XSKT'!BN159</f>
        <v>0</v>
      </c>
      <c r="BO159" s="39">
        <f>'Bieu8-XSKT'!BO159</f>
        <v>0</v>
      </c>
      <c r="BP159" s="39">
        <f>'Bieu8-XSKT'!BP159</f>
        <v>0</v>
      </c>
      <c r="BQ159" s="39">
        <f>'Bieu8-XSKT'!BQ159</f>
        <v>0</v>
      </c>
      <c r="BR159" s="39">
        <f>'Bieu8-XSKT'!BR159</f>
        <v>0</v>
      </c>
      <c r="BS159" s="39">
        <f>'Bieu8-XSKT'!BS159</f>
        <v>0</v>
      </c>
      <c r="BT159" s="39">
        <f>'Bieu8-XSKT'!BT159</f>
        <v>0</v>
      </c>
      <c r="BU159" s="39">
        <f>'Bieu8-XSKT'!BU159</f>
        <v>0</v>
      </c>
      <c r="BV159" s="39">
        <f>'Bieu8-XSKT'!BV159</f>
        <v>0</v>
      </c>
      <c r="BW159" s="39">
        <f>'Bieu8-XSKT'!BW159</f>
        <v>0</v>
      </c>
      <c r="BX159" s="39">
        <f>'Bieu8-XSKT'!BX159</f>
        <v>0</v>
      </c>
      <c r="BY159" s="39">
        <f>'Bieu8-XSKT'!BY159</f>
        <v>0</v>
      </c>
      <c r="BZ159" s="39">
        <f>'Bieu8-XSKT'!BZ159</f>
        <v>3459.15</v>
      </c>
      <c r="CA159" s="39">
        <f>'Bieu8-XSKT'!CA159</f>
        <v>4000</v>
      </c>
      <c r="CB159" s="39">
        <f>'Bieu8-XSKT'!CB159</f>
        <v>4000</v>
      </c>
      <c r="CC159" s="39">
        <f t="shared" si="23"/>
        <v>4000</v>
      </c>
      <c r="CD159" s="41" t="s">
        <v>64</v>
      </c>
      <c r="CE159" s="120"/>
      <c r="CG159" s="125"/>
      <c r="CH159" s="107"/>
      <c r="CI159" s="125"/>
      <c r="CJ159" s="106"/>
      <c r="CK159" s="105"/>
      <c r="CL159" s="106"/>
    </row>
    <row r="160" spans="1:90" s="17" customFormat="1" ht="60" hidden="1" x14ac:dyDescent="0.25">
      <c r="A160" s="41">
        <f t="shared" si="22"/>
        <v>36</v>
      </c>
      <c r="B160" s="151" t="s">
        <v>311</v>
      </c>
      <c r="C160" s="44"/>
      <c r="D160" s="44"/>
      <c r="E160" s="45"/>
      <c r="F160" s="226"/>
      <c r="G160" s="39">
        <f>'Bieu8-XSKT'!G160</f>
        <v>9497</v>
      </c>
      <c r="H160" s="39">
        <f>'Bieu8-XSKT'!H160</f>
        <v>8547.3000000000011</v>
      </c>
      <c r="I160" s="39">
        <f>'Bieu8-XSKT'!I160</f>
        <v>0</v>
      </c>
      <c r="J160" s="39">
        <f>'Bieu8-XSKT'!J160</f>
        <v>0</v>
      </c>
      <c r="K160" s="39">
        <f>'Bieu8-XSKT'!K160</f>
        <v>0</v>
      </c>
      <c r="L160" s="39">
        <f>'Bieu8-XSKT'!L160</f>
        <v>0</v>
      </c>
      <c r="M160" s="39">
        <f>'Bieu8-XSKT'!M160</f>
        <v>0</v>
      </c>
      <c r="N160" s="39">
        <f>'Bieu8-XSKT'!N160</f>
        <v>0</v>
      </c>
      <c r="O160" s="39">
        <f>'Bieu8-XSKT'!O160</f>
        <v>0</v>
      </c>
      <c r="P160" s="39">
        <f>'Bieu8-XSKT'!P160</f>
        <v>0</v>
      </c>
      <c r="Q160" s="39">
        <f>'Bieu8-XSKT'!Q160</f>
        <v>0</v>
      </c>
      <c r="R160" s="39">
        <f>'Bieu8-XSKT'!R160</f>
        <v>0</v>
      </c>
      <c r="S160" s="39">
        <f>'Bieu8-XSKT'!S160</f>
        <v>0</v>
      </c>
      <c r="T160" s="39">
        <f>'Bieu8-XSKT'!T160</f>
        <v>0</v>
      </c>
      <c r="U160" s="39">
        <f>'Bieu8-XSKT'!U160</f>
        <v>0</v>
      </c>
      <c r="V160" s="39">
        <f>'Bieu8-XSKT'!V160</f>
        <v>0</v>
      </c>
      <c r="W160" s="39">
        <f>'Bieu8-XSKT'!W160</f>
        <v>0</v>
      </c>
      <c r="X160" s="39">
        <f>'Bieu8-XSKT'!X160</f>
        <v>0</v>
      </c>
      <c r="Y160" s="39">
        <f>'Bieu8-XSKT'!Y160</f>
        <v>0</v>
      </c>
      <c r="Z160" s="39">
        <f>'Bieu8-XSKT'!Z160</f>
        <v>0</v>
      </c>
      <c r="AA160" s="39">
        <f>'Bieu8-XSKT'!AA160</f>
        <v>0</v>
      </c>
      <c r="AB160" s="39">
        <f>'Bieu8-XSKT'!AB160</f>
        <v>0</v>
      </c>
      <c r="AC160" s="39">
        <f>'Bieu8-XSKT'!AC160</f>
        <v>0</v>
      </c>
      <c r="AD160" s="39">
        <f>'Bieu8-XSKT'!AD160</f>
        <v>0</v>
      </c>
      <c r="AE160" s="39">
        <f>'Bieu8-XSKT'!AE160</f>
        <v>0</v>
      </c>
      <c r="AF160" s="39">
        <f>'Bieu8-XSKT'!AF160</f>
        <v>0</v>
      </c>
      <c r="AG160" s="39">
        <f>'Bieu8-XSKT'!AG160</f>
        <v>0</v>
      </c>
      <c r="AH160" s="39">
        <f>'Bieu8-XSKT'!AH160</f>
        <v>0</v>
      </c>
      <c r="AI160" s="39">
        <f>'Bieu8-XSKT'!AI160</f>
        <v>0</v>
      </c>
      <c r="AJ160" s="39">
        <f>'Bieu8-XSKT'!AJ160</f>
        <v>0</v>
      </c>
      <c r="AK160" s="39">
        <f>'Bieu8-XSKT'!AK160</f>
        <v>0</v>
      </c>
      <c r="AL160" s="39">
        <f>'Bieu8-XSKT'!AL160</f>
        <v>0</v>
      </c>
      <c r="AM160" s="39">
        <f>'Bieu8-XSKT'!AM160</f>
        <v>0</v>
      </c>
      <c r="AN160" s="39">
        <f>'Bieu8-XSKT'!AN160</f>
        <v>0</v>
      </c>
      <c r="AO160" s="39">
        <f>'Bieu8-XSKT'!AO160</f>
        <v>0</v>
      </c>
      <c r="AP160" s="39">
        <f>'Bieu8-XSKT'!AP160</f>
        <v>0</v>
      </c>
      <c r="AQ160" s="39">
        <f>'Bieu8-XSKT'!AQ160</f>
        <v>0</v>
      </c>
      <c r="AR160" s="39">
        <f>'Bieu8-XSKT'!AR160</f>
        <v>0</v>
      </c>
      <c r="AS160" s="39">
        <f>'Bieu8-XSKT'!AS160</f>
        <v>0</v>
      </c>
      <c r="AT160" s="39">
        <f>'Bieu8-XSKT'!AT160</f>
        <v>0</v>
      </c>
      <c r="AU160" s="39">
        <f>'Bieu8-XSKT'!AU160</f>
        <v>0</v>
      </c>
      <c r="AV160" s="39">
        <f>'Bieu8-XSKT'!AV160</f>
        <v>0</v>
      </c>
      <c r="AW160" s="39">
        <f>'Bieu8-XSKT'!AW160</f>
        <v>0</v>
      </c>
      <c r="AX160" s="39">
        <f>'Bieu8-XSKT'!AX160</f>
        <v>0</v>
      </c>
      <c r="AY160" s="39">
        <f>'Bieu8-XSKT'!AY160</f>
        <v>0</v>
      </c>
      <c r="AZ160" s="39">
        <f>'Bieu8-XSKT'!AZ160</f>
        <v>0</v>
      </c>
      <c r="BA160" s="39">
        <f>'Bieu8-XSKT'!BA160</f>
        <v>0</v>
      </c>
      <c r="BB160" s="39">
        <f>'Bieu8-XSKT'!BB160</f>
        <v>0</v>
      </c>
      <c r="BC160" s="39">
        <f>'Bieu8-XSKT'!BC160</f>
        <v>0</v>
      </c>
      <c r="BD160" s="39">
        <f>'Bieu8-XSKT'!BD160</f>
        <v>0</v>
      </c>
      <c r="BE160" s="39">
        <f>'Bieu8-XSKT'!BE160</f>
        <v>0</v>
      </c>
      <c r="BF160" s="39">
        <f>'Bieu8-XSKT'!BF160</f>
        <v>0</v>
      </c>
      <c r="BG160" s="39">
        <f>'Bieu8-XSKT'!BG160</f>
        <v>0</v>
      </c>
      <c r="BH160" s="39">
        <f>'Bieu8-XSKT'!BH160</f>
        <v>0</v>
      </c>
      <c r="BI160" s="39">
        <f>'Bieu8-XSKT'!BI160</f>
        <v>0</v>
      </c>
      <c r="BJ160" s="39">
        <f>'Bieu8-XSKT'!BJ160</f>
        <v>0</v>
      </c>
      <c r="BK160" s="39">
        <f>'Bieu8-XSKT'!BK160</f>
        <v>0</v>
      </c>
      <c r="BL160" s="39">
        <f>'Bieu8-XSKT'!BL160</f>
        <v>0</v>
      </c>
      <c r="BM160" s="39">
        <f>'Bieu8-XSKT'!BM160</f>
        <v>0</v>
      </c>
      <c r="BN160" s="39">
        <f>'Bieu8-XSKT'!BN160</f>
        <v>0</v>
      </c>
      <c r="BO160" s="39">
        <f>'Bieu8-XSKT'!BO160</f>
        <v>0</v>
      </c>
      <c r="BP160" s="39">
        <f>'Bieu8-XSKT'!BP160</f>
        <v>0</v>
      </c>
      <c r="BQ160" s="39">
        <f>'Bieu8-XSKT'!BQ160</f>
        <v>0</v>
      </c>
      <c r="BR160" s="39">
        <f>'Bieu8-XSKT'!BR160</f>
        <v>0</v>
      </c>
      <c r="BS160" s="39">
        <f>'Bieu8-XSKT'!BS160</f>
        <v>0</v>
      </c>
      <c r="BT160" s="39">
        <f>'Bieu8-XSKT'!BT160</f>
        <v>0</v>
      </c>
      <c r="BU160" s="39">
        <f>'Bieu8-XSKT'!BU160</f>
        <v>0</v>
      </c>
      <c r="BV160" s="39">
        <f>'Bieu8-XSKT'!BV160</f>
        <v>0</v>
      </c>
      <c r="BW160" s="39">
        <f>'Bieu8-XSKT'!BW160</f>
        <v>0</v>
      </c>
      <c r="BX160" s="39">
        <f>'Bieu8-XSKT'!BX160</f>
        <v>0</v>
      </c>
      <c r="BY160" s="39">
        <f>'Bieu8-XSKT'!BY160</f>
        <v>0</v>
      </c>
      <c r="BZ160" s="39">
        <f>'Bieu8-XSKT'!BZ160</f>
        <v>4273.6500000000005</v>
      </c>
      <c r="CA160" s="39">
        <f>'Bieu8-XSKT'!CA160</f>
        <v>3800</v>
      </c>
      <c r="CB160" s="39">
        <f>'Bieu8-XSKT'!CB160</f>
        <v>3800</v>
      </c>
      <c r="CC160" s="39">
        <f t="shared" si="23"/>
        <v>3800</v>
      </c>
      <c r="CD160" s="41" t="s">
        <v>64</v>
      </c>
      <c r="CE160" s="120"/>
      <c r="CG160" s="125"/>
      <c r="CH160" s="107"/>
      <c r="CI160" s="125"/>
      <c r="CJ160" s="106"/>
      <c r="CK160" s="105"/>
      <c r="CL160" s="106"/>
    </row>
    <row r="161" spans="1:90" s="17" customFormat="1" ht="75" hidden="1" x14ac:dyDescent="0.25">
      <c r="A161" s="41">
        <f t="shared" si="22"/>
        <v>37</v>
      </c>
      <c r="B161" s="151" t="s">
        <v>320</v>
      </c>
      <c r="C161" s="44"/>
      <c r="D161" s="44"/>
      <c r="E161" s="45"/>
      <c r="F161" s="226"/>
      <c r="G161" s="39">
        <f>'Bieu8-XSKT'!G161</f>
        <v>8257</v>
      </c>
      <c r="H161" s="39">
        <f>'Bieu8-XSKT'!H161</f>
        <v>7431.3</v>
      </c>
      <c r="I161" s="39">
        <f>'Bieu8-XSKT'!I161</f>
        <v>0</v>
      </c>
      <c r="J161" s="39">
        <f>'Bieu8-XSKT'!J161</f>
        <v>0</v>
      </c>
      <c r="K161" s="39">
        <f>'Bieu8-XSKT'!K161</f>
        <v>0</v>
      </c>
      <c r="L161" s="39">
        <f>'Bieu8-XSKT'!L161</f>
        <v>0</v>
      </c>
      <c r="M161" s="39">
        <f>'Bieu8-XSKT'!M161</f>
        <v>0</v>
      </c>
      <c r="N161" s="39">
        <f>'Bieu8-XSKT'!N161</f>
        <v>0</v>
      </c>
      <c r="O161" s="39">
        <f>'Bieu8-XSKT'!O161</f>
        <v>0</v>
      </c>
      <c r="P161" s="39">
        <f>'Bieu8-XSKT'!P161</f>
        <v>0</v>
      </c>
      <c r="Q161" s="39">
        <f>'Bieu8-XSKT'!Q161</f>
        <v>0</v>
      </c>
      <c r="R161" s="39">
        <f>'Bieu8-XSKT'!R161</f>
        <v>0</v>
      </c>
      <c r="S161" s="39">
        <f>'Bieu8-XSKT'!S161</f>
        <v>0</v>
      </c>
      <c r="T161" s="39">
        <f>'Bieu8-XSKT'!T161</f>
        <v>0</v>
      </c>
      <c r="U161" s="39">
        <f>'Bieu8-XSKT'!U161</f>
        <v>0</v>
      </c>
      <c r="V161" s="39">
        <f>'Bieu8-XSKT'!V161</f>
        <v>0</v>
      </c>
      <c r="W161" s="39">
        <f>'Bieu8-XSKT'!W161</f>
        <v>0</v>
      </c>
      <c r="X161" s="39">
        <f>'Bieu8-XSKT'!X161</f>
        <v>0</v>
      </c>
      <c r="Y161" s="39">
        <f>'Bieu8-XSKT'!Y161</f>
        <v>0</v>
      </c>
      <c r="Z161" s="39">
        <f>'Bieu8-XSKT'!Z161</f>
        <v>0</v>
      </c>
      <c r="AA161" s="39">
        <f>'Bieu8-XSKT'!AA161</f>
        <v>0</v>
      </c>
      <c r="AB161" s="39">
        <f>'Bieu8-XSKT'!AB161</f>
        <v>0</v>
      </c>
      <c r="AC161" s="39">
        <f>'Bieu8-XSKT'!AC161</f>
        <v>0</v>
      </c>
      <c r="AD161" s="39">
        <f>'Bieu8-XSKT'!AD161</f>
        <v>0</v>
      </c>
      <c r="AE161" s="39">
        <f>'Bieu8-XSKT'!AE161</f>
        <v>0</v>
      </c>
      <c r="AF161" s="39">
        <f>'Bieu8-XSKT'!AF161</f>
        <v>0</v>
      </c>
      <c r="AG161" s="39">
        <f>'Bieu8-XSKT'!AG161</f>
        <v>0</v>
      </c>
      <c r="AH161" s="39">
        <f>'Bieu8-XSKT'!AH161</f>
        <v>0</v>
      </c>
      <c r="AI161" s="39">
        <f>'Bieu8-XSKT'!AI161</f>
        <v>0</v>
      </c>
      <c r="AJ161" s="39">
        <f>'Bieu8-XSKT'!AJ161</f>
        <v>0</v>
      </c>
      <c r="AK161" s="39">
        <f>'Bieu8-XSKT'!AK161</f>
        <v>0</v>
      </c>
      <c r="AL161" s="39">
        <f>'Bieu8-XSKT'!AL161</f>
        <v>0</v>
      </c>
      <c r="AM161" s="39">
        <f>'Bieu8-XSKT'!AM161</f>
        <v>0</v>
      </c>
      <c r="AN161" s="39">
        <f>'Bieu8-XSKT'!AN161</f>
        <v>0</v>
      </c>
      <c r="AO161" s="39">
        <f>'Bieu8-XSKT'!AO161</f>
        <v>0</v>
      </c>
      <c r="AP161" s="39">
        <f>'Bieu8-XSKT'!AP161</f>
        <v>0</v>
      </c>
      <c r="AQ161" s="39">
        <f>'Bieu8-XSKT'!AQ161</f>
        <v>0</v>
      </c>
      <c r="AR161" s="39">
        <f>'Bieu8-XSKT'!AR161</f>
        <v>0</v>
      </c>
      <c r="AS161" s="39">
        <f>'Bieu8-XSKT'!AS161</f>
        <v>0</v>
      </c>
      <c r="AT161" s="39">
        <f>'Bieu8-XSKT'!AT161</f>
        <v>0</v>
      </c>
      <c r="AU161" s="39">
        <f>'Bieu8-XSKT'!AU161</f>
        <v>0</v>
      </c>
      <c r="AV161" s="39">
        <f>'Bieu8-XSKT'!AV161</f>
        <v>0</v>
      </c>
      <c r="AW161" s="39">
        <f>'Bieu8-XSKT'!AW161</f>
        <v>0</v>
      </c>
      <c r="AX161" s="39">
        <f>'Bieu8-XSKT'!AX161</f>
        <v>0</v>
      </c>
      <c r="AY161" s="39">
        <f>'Bieu8-XSKT'!AY161</f>
        <v>0</v>
      </c>
      <c r="AZ161" s="39">
        <f>'Bieu8-XSKT'!AZ161</f>
        <v>0</v>
      </c>
      <c r="BA161" s="39">
        <f>'Bieu8-XSKT'!BA161</f>
        <v>0</v>
      </c>
      <c r="BB161" s="39">
        <f>'Bieu8-XSKT'!BB161</f>
        <v>0</v>
      </c>
      <c r="BC161" s="39">
        <f>'Bieu8-XSKT'!BC161</f>
        <v>0</v>
      </c>
      <c r="BD161" s="39">
        <f>'Bieu8-XSKT'!BD161</f>
        <v>0</v>
      </c>
      <c r="BE161" s="39">
        <f>'Bieu8-XSKT'!BE161</f>
        <v>0</v>
      </c>
      <c r="BF161" s="39">
        <f>'Bieu8-XSKT'!BF161</f>
        <v>0</v>
      </c>
      <c r="BG161" s="39">
        <f>'Bieu8-XSKT'!BG161</f>
        <v>0</v>
      </c>
      <c r="BH161" s="39">
        <f>'Bieu8-XSKT'!BH161</f>
        <v>0</v>
      </c>
      <c r="BI161" s="39">
        <f>'Bieu8-XSKT'!BI161</f>
        <v>0</v>
      </c>
      <c r="BJ161" s="39">
        <f>'Bieu8-XSKT'!BJ161</f>
        <v>0</v>
      </c>
      <c r="BK161" s="39">
        <f>'Bieu8-XSKT'!BK161</f>
        <v>0</v>
      </c>
      <c r="BL161" s="39">
        <f>'Bieu8-XSKT'!BL161</f>
        <v>0</v>
      </c>
      <c r="BM161" s="39">
        <f>'Bieu8-XSKT'!BM161</f>
        <v>0</v>
      </c>
      <c r="BN161" s="39">
        <f>'Bieu8-XSKT'!BN161</f>
        <v>0</v>
      </c>
      <c r="BO161" s="39">
        <f>'Bieu8-XSKT'!BO161</f>
        <v>0</v>
      </c>
      <c r="BP161" s="39">
        <f>'Bieu8-XSKT'!BP161</f>
        <v>0</v>
      </c>
      <c r="BQ161" s="39">
        <f>'Bieu8-XSKT'!BQ161</f>
        <v>0</v>
      </c>
      <c r="BR161" s="39">
        <f>'Bieu8-XSKT'!BR161</f>
        <v>0</v>
      </c>
      <c r="BS161" s="39">
        <f>'Bieu8-XSKT'!BS161</f>
        <v>0</v>
      </c>
      <c r="BT161" s="39">
        <f>'Bieu8-XSKT'!BT161</f>
        <v>0</v>
      </c>
      <c r="BU161" s="39">
        <f>'Bieu8-XSKT'!BU161</f>
        <v>0</v>
      </c>
      <c r="BV161" s="39">
        <f>'Bieu8-XSKT'!BV161</f>
        <v>0</v>
      </c>
      <c r="BW161" s="39">
        <f>'Bieu8-XSKT'!BW161</f>
        <v>0</v>
      </c>
      <c r="BX161" s="39">
        <f>'Bieu8-XSKT'!BX161</f>
        <v>0</v>
      </c>
      <c r="BY161" s="39">
        <f>'Bieu8-XSKT'!BY161</f>
        <v>0</v>
      </c>
      <c r="BZ161" s="39">
        <f>'Bieu8-XSKT'!BZ161</f>
        <v>3715.65</v>
      </c>
      <c r="CA161" s="39">
        <f>'Bieu8-XSKT'!CA161</f>
        <v>3320</v>
      </c>
      <c r="CB161" s="39">
        <f>'Bieu8-XSKT'!CB161</f>
        <v>3320</v>
      </c>
      <c r="CC161" s="39">
        <f t="shared" si="23"/>
        <v>3320</v>
      </c>
      <c r="CD161" s="41" t="s">
        <v>64</v>
      </c>
      <c r="CE161" s="120"/>
      <c r="CG161" s="125"/>
      <c r="CH161" s="107"/>
      <c r="CI161" s="125"/>
      <c r="CJ161" s="106"/>
      <c r="CK161" s="105"/>
      <c r="CL161" s="106"/>
    </row>
    <row r="162" spans="1:90" s="17" customFormat="1" ht="90" hidden="1" x14ac:dyDescent="0.25">
      <c r="A162" s="41">
        <f t="shared" si="22"/>
        <v>38</v>
      </c>
      <c r="B162" s="151" t="s">
        <v>312</v>
      </c>
      <c r="C162" s="44"/>
      <c r="D162" s="44"/>
      <c r="E162" s="45"/>
      <c r="F162" s="226"/>
      <c r="G162" s="39">
        <f>'Bieu8-XSKT'!G162</f>
        <v>13803</v>
      </c>
      <c r="H162" s="39">
        <f>'Bieu8-XSKT'!H162</f>
        <v>12422.7</v>
      </c>
      <c r="I162" s="39">
        <f>'Bieu8-XSKT'!I162</f>
        <v>0</v>
      </c>
      <c r="J162" s="39">
        <f>'Bieu8-XSKT'!J162</f>
        <v>0</v>
      </c>
      <c r="K162" s="39">
        <f>'Bieu8-XSKT'!K162</f>
        <v>0</v>
      </c>
      <c r="L162" s="39">
        <f>'Bieu8-XSKT'!L162</f>
        <v>0</v>
      </c>
      <c r="M162" s="39">
        <f>'Bieu8-XSKT'!M162</f>
        <v>0</v>
      </c>
      <c r="N162" s="39">
        <f>'Bieu8-XSKT'!N162</f>
        <v>0</v>
      </c>
      <c r="O162" s="39">
        <f>'Bieu8-XSKT'!O162</f>
        <v>0</v>
      </c>
      <c r="P162" s="39">
        <f>'Bieu8-XSKT'!P162</f>
        <v>0</v>
      </c>
      <c r="Q162" s="39">
        <f>'Bieu8-XSKT'!Q162</f>
        <v>0</v>
      </c>
      <c r="R162" s="39">
        <f>'Bieu8-XSKT'!R162</f>
        <v>0</v>
      </c>
      <c r="S162" s="39">
        <f>'Bieu8-XSKT'!S162</f>
        <v>0</v>
      </c>
      <c r="T162" s="39">
        <f>'Bieu8-XSKT'!T162</f>
        <v>0</v>
      </c>
      <c r="U162" s="39">
        <f>'Bieu8-XSKT'!U162</f>
        <v>0</v>
      </c>
      <c r="V162" s="39">
        <f>'Bieu8-XSKT'!V162</f>
        <v>0</v>
      </c>
      <c r="W162" s="39">
        <f>'Bieu8-XSKT'!W162</f>
        <v>0</v>
      </c>
      <c r="X162" s="39">
        <f>'Bieu8-XSKT'!X162</f>
        <v>0</v>
      </c>
      <c r="Y162" s="39">
        <f>'Bieu8-XSKT'!Y162</f>
        <v>0</v>
      </c>
      <c r="Z162" s="39">
        <f>'Bieu8-XSKT'!Z162</f>
        <v>0</v>
      </c>
      <c r="AA162" s="39">
        <f>'Bieu8-XSKT'!AA162</f>
        <v>0</v>
      </c>
      <c r="AB162" s="39">
        <f>'Bieu8-XSKT'!AB162</f>
        <v>0</v>
      </c>
      <c r="AC162" s="39">
        <f>'Bieu8-XSKT'!AC162</f>
        <v>0</v>
      </c>
      <c r="AD162" s="39">
        <f>'Bieu8-XSKT'!AD162</f>
        <v>0</v>
      </c>
      <c r="AE162" s="39">
        <f>'Bieu8-XSKT'!AE162</f>
        <v>0</v>
      </c>
      <c r="AF162" s="39">
        <f>'Bieu8-XSKT'!AF162</f>
        <v>0</v>
      </c>
      <c r="AG162" s="39">
        <f>'Bieu8-XSKT'!AG162</f>
        <v>0</v>
      </c>
      <c r="AH162" s="39">
        <f>'Bieu8-XSKT'!AH162</f>
        <v>0</v>
      </c>
      <c r="AI162" s="39">
        <f>'Bieu8-XSKT'!AI162</f>
        <v>0</v>
      </c>
      <c r="AJ162" s="39">
        <f>'Bieu8-XSKT'!AJ162</f>
        <v>0</v>
      </c>
      <c r="AK162" s="39">
        <f>'Bieu8-XSKT'!AK162</f>
        <v>0</v>
      </c>
      <c r="AL162" s="39">
        <f>'Bieu8-XSKT'!AL162</f>
        <v>0</v>
      </c>
      <c r="AM162" s="39">
        <f>'Bieu8-XSKT'!AM162</f>
        <v>0</v>
      </c>
      <c r="AN162" s="39">
        <f>'Bieu8-XSKT'!AN162</f>
        <v>0</v>
      </c>
      <c r="AO162" s="39">
        <f>'Bieu8-XSKT'!AO162</f>
        <v>0</v>
      </c>
      <c r="AP162" s="39">
        <f>'Bieu8-XSKT'!AP162</f>
        <v>0</v>
      </c>
      <c r="AQ162" s="39">
        <f>'Bieu8-XSKT'!AQ162</f>
        <v>0</v>
      </c>
      <c r="AR162" s="39">
        <f>'Bieu8-XSKT'!AR162</f>
        <v>0</v>
      </c>
      <c r="AS162" s="39">
        <f>'Bieu8-XSKT'!AS162</f>
        <v>0</v>
      </c>
      <c r="AT162" s="39">
        <f>'Bieu8-XSKT'!AT162</f>
        <v>0</v>
      </c>
      <c r="AU162" s="39">
        <f>'Bieu8-XSKT'!AU162</f>
        <v>0</v>
      </c>
      <c r="AV162" s="39">
        <f>'Bieu8-XSKT'!AV162</f>
        <v>0</v>
      </c>
      <c r="AW162" s="39">
        <f>'Bieu8-XSKT'!AW162</f>
        <v>0</v>
      </c>
      <c r="AX162" s="39">
        <f>'Bieu8-XSKT'!AX162</f>
        <v>0</v>
      </c>
      <c r="AY162" s="39">
        <f>'Bieu8-XSKT'!AY162</f>
        <v>0</v>
      </c>
      <c r="AZ162" s="39">
        <f>'Bieu8-XSKT'!AZ162</f>
        <v>0</v>
      </c>
      <c r="BA162" s="39">
        <f>'Bieu8-XSKT'!BA162</f>
        <v>0</v>
      </c>
      <c r="BB162" s="39">
        <f>'Bieu8-XSKT'!BB162</f>
        <v>0</v>
      </c>
      <c r="BC162" s="39">
        <f>'Bieu8-XSKT'!BC162</f>
        <v>0</v>
      </c>
      <c r="BD162" s="39">
        <f>'Bieu8-XSKT'!BD162</f>
        <v>0</v>
      </c>
      <c r="BE162" s="39">
        <f>'Bieu8-XSKT'!BE162</f>
        <v>0</v>
      </c>
      <c r="BF162" s="39">
        <f>'Bieu8-XSKT'!BF162</f>
        <v>0</v>
      </c>
      <c r="BG162" s="39">
        <f>'Bieu8-XSKT'!BG162</f>
        <v>0</v>
      </c>
      <c r="BH162" s="39">
        <f>'Bieu8-XSKT'!BH162</f>
        <v>0</v>
      </c>
      <c r="BI162" s="39">
        <f>'Bieu8-XSKT'!BI162</f>
        <v>0</v>
      </c>
      <c r="BJ162" s="39">
        <f>'Bieu8-XSKT'!BJ162</f>
        <v>0</v>
      </c>
      <c r="BK162" s="39">
        <f>'Bieu8-XSKT'!BK162</f>
        <v>0</v>
      </c>
      <c r="BL162" s="39">
        <f>'Bieu8-XSKT'!BL162</f>
        <v>0</v>
      </c>
      <c r="BM162" s="39">
        <f>'Bieu8-XSKT'!BM162</f>
        <v>0</v>
      </c>
      <c r="BN162" s="39">
        <f>'Bieu8-XSKT'!BN162</f>
        <v>0</v>
      </c>
      <c r="BO162" s="39">
        <f>'Bieu8-XSKT'!BO162</f>
        <v>0</v>
      </c>
      <c r="BP162" s="39">
        <f>'Bieu8-XSKT'!BP162</f>
        <v>0</v>
      </c>
      <c r="BQ162" s="39">
        <f>'Bieu8-XSKT'!BQ162</f>
        <v>0</v>
      </c>
      <c r="BR162" s="39">
        <f>'Bieu8-XSKT'!BR162</f>
        <v>0</v>
      </c>
      <c r="BS162" s="39">
        <f>'Bieu8-XSKT'!BS162</f>
        <v>0</v>
      </c>
      <c r="BT162" s="39">
        <f>'Bieu8-XSKT'!BT162</f>
        <v>0</v>
      </c>
      <c r="BU162" s="39">
        <f>'Bieu8-XSKT'!BU162</f>
        <v>0</v>
      </c>
      <c r="BV162" s="39">
        <f>'Bieu8-XSKT'!BV162</f>
        <v>0</v>
      </c>
      <c r="BW162" s="39">
        <f>'Bieu8-XSKT'!BW162</f>
        <v>0</v>
      </c>
      <c r="BX162" s="39">
        <f>'Bieu8-XSKT'!BX162</f>
        <v>0</v>
      </c>
      <c r="BY162" s="39">
        <f>'Bieu8-XSKT'!BY162</f>
        <v>0</v>
      </c>
      <c r="BZ162" s="39">
        <f>'Bieu8-XSKT'!BZ162</f>
        <v>6211.35</v>
      </c>
      <c r="CA162" s="39">
        <f>'Bieu8-XSKT'!CA162</f>
        <v>5520</v>
      </c>
      <c r="CB162" s="39">
        <f>'Bieu8-XSKT'!CB162</f>
        <v>5520</v>
      </c>
      <c r="CC162" s="39">
        <f t="shared" si="23"/>
        <v>5520</v>
      </c>
      <c r="CD162" s="41" t="s">
        <v>65</v>
      </c>
      <c r="CE162" s="120"/>
      <c r="CG162" s="125"/>
      <c r="CH162" s="107"/>
      <c r="CI162" s="125"/>
      <c r="CJ162" s="106"/>
      <c r="CK162" s="105"/>
      <c r="CL162" s="106"/>
    </row>
    <row r="163" spans="1:90" s="17" customFormat="1" ht="30" hidden="1" x14ac:dyDescent="0.25">
      <c r="A163" s="41">
        <f t="shared" si="22"/>
        <v>39</v>
      </c>
      <c r="B163" s="151" t="s">
        <v>313</v>
      </c>
      <c r="C163" s="44"/>
      <c r="D163" s="44"/>
      <c r="E163" s="45"/>
      <c r="F163" s="226"/>
      <c r="G163" s="39">
        <f>'Bieu8-XSKT'!G163</f>
        <v>10711</v>
      </c>
      <c r="H163" s="39">
        <f>'Bieu8-XSKT'!H163</f>
        <v>9900</v>
      </c>
      <c r="I163" s="39">
        <f>'Bieu8-XSKT'!I163</f>
        <v>0</v>
      </c>
      <c r="J163" s="39">
        <f>'Bieu8-XSKT'!J163</f>
        <v>0</v>
      </c>
      <c r="K163" s="39">
        <f>'Bieu8-XSKT'!K163</f>
        <v>0</v>
      </c>
      <c r="L163" s="39">
        <f>'Bieu8-XSKT'!L163</f>
        <v>0</v>
      </c>
      <c r="M163" s="39">
        <f>'Bieu8-XSKT'!M163</f>
        <v>0</v>
      </c>
      <c r="N163" s="39">
        <f>'Bieu8-XSKT'!N163</f>
        <v>0</v>
      </c>
      <c r="O163" s="39">
        <f>'Bieu8-XSKT'!O163</f>
        <v>0</v>
      </c>
      <c r="P163" s="39">
        <f>'Bieu8-XSKT'!P163</f>
        <v>0</v>
      </c>
      <c r="Q163" s="39">
        <f>'Bieu8-XSKT'!Q163</f>
        <v>0</v>
      </c>
      <c r="R163" s="39">
        <f>'Bieu8-XSKT'!R163</f>
        <v>0</v>
      </c>
      <c r="S163" s="39">
        <f>'Bieu8-XSKT'!S163</f>
        <v>0</v>
      </c>
      <c r="T163" s="39">
        <f>'Bieu8-XSKT'!T163</f>
        <v>0</v>
      </c>
      <c r="U163" s="39">
        <f>'Bieu8-XSKT'!U163</f>
        <v>0</v>
      </c>
      <c r="V163" s="39">
        <f>'Bieu8-XSKT'!V163</f>
        <v>0</v>
      </c>
      <c r="W163" s="39">
        <f>'Bieu8-XSKT'!W163</f>
        <v>0</v>
      </c>
      <c r="X163" s="39">
        <f>'Bieu8-XSKT'!X163</f>
        <v>0</v>
      </c>
      <c r="Y163" s="39">
        <f>'Bieu8-XSKT'!Y163</f>
        <v>0</v>
      </c>
      <c r="Z163" s="39">
        <f>'Bieu8-XSKT'!Z163</f>
        <v>0</v>
      </c>
      <c r="AA163" s="39">
        <f>'Bieu8-XSKT'!AA163</f>
        <v>0</v>
      </c>
      <c r="AB163" s="39">
        <f>'Bieu8-XSKT'!AB163</f>
        <v>0</v>
      </c>
      <c r="AC163" s="39">
        <f>'Bieu8-XSKT'!AC163</f>
        <v>0</v>
      </c>
      <c r="AD163" s="39">
        <f>'Bieu8-XSKT'!AD163</f>
        <v>0</v>
      </c>
      <c r="AE163" s="39">
        <f>'Bieu8-XSKT'!AE163</f>
        <v>0</v>
      </c>
      <c r="AF163" s="39">
        <f>'Bieu8-XSKT'!AF163</f>
        <v>0</v>
      </c>
      <c r="AG163" s="39">
        <f>'Bieu8-XSKT'!AG163</f>
        <v>0</v>
      </c>
      <c r="AH163" s="39">
        <f>'Bieu8-XSKT'!AH163</f>
        <v>0</v>
      </c>
      <c r="AI163" s="39">
        <f>'Bieu8-XSKT'!AI163</f>
        <v>0</v>
      </c>
      <c r="AJ163" s="39">
        <f>'Bieu8-XSKT'!AJ163</f>
        <v>0</v>
      </c>
      <c r="AK163" s="39">
        <f>'Bieu8-XSKT'!AK163</f>
        <v>0</v>
      </c>
      <c r="AL163" s="39">
        <f>'Bieu8-XSKT'!AL163</f>
        <v>0</v>
      </c>
      <c r="AM163" s="39">
        <f>'Bieu8-XSKT'!AM163</f>
        <v>0</v>
      </c>
      <c r="AN163" s="39">
        <f>'Bieu8-XSKT'!AN163</f>
        <v>0</v>
      </c>
      <c r="AO163" s="39">
        <f>'Bieu8-XSKT'!AO163</f>
        <v>0</v>
      </c>
      <c r="AP163" s="39">
        <f>'Bieu8-XSKT'!AP163</f>
        <v>0</v>
      </c>
      <c r="AQ163" s="39">
        <f>'Bieu8-XSKT'!AQ163</f>
        <v>0</v>
      </c>
      <c r="AR163" s="39">
        <f>'Bieu8-XSKT'!AR163</f>
        <v>0</v>
      </c>
      <c r="AS163" s="39">
        <f>'Bieu8-XSKT'!AS163</f>
        <v>0</v>
      </c>
      <c r="AT163" s="39">
        <f>'Bieu8-XSKT'!AT163</f>
        <v>0</v>
      </c>
      <c r="AU163" s="39">
        <f>'Bieu8-XSKT'!AU163</f>
        <v>0</v>
      </c>
      <c r="AV163" s="39">
        <f>'Bieu8-XSKT'!AV163</f>
        <v>0</v>
      </c>
      <c r="AW163" s="39">
        <f>'Bieu8-XSKT'!AW163</f>
        <v>0</v>
      </c>
      <c r="AX163" s="39">
        <f>'Bieu8-XSKT'!AX163</f>
        <v>0</v>
      </c>
      <c r="AY163" s="39">
        <f>'Bieu8-XSKT'!AY163</f>
        <v>0</v>
      </c>
      <c r="AZ163" s="39">
        <f>'Bieu8-XSKT'!AZ163</f>
        <v>0</v>
      </c>
      <c r="BA163" s="39">
        <f>'Bieu8-XSKT'!BA163</f>
        <v>0</v>
      </c>
      <c r="BB163" s="39">
        <f>'Bieu8-XSKT'!BB163</f>
        <v>0</v>
      </c>
      <c r="BC163" s="39">
        <f>'Bieu8-XSKT'!BC163</f>
        <v>0</v>
      </c>
      <c r="BD163" s="39">
        <f>'Bieu8-XSKT'!BD163</f>
        <v>0</v>
      </c>
      <c r="BE163" s="39">
        <f>'Bieu8-XSKT'!BE163</f>
        <v>0</v>
      </c>
      <c r="BF163" s="39">
        <f>'Bieu8-XSKT'!BF163</f>
        <v>0</v>
      </c>
      <c r="BG163" s="39">
        <f>'Bieu8-XSKT'!BG163</f>
        <v>0</v>
      </c>
      <c r="BH163" s="39">
        <f>'Bieu8-XSKT'!BH163</f>
        <v>0</v>
      </c>
      <c r="BI163" s="39">
        <f>'Bieu8-XSKT'!BI163</f>
        <v>0</v>
      </c>
      <c r="BJ163" s="39">
        <f>'Bieu8-XSKT'!BJ163</f>
        <v>0</v>
      </c>
      <c r="BK163" s="39">
        <f>'Bieu8-XSKT'!BK163</f>
        <v>0</v>
      </c>
      <c r="BL163" s="39">
        <f>'Bieu8-XSKT'!BL163</f>
        <v>0</v>
      </c>
      <c r="BM163" s="39">
        <f>'Bieu8-XSKT'!BM163</f>
        <v>0</v>
      </c>
      <c r="BN163" s="39">
        <f>'Bieu8-XSKT'!BN163</f>
        <v>0</v>
      </c>
      <c r="BO163" s="39">
        <f>'Bieu8-XSKT'!BO163</f>
        <v>0</v>
      </c>
      <c r="BP163" s="39">
        <f>'Bieu8-XSKT'!BP163</f>
        <v>0</v>
      </c>
      <c r="BQ163" s="39">
        <f>'Bieu8-XSKT'!BQ163</f>
        <v>0</v>
      </c>
      <c r="BR163" s="39">
        <f>'Bieu8-XSKT'!BR163</f>
        <v>0</v>
      </c>
      <c r="BS163" s="39">
        <f>'Bieu8-XSKT'!BS163</f>
        <v>0</v>
      </c>
      <c r="BT163" s="39">
        <f>'Bieu8-XSKT'!BT163</f>
        <v>0</v>
      </c>
      <c r="BU163" s="39">
        <f>'Bieu8-XSKT'!BU163</f>
        <v>0</v>
      </c>
      <c r="BV163" s="39">
        <f>'Bieu8-XSKT'!BV163</f>
        <v>0</v>
      </c>
      <c r="BW163" s="39">
        <f>'Bieu8-XSKT'!BW163</f>
        <v>0</v>
      </c>
      <c r="BX163" s="39">
        <f>'Bieu8-XSKT'!BX163</f>
        <v>0</v>
      </c>
      <c r="BY163" s="39">
        <f>'Bieu8-XSKT'!BY163</f>
        <v>0</v>
      </c>
      <c r="BZ163" s="39">
        <f>'Bieu8-XSKT'!BZ163</f>
        <v>4950</v>
      </c>
      <c r="CA163" s="39">
        <f>'Bieu8-XSKT'!CA163</f>
        <v>4290</v>
      </c>
      <c r="CB163" s="39">
        <f>'Bieu8-XSKT'!CB163</f>
        <v>4290</v>
      </c>
      <c r="CC163" s="39">
        <f t="shared" si="23"/>
        <v>4290</v>
      </c>
      <c r="CD163" s="41" t="s">
        <v>65</v>
      </c>
      <c r="CE163" s="120"/>
      <c r="CG163" s="125"/>
      <c r="CH163" s="107"/>
      <c r="CI163" s="125"/>
      <c r="CJ163" s="106"/>
      <c r="CK163" s="105"/>
      <c r="CL163" s="106"/>
    </row>
    <row r="164" spans="1:90" s="17" customFormat="1" ht="105" hidden="1" x14ac:dyDescent="0.25">
      <c r="A164" s="41">
        <f t="shared" si="22"/>
        <v>40</v>
      </c>
      <c r="B164" s="151" t="s">
        <v>314</v>
      </c>
      <c r="C164" s="44"/>
      <c r="D164" s="44"/>
      <c r="E164" s="45"/>
      <c r="F164" s="226"/>
      <c r="G164" s="39">
        <f>'Bieu8-XSKT'!G164</f>
        <v>14405</v>
      </c>
      <c r="H164" s="39">
        <f>'Bieu8-XSKT'!H164</f>
        <v>12964.5</v>
      </c>
      <c r="I164" s="39">
        <f>'Bieu8-XSKT'!I164</f>
        <v>0</v>
      </c>
      <c r="J164" s="39">
        <f>'Bieu8-XSKT'!J164</f>
        <v>0</v>
      </c>
      <c r="K164" s="39">
        <f>'Bieu8-XSKT'!K164</f>
        <v>0</v>
      </c>
      <c r="L164" s="39">
        <f>'Bieu8-XSKT'!L164</f>
        <v>0</v>
      </c>
      <c r="M164" s="39">
        <f>'Bieu8-XSKT'!M164</f>
        <v>0</v>
      </c>
      <c r="N164" s="39">
        <f>'Bieu8-XSKT'!N164</f>
        <v>0</v>
      </c>
      <c r="O164" s="39">
        <f>'Bieu8-XSKT'!O164</f>
        <v>0</v>
      </c>
      <c r="P164" s="39">
        <f>'Bieu8-XSKT'!P164</f>
        <v>0</v>
      </c>
      <c r="Q164" s="39">
        <f>'Bieu8-XSKT'!Q164</f>
        <v>0</v>
      </c>
      <c r="R164" s="39">
        <f>'Bieu8-XSKT'!R164</f>
        <v>0</v>
      </c>
      <c r="S164" s="39">
        <f>'Bieu8-XSKT'!S164</f>
        <v>0</v>
      </c>
      <c r="T164" s="39">
        <f>'Bieu8-XSKT'!T164</f>
        <v>0</v>
      </c>
      <c r="U164" s="39">
        <f>'Bieu8-XSKT'!U164</f>
        <v>0</v>
      </c>
      <c r="V164" s="39">
        <f>'Bieu8-XSKT'!V164</f>
        <v>0</v>
      </c>
      <c r="W164" s="39">
        <f>'Bieu8-XSKT'!W164</f>
        <v>0</v>
      </c>
      <c r="X164" s="39">
        <f>'Bieu8-XSKT'!X164</f>
        <v>0</v>
      </c>
      <c r="Y164" s="39">
        <f>'Bieu8-XSKT'!Y164</f>
        <v>0</v>
      </c>
      <c r="Z164" s="39">
        <f>'Bieu8-XSKT'!Z164</f>
        <v>0</v>
      </c>
      <c r="AA164" s="39">
        <f>'Bieu8-XSKT'!AA164</f>
        <v>0</v>
      </c>
      <c r="AB164" s="39">
        <f>'Bieu8-XSKT'!AB164</f>
        <v>0</v>
      </c>
      <c r="AC164" s="39">
        <f>'Bieu8-XSKT'!AC164</f>
        <v>0</v>
      </c>
      <c r="AD164" s="39">
        <f>'Bieu8-XSKT'!AD164</f>
        <v>0</v>
      </c>
      <c r="AE164" s="39">
        <f>'Bieu8-XSKT'!AE164</f>
        <v>0</v>
      </c>
      <c r="AF164" s="39">
        <f>'Bieu8-XSKT'!AF164</f>
        <v>0</v>
      </c>
      <c r="AG164" s="39">
        <f>'Bieu8-XSKT'!AG164</f>
        <v>0</v>
      </c>
      <c r="AH164" s="39">
        <f>'Bieu8-XSKT'!AH164</f>
        <v>0</v>
      </c>
      <c r="AI164" s="39">
        <f>'Bieu8-XSKT'!AI164</f>
        <v>0</v>
      </c>
      <c r="AJ164" s="39">
        <f>'Bieu8-XSKT'!AJ164</f>
        <v>0</v>
      </c>
      <c r="AK164" s="39">
        <f>'Bieu8-XSKT'!AK164</f>
        <v>0</v>
      </c>
      <c r="AL164" s="39">
        <f>'Bieu8-XSKT'!AL164</f>
        <v>0</v>
      </c>
      <c r="AM164" s="39">
        <f>'Bieu8-XSKT'!AM164</f>
        <v>0</v>
      </c>
      <c r="AN164" s="39">
        <f>'Bieu8-XSKT'!AN164</f>
        <v>0</v>
      </c>
      <c r="AO164" s="39">
        <f>'Bieu8-XSKT'!AO164</f>
        <v>0</v>
      </c>
      <c r="AP164" s="39">
        <f>'Bieu8-XSKT'!AP164</f>
        <v>0</v>
      </c>
      <c r="AQ164" s="39">
        <f>'Bieu8-XSKT'!AQ164</f>
        <v>0</v>
      </c>
      <c r="AR164" s="39">
        <f>'Bieu8-XSKT'!AR164</f>
        <v>0</v>
      </c>
      <c r="AS164" s="39">
        <f>'Bieu8-XSKT'!AS164</f>
        <v>0</v>
      </c>
      <c r="AT164" s="39">
        <f>'Bieu8-XSKT'!AT164</f>
        <v>0</v>
      </c>
      <c r="AU164" s="39">
        <f>'Bieu8-XSKT'!AU164</f>
        <v>0</v>
      </c>
      <c r="AV164" s="39">
        <f>'Bieu8-XSKT'!AV164</f>
        <v>0</v>
      </c>
      <c r="AW164" s="39">
        <f>'Bieu8-XSKT'!AW164</f>
        <v>0</v>
      </c>
      <c r="AX164" s="39">
        <f>'Bieu8-XSKT'!AX164</f>
        <v>0</v>
      </c>
      <c r="AY164" s="39">
        <f>'Bieu8-XSKT'!AY164</f>
        <v>0</v>
      </c>
      <c r="AZ164" s="39">
        <f>'Bieu8-XSKT'!AZ164</f>
        <v>0</v>
      </c>
      <c r="BA164" s="39">
        <f>'Bieu8-XSKT'!BA164</f>
        <v>0</v>
      </c>
      <c r="BB164" s="39">
        <f>'Bieu8-XSKT'!BB164</f>
        <v>0</v>
      </c>
      <c r="BC164" s="39">
        <f>'Bieu8-XSKT'!BC164</f>
        <v>0</v>
      </c>
      <c r="BD164" s="39">
        <f>'Bieu8-XSKT'!BD164</f>
        <v>0</v>
      </c>
      <c r="BE164" s="39">
        <f>'Bieu8-XSKT'!BE164</f>
        <v>0</v>
      </c>
      <c r="BF164" s="39">
        <f>'Bieu8-XSKT'!BF164</f>
        <v>0</v>
      </c>
      <c r="BG164" s="39">
        <f>'Bieu8-XSKT'!BG164</f>
        <v>0</v>
      </c>
      <c r="BH164" s="39">
        <f>'Bieu8-XSKT'!BH164</f>
        <v>0</v>
      </c>
      <c r="BI164" s="39">
        <f>'Bieu8-XSKT'!BI164</f>
        <v>0</v>
      </c>
      <c r="BJ164" s="39">
        <f>'Bieu8-XSKT'!BJ164</f>
        <v>0</v>
      </c>
      <c r="BK164" s="39">
        <f>'Bieu8-XSKT'!BK164</f>
        <v>0</v>
      </c>
      <c r="BL164" s="39">
        <f>'Bieu8-XSKT'!BL164</f>
        <v>0</v>
      </c>
      <c r="BM164" s="39">
        <f>'Bieu8-XSKT'!BM164</f>
        <v>0</v>
      </c>
      <c r="BN164" s="39">
        <f>'Bieu8-XSKT'!BN164</f>
        <v>0</v>
      </c>
      <c r="BO164" s="39">
        <f>'Bieu8-XSKT'!BO164</f>
        <v>0</v>
      </c>
      <c r="BP164" s="39">
        <f>'Bieu8-XSKT'!BP164</f>
        <v>0</v>
      </c>
      <c r="BQ164" s="39">
        <f>'Bieu8-XSKT'!BQ164</f>
        <v>0</v>
      </c>
      <c r="BR164" s="39">
        <f>'Bieu8-XSKT'!BR164</f>
        <v>0</v>
      </c>
      <c r="BS164" s="39">
        <f>'Bieu8-XSKT'!BS164</f>
        <v>0</v>
      </c>
      <c r="BT164" s="39">
        <f>'Bieu8-XSKT'!BT164</f>
        <v>0</v>
      </c>
      <c r="BU164" s="39">
        <f>'Bieu8-XSKT'!BU164</f>
        <v>0</v>
      </c>
      <c r="BV164" s="39">
        <f>'Bieu8-XSKT'!BV164</f>
        <v>0</v>
      </c>
      <c r="BW164" s="39">
        <f>'Bieu8-XSKT'!BW164</f>
        <v>0</v>
      </c>
      <c r="BX164" s="39">
        <f>'Bieu8-XSKT'!BX164</f>
        <v>0</v>
      </c>
      <c r="BY164" s="39">
        <f>'Bieu8-XSKT'!BY164</f>
        <v>0</v>
      </c>
      <c r="BZ164" s="39">
        <f>'Bieu8-XSKT'!BZ164</f>
        <v>6482.25</v>
      </c>
      <c r="CA164" s="39">
        <f>'Bieu8-XSKT'!CA164</f>
        <v>5770</v>
      </c>
      <c r="CB164" s="39">
        <f>'Bieu8-XSKT'!CB164</f>
        <v>5770</v>
      </c>
      <c r="CC164" s="39">
        <f t="shared" si="23"/>
        <v>5770</v>
      </c>
      <c r="CD164" s="41" t="s">
        <v>65</v>
      </c>
      <c r="CE164" s="120"/>
      <c r="CG164" s="125"/>
      <c r="CH164" s="107"/>
      <c r="CI164" s="125"/>
      <c r="CJ164" s="106"/>
      <c r="CK164" s="105"/>
      <c r="CL164" s="106"/>
    </row>
    <row r="165" spans="1:90" s="17" customFormat="1" ht="60" hidden="1" x14ac:dyDescent="0.25">
      <c r="A165" s="41">
        <f t="shared" si="22"/>
        <v>41</v>
      </c>
      <c r="B165" s="151" t="s">
        <v>315</v>
      </c>
      <c r="C165" s="44"/>
      <c r="D165" s="44"/>
      <c r="E165" s="45"/>
      <c r="F165" s="226"/>
      <c r="G165" s="39">
        <f>'Bieu8-XSKT'!G165</f>
        <v>10987</v>
      </c>
      <c r="H165" s="39">
        <f>'Bieu8-XSKT'!H165</f>
        <v>9888.3000000000011</v>
      </c>
      <c r="I165" s="39">
        <f>'Bieu8-XSKT'!I165</f>
        <v>0</v>
      </c>
      <c r="J165" s="39">
        <f>'Bieu8-XSKT'!J165</f>
        <v>0</v>
      </c>
      <c r="K165" s="39">
        <f>'Bieu8-XSKT'!K165</f>
        <v>0</v>
      </c>
      <c r="L165" s="39">
        <f>'Bieu8-XSKT'!L165</f>
        <v>0</v>
      </c>
      <c r="M165" s="39">
        <f>'Bieu8-XSKT'!M165</f>
        <v>0</v>
      </c>
      <c r="N165" s="39">
        <f>'Bieu8-XSKT'!N165</f>
        <v>0</v>
      </c>
      <c r="O165" s="39">
        <f>'Bieu8-XSKT'!O165</f>
        <v>0</v>
      </c>
      <c r="P165" s="39">
        <f>'Bieu8-XSKT'!P165</f>
        <v>0</v>
      </c>
      <c r="Q165" s="39">
        <f>'Bieu8-XSKT'!Q165</f>
        <v>0</v>
      </c>
      <c r="R165" s="39">
        <f>'Bieu8-XSKT'!R165</f>
        <v>0</v>
      </c>
      <c r="S165" s="39">
        <f>'Bieu8-XSKT'!S165</f>
        <v>0</v>
      </c>
      <c r="T165" s="39">
        <f>'Bieu8-XSKT'!T165</f>
        <v>0</v>
      </c>
      <c r="U165" s="39">
        <f>'Bieu8-XSKT'!U165</f>
        <v>0</v>
      </c>
      <c r="V165" s="39">
        <f>'Bieu8-XSKT'!V165</f>
        <v>0</v>
      </c>
      <c r="W165" s="39">
        <f>'Bieu8-XSKT'!W165</f>
        <v>0</v>
      </c>
      <c r="X165" s="39">
        <f>'Bieu8-XSKT'!X165</f>
        <v>0</v>
      </c>
      <c r="Y165" s="39">
        <f>'Bieu8-XSKT'!Y165</f>
        <v>0</v>
      </c>
      <c r="Z165" s="39">
        <f>'Bieu8-XSKT'!Z165</f>
        <v>0</v>
      </c>
      <c r="AA165" s="39">
        <f>'Bieu8-XSKT'!AA165</f>
        <v>0</v>
      </c>
      <c r="AB165" s="39">
        <f>'Bieu8-XSKT'!AB165</f>
        <v>0</v>
      </c>
      <c r="AC165" s="39">
        <f>'Bieu8-XSKT'!AC165</f>
        <v>0</v>
      </c>
      <c r="AD165" s="39">
        <f>'Bieu8-XSKT'!AD165</f>
        <v>0</v>
      </c>
      <c r="AE165" s="39">
        <f>'Bieu8-XSKT'!AE165</f>
        <v>0</v>
      </c>
      <c r="AF165" s="39">
        <f>'Bieu8-XSKT'!AF165</f>
        <v>0</v>
      </c>
      <c r="AG165" s="39">
        <f>'Bieu8-XSKT'!AG165</f>
        <v>0</v>
      </c>
      <c r="AH165" s="39">
        <f>'Bieu8-XSKT'!AH165</f>
        <v>0</v>
      </c>
      <c r="AI165" s="39">
        <f>'Bieu8-XSKT'!AI165</f>
        <v>0</v>
      </c>
      <c r="AJ165" s="39">
        <f>'Bieu8-XSKT'!AJ165</f>
        <v>0</v>
      </c>
      <c r="AK165" s="39">
        <f>'Bieu8-XSKT'!AK165</f>
        <v>0</v>
      </c>
      <c r="AL165" s="39">
        <f>'Bieu8-XSKT'!AL165</f>
        <v>0</v>
      </c>
      <c r="AM165" s="39">
        <f>'Bieu8-XSKT'!AM165</f>
        <v>0</v>
      </c>
      <c r="AN165" s="39">
        <f>'Bieu8-XSKT'!AN165</f>
        <v>0</v>
      </c>
      <c r="AO165" s="39">
        <f>'Bieu8-XSKT'!AO165</f>
        <v>0</v>
      </c>
      <c r="AP165" s="39">
        <f>'Bieu8-XSKT'!AP165</f>
        <v>0</v>
      </c>
      <c r="AQ165" s="39">
        <f>'Bieu8-XSKT'!AQ165</f>
        <v>0</v>
      </c>
      <c r="AR165" s="39">
        <f>'Bieu8-XSKT'!AR165</f>
        <v>0</v>
      </c>
      <c r="AS165" s="39">
        <f>'Bieu8-XSKT'!AS165</f>
        <v>0</v>
      </c>
      <c r="AT165" s="39">
        <f>'Bieu8-XSKT'!AT165</f>
        <v>0</v>
      </c>
      <c r="AU165" s="39">
        <f>'Bieu8-XSKT'!AU165</f>
        <v>0</v>
      </c>
      <c r="AV165" s="39">
        <f>'Bieu8-XSKT'!AV165</f>
        <v>0</v>
      </c>
      <c r="AW165" s="39">
        <f>'Bieu8-XSKT'!AW165</f>
        <v>0</v>
      </c>
      <c r="AX165" s="39">
        <f>'Bieu8-XSKT'!AX165</f>
        <v>0</v>
      </c>
      <c r="AY165" s="39">
        <f>'Bieu8-XSKT'!AY165</f>
        <v>0</v>
      </c>
      <c r="AZ165" s="39">
        <f>'Bieu8-XSKT'!AZ165</f>
        <v>0</v>
      </c>
      <c r="BA165" s="39">
        <f>'Bieu8-XSKT'!BA165</f>
        <v>0</v>
      </c>
      <c r="BB165" s="39">
        <f>'Bieu8-XSKT'!BB165</f>
        <v>0</v>
      </c>
      <c r="BC165" s="39">
        <f>'Bieu8-XSKT'!BC165</f>
        <v>0</v>
      </c>
      <c r="BD165" s="39">
        <f>'Bieu8-XSKT'!BD165</f>
        <v>0</v>
      </c>
      <c r="BE165" s="39">
        <f>'Bieu8-XSKT'!BE165</f>
        <v>0</v>
      </c>
      <c r="BF165" s="39">
        <f>'Bieu8-XSKT'!BF165</f>
        <v>0</v>
      </c>
      <c r="BG165" s="39">
        <f>'Bieu8-XSKT'!BG165</f>
        <v>0</v>
      </c>
      <c r="BH165" s="39">
        <f>'Bieu8-XSKT'!BH165</f>
        <v>0</v>
      </c>
      <c r="BI165" s="39">
        <f>'Bieu8-XSKT'!BI165</f>
        <v>0</v>
      </c>
      <c r="BJ165" s="39">
        <f>'Bieu8-XSKT'!BJ165</f>
        <v>0</v>
      </c>
      <c r="BK165" s="39">
        <f>'Bieu8-XSKT'!BK165</f>
        <v>0</v>
      </c>
      <c r="BL165" s="39">
        <f>'Bieu8-XSKT'!BL165</f>
        <v>0</v>
      </c>
      <c r="BM165" s="39">
        <f>'Bieu8-XSKT'!BM165</f>
        <v>0</v>
      </c>
      <c r="BN165" s="39">
        <f>'Bieu8-XSKT'!BN165</f>
        <v>0</v>
      </c>
      <c r="BO165" s="39">
        <f>'Bieu8-XSKT'!BO165</f>
        <v>0</v>
      </c>
      <c r="BP165" s="39">
        <f>'Bieu8-XSKT'!BP165</f>
        <v>0</v>
      </c>
      <c r="BQ165" s="39">
        <f>'Bieu8-XSKT'!BQ165</f>
        <v>0</v>
      </c>
      <c r="BR165" s="39">
        <f>'Bieu8-XSKT'!BR165</f>
        <v>0</v>
      </c>
      <c r="BS165" s="39">
        <f>'Bieu8-XSKT'!BS165</f>
        <v>0</v>
      </c>
      <c r="BT165" s="39">
        <f>'Bieu8-XSKT'!BT165</f>
        <v>0</v>
      </c>
      <c r="BU165" s="39">
        <f>'Bieu8-XSKT'!BU165</f>
        <v>0</v>
      </c>
      <c r="BV165" s="39">
        <f>'Bieu8-XSKT'!BV165</f>
        <v>0</v>
      </c>
      <c r="BW165" s="39">
        <f>'Bieu8-XSKT'!BW165</f>
        <v>0</v>
      </c>
      <c r="BX165" s="39">
        <f>'Bieu8-XSKT'!BX165</f>
        <v>0</v>
      </c>
      <c r="BY165" s="39">
        <f>'Bieu8-XSKT'!BY165</f>
        <v>0</v>
      </c>
      <c r="BZ165" s="39">
        <f>'Bieu8-XSKT'!BZ165</f>
        <v>4944.1500000000005</v>
      </c>
      <c r="CA165" s="39">
        <f>'Bieu8-XSKT'!CA165</f>
        <v>6000</v>
      </c>
      <c r="CB165" s="39">
        <f>'Bieu8-XSKT'!CB165</f>
        <v>6000</v>
      </c>
      <c r="CC165" s="39">
        <f t="shared" si="23"/>
        <v>6000</v>
      </c>
      <c r="CD165" s="41" t="s">
        <v>69</v>
      </c>
      <c r="CE165" s="120"/>
      <c r="CG165" s="125"/>
      <c r="CH165" s="107"/>
      <c r="CI165" s="125"/>
      <c r="CJ165" s="106"/>
      <c r="CK165" s="105"/>
      <c r="CL165" s="106"/>
    </row>
    <row r="166" spans="1:90" s="17" customFormat="1" ht="15.75" hidden="1" x14ac:dyDescent="0.25">
      <c r="A166" s="41"/>
      <c r="B166" s="43"/>
      <c r="C166" s="44"/>
      <c r="D166" s="44"/>
      <c r="E166" s="45"/>
      <c r="F166" s="229"/>
      <c r="G166" s="39"/>
      <c r="H166" s="39"/>
      <c r="I166" s="38"/>
      <c r="J166" s="38"/>
      <c r="K166" s="38"/>
      <c r="L166" s="39"/>
      <c r="M166" s="39"/>
      <c r="N166" s="39"/>
      <c r="O166" s="39"/>
      <c r="P166" s="38"/>
      <c r="Q166" s="38"/>
      <c r="R166" s="39"/>
      <c r="S166" s="39"/>
      <c r="T166" s="38"/>
      <c r="U166" s="39"/>
      <c r="V166" s="39"/>
      <c r="W166" s="39"/>
      <c r="X166" s="39"/>
      <c r="Y166" s="47"/>
      <c r="Z166" s="38"/>
      <c r="AA166" s="38"/>
      <c r="AB166" s="39"/>
      <c r="AC166" s="39"/>
      <c r="AD166" s="39"/>
      <c r="AE166" s="38"/>
      <c r="AF166" s="38"/>
      <c r="AG166" s="39"/>
      <c r="AH166" s="39"/>
      <c r="AI166" s="39"/>
      <c r="AJ166" s="39"/>
      <c r="AK166" s="39"/>
      <c r="AL166" s="39"/>
      <c r="AM166" s="39"/>
      <c r="AN166" s="39"/>
      <c r="AO166" s="39"/>
      <c r="AP166" s="38"/>
      <c r="AQ166" s="38"/>
      <c r="AR166" s="38"/>
      <c r="AS166" s="39"/>
      <c r="AT166" s="39"/>
      <c r="AU166" s="39"/>
      <c r="AV166" s="47"/>
      <c r="AW166" s="38"/>
      <c r="AX166" s="38"/>
      <c r="AY166" s="38"/>
      <c r="AZ166" s="38"/>
      <c r="BA166" s="38"/>
      <c r="BB166" s="38"/>
      <c r="BC166" s="38"/>
      <c r="BD166" s="38"/>
      <c r="BE166" s="38"/>
      <c r="BF166" s="38"/>
      <c r="BG166" s="39"/>
      <c r="BH166" s="39"/>
      <c r="BI166" s="39"/>
      <c r="BJ166" s="39"/>
      <c r="BK166" s="39"/>
      <c r="BL166" s="39"/>
      <c r="BM166" s="39"/>
      <c r="BN166" s="39"/>
      <c r="BO166" s="38"/>
      <c r="BP166" s="38"/>
      <c r="BQ166" s="39"/>
      <c r="BR166" s="39"/>
      <c r="BS166" s="39"/>
      <c r="BT166" s="39"/>
      <c r="BU166" s="39"/>
      <c r="BV166" s="39"/>
      <c r="BW166" s="39"/>
      <c r="BX166" s="39"/>
      <c r="BY166" s="39"/>
      <c r="BZ166" s="39"/>
      <c r="CA166" s="39"/>
      <c r="CB166" s="39"/>
      <c r="CC166" s="39"/>
      <c r="CD166" s="142"/>
      <c r="CE166" s="120"/>
      <c r="CG166" s="125"/>
      <c r="CH166" s="107"/>
      <c r="CI166" s="125"/>
      <c r="CJ166" s="106"/>
      <c r="CK166" s="105"/>
      <c r="CL166" s="106"/>
    </row>
    <row r="167" spans="1:90" s="155" customFormat="1" x14ac:dyDescent="0.25">
      <c r="A167" s="143" t="s">
        <v>144</v>
      </c>
      <c r="B167" s="144" t="s">
        <v>145</v>
      </c>
      <c r="C167" s="117"/>
      <c r="D167" s="117"/>
      <c r="E167" s="152"/>
      <c r="F167" s="238" t="s">
        <v>53</v>
      </c>
      <c r="G167" s="153">
        <f t="shared" ref="G167:BR167" si="24">G168+G172</f>
        <v>185338</v>
      </c>
      <c r="H167" s="153">
        <f t="shared" si="24"/>
        <v>174479</v>
      </c>
      <c r="I167" s="153">
        <f t="shared" si="24"/>
        <v>0</v>
      </c>
      <c r="J167" s="153">
        <f t="shared" si="24"/>
        <v>0</v>
      </c>
      <c r="K167" s="153">
        <f t="shared" si="24"/>
        <v>0</v>
      </c>
      <c r="L167" s="153">
        <f t="shared" si="24"/>
        <v>2000</v>
      </c>
      <c r="M167" s="153">
        <f t="shared" si="24"/>
        <v>2000</v>
      </c>
      <c r="N167" s="153">
        <f t="shared" si="24"/>
        <v>1710</v>
      </c>
      <c r="O167" s="153">
        <f t="shared" si="24"/>
        <v>1710</v>
      </c>
      <c r="P167" s="153">
        <f t="shared" si="24"/>
        <v>1710</v>
      </c>
      <c r="Q167" s="153">
        <f t="shared" si="24"/>
        <v>0</v>
      </c>
      <c r="R167" s="153">
        <f t="shared" si="24"/>
        <v>1710</v>
      </c>
      <c r="S167" s="153">
        <f t="shared" si="24"/>
        <v>1710</v>
      </c>
      <c r="T167" s="153">
        <f t="shared" si="24"/>
        <v>0</v>
      </c>
      <c r="U167" s="153">
        <f t="shared" si="24"/>
        <v>0</v>
      </c>
      <c r="V167" s="153">
        <f t="shared" si="24"/>
        <v>3710</v>
      </c>
      <c r="W167" s="153">
        <f t="shared" si="24"/>
        <v>3710</v>
      </c>
      <c r="X167" s="153">
        <f t="shared" si="24"/>
        <v>177027</v>
      </c>
      <c r="Y167" s="153">
        <f t="shared" si="24"/>
        <v>91168</v>
      </c>
      <c r="Z167" s="153">
        <f t="shared" si="24"/>
        <v>0</v>
      </c>
      <c r="AA167" s="153">
        <f t="shared" si="24"/>
        <v>0</v>
      </c>
      <c r="AB167" s="153">
        <f t="shared" si="24"/>
        <v>2300</v>
      </c>
      <c r="AC167" s="153">
        <f t="shared" si="24"/>
        <v>2300</v>
      </c>
      <c r="AD167" s="153">
        <f t="shared" si="24"/>
        <v>0</v>
      </c>
      <c r="AE167" s="153">
        <f t="shared" si="24"/>
        <v>0</v>
      </c>
      <c r="AF167" s="153">
        <f t="shared" si="24"/>
        <v>6010</v>
      </c>
      <c r="AG167" s="153">
        <f t="shared" si="24"/>
        <v>1000</v>
      </c>
      <c r="AH167" s="153">
        <f t="shared" si="24"/>
        <v>3300</v>
      </c>
      <c r="AI167" s="153">
        <f t="shared" si="24"/>
        <v>3300</v>
      </c>
      <c r="AJ167" s="153">
        <f t="shared" si="24"/>
        <v>0</v>
      </c>
      <c r="AK167" s="153">
        <f t="shared" si="24"/>
        <v>0</v>
      </c>
      <c r="AL167" s="153">
        <f t="shared" si="24"/>
        <v>2300</v>
      </c>
      <c r="AM167" s="153">
        <f t="shared" si="24"/>
        <v>2300</v>
      </c>
      <c r="AN167" s="153">
        <f t="shared" si="24"/>
        <v>7010</v>
      </c>
      <c r="AO167" s="153">
        <f t="shared" si="24"/>
        <v>7010</v>
      </c>
      <c r="AP167" s="153">
        <f t="shared" si="24"/>
        <v>19000</v>
      </c>
      <c r="AQ167" s="153">
        <f t="shared" si="24"/>
        <v>1314</v>
      </c>
      <c r="AR167" s="153">
        <f t="shared" si="24"/>
        <v>8881</v>
      </c>
      <c r="AS167" s="153">
        <f t="shared" si="24"/>
        <v>26010</v>
      </c>
      <c r="AT167" s="153">
        <f t="shared" si="24"/>
        <v>26010</v>
      </c>
      <c r="AU167" s="153">
        <f t="shared" si="24"/>
        <v>177027</v>
      </c>
      <c r="AV167" s="153">
        <f t="shared" si="24"/>
        <v>91168</v>
      </c>
      <c r="AW167" s="153">
        <f t="shared" si="24"/>
        <v>22300</v>
      </c>
      <c r="AX167" s="153">
        <f t="shared" si="24"/>
        <v>68868</v>
      </c>
      <c r="AY167" s="153">
        <f t="shared" si="24"/>
        <v>32500</v>
      </c>
      <c r="AZ167" s="153">
        <f t="shared" si="24"/>
        <v>37500</v>
      </c>
      <c r="BA167" s="153">
        <f t="shared" si="24"/>
        <v>0</v>
      </c>
      <c r="BB167" s="153">
        <f t="shared" si="24"/>
        <v>36368</v>
      </c>
      <c r="BC167" s="153">
        <f t="shared" si="24"/>
        <v>0</v>
      </c>
      <c r="BD167" s="153">
        <f t="shared" si="24"/>
        <v>36368</v>
      </c>
      <c r="BE167" s="153">
        <f t="shared" si="24"/>
        <v>3849</v>
      </c>
      <c r="BF167" s="153">
        <f t="shared" si="24"/>
        <v>3849</v>
      </c>
      <c r="BG167" s="153">
        <f t="shared" si="24"/>
        <v>54800</v>
      </c>
      <c r="BH167" s="153">
        <f t="shared" si="24"/>
        <v>54800</v>
      </c>
      <c r="BI167" s="153">
        <f t="shared" si="24"/>
        <v>177027</v>
      </c>
      <c r="BJ167" s="153">
        <f t="shared" si="24"/>
        <v>91168</v>
      </c>
      <c r="BK167" s="153">
        <f t="shared" si="24"/>
        <v>91168</v>
      </c>
      <c r="BL167" s="153">
        <f t="shared" si="24"/>
        <v>54800</v>
      </c>
      <c r="BM167" s="153">
        <f t="shared" si="24"/>
        <v>32500</v>
      </c>
      <c r="BN167" s="153">
        <f t="shared" si="24"/>
        <v>36368</v>
      </c>
      <c r="BO167" s="153">
        <f t="shared" si="24"/>
        <v>0</v>
      </c>
      <c r="BP167" s="153">
        <f t="shared" si="24"/>
        <v>36368</v>
      </c>
      <c r="BQ167" s="153">
        <f t="shared" si="24"/>
        <v>0</v>
      </c>
      <c r="BR167" s="153">
        <f t="shared" si="24"/>
        <v>36368</v>
      </c>
      <c r="BS167" s="153">
        <f t="shared" ref="BS167:CA167" si="25">BS168+BS172</f>
        <v>0</v>
      </c>
      <c r="BT167" s="153">
        <f t="shared" si="25"/>
        <v>0</v>
      </c>
      <c r="BU167" s="153">
        <f t="shared" si="25"/>
        <v>102168</v>
      </c>
      <c r="BV167" s="153">
        <f t="shared" si="25"/>
        <v>92168</v>
      </c>
      <c r="BW167" s="153">
        <f t="shared" si="25"/>
        <v>36368</v>
      </c>
      <c r="BX167" s="153">
        <f t="shared" si="25"/>
        <v>36368</v>
      </c>
      <c r="BY167" s="153">
        <f t="shared" si="25"/>
        <v>10000</v>
      </c>
      <c r="BZ167" s="153">
        <f t="shared" si="25"/>
        <v>33134</v>
      </c>
      <c r="CA167" s="153">
        <f t="shared" si="25"/>
        <v>25252</v>
      </c>
      <c r="CB167" s="153">
        <f>CB168+CB172</f>
        <v>35252</v>
      </c>
      <c r="CC167" s="153">
        <f>CC168+CC172</f>
        <v>35252</v>
      </c>
      <c r="CD167" s="154"/>
      <c r="CE167" s="120"/>
      <c r="CG167" s="125"/>
      <c r="CH167" s="107"/>
      <c r="CI167" s="125"/>
      <c r="CJ167" s="106"/>
      <c r="CK167" s="105"/>
      <c r="CL167" s="106"/>
    </row>
    <row r="168" spans="1:90" s="121" customFormat="1" ht="28.5" x14ac:dyDescent="0.25">
      <c r="A168" s="143" t="s">
        <v>51</v>
      </c>
      <c r="B168" s="115" t="s">
        <v>52</v>
      </c>
      <c r="C168" s="117"/>
      <c r="D168" s="117"/>
      <c r="E168" s="117"/>
      <c r="F168" s="224"/>
      <c r="G168" s="119">
        <f t="shared" ref="G168:BR168" si="26">G170</f>
        <v>1169</v>
      </c>
      <c r="H168" s="119">
        <f t="shared" si="26"/>
        <v>1169</v>
      </c>
      <c r="I168" s="119">
        <f t="shared" si="26"/>
        <v>0</v>
      </c>
      <c r="J168" s="119">
        <f t="shared" si="26"/>
        <v>0</v>
      </c>
      <c r="K168" s="119">
        <f t="shared" si="26"/>
        <v>0</v>
      </c>
      <c r="L168" s="119">
        <f t="shared" si="26"/>
        <v>0</v>
      </c>
      <c r="M168" s="119">
        <f t="shared" si="26"/>
        <v>0</v>
      </c>
      <c r="N168" s="119">
        <f t="shared" si="26"/>
        <v>0</v>
      </c>
      <c r="O168" s="119">
        <f t="shared" si="26"/>
        <v>0</v>
      </c>
      <c r="P168" s="119">
        <f t="shared" si="26"/>
        <v>0</v>
      </c>
      <c r="Q168" s="119">
        <f t="shared" si="26"/>
        <v>0</v>
      </c>
      <c r="R168" s="119">
        <f t="shared" si="26"/>
        <v>0</v>
      </c>
      <c r="S168" s="119">
        <f t="shared" si="26"/>
        <v>0</v>
      </c>
      <c r="T168" s="119">
        <f t="shared" si="26"/>
        <v>0</v>
      </c>
      <c r="U168" s="119">
        <f t="shared" si="26"/>
        <v>0</v>
      </c>
      <c r="V168" s="119">
        <f t="shared" si="26"/>
        <v>0</v>
      </c>
      <c r="W168" s="119">
        <f t="shared" si="26"/>
        <v>0</v>
      </c>
      <c r="X168" s="119">
        <f t="shared" si="26"/>
        <v>0</v>
      </c>
      <c r="Y168" s="119">
        <f t="shared" si="26"/>
        <v>0</v>
      </c>
      <c r="Z168" s="119">
        <f t="shared" si="26"/>
        <v>0</v>
      </c>
      <c r="AA168" s="119">
        <f t="shared" si="26"/>
        <v>0</v>
      </c>
      <c r="AB168" s="119">
        <f t="shared" si="26"/>
        <v>0</v>
      </c>
      <c r="AC168" s="119">
        <f t="shared" si="26"/>
        <v>0</v>
      </c>
      <c r="AD168" s="119">
        <f t="shared" si="26"/>
        <v>0</v>
      </c>
      <c r="AE168" s="119">
        <f t="shared" si="26"/>
        <v>0</v>
      </c>
      <c r="AF168" s="119">
        <f t="shared" si="26"/>
        <v>0</v>
      </c>
      <c r="AG168" s="119">
        <f t="shared" si="26"/>
        <v>0</v>
      </c>
      <c r="AH168" s="119">
        <f t="shared" si="26"/>
        <v>0</v>
      </c>
      <c r="AI168" s="119">
        <f t="shared" si="26"/>
        <v>0</v>
      </c>
      <c r="AJ168" s="119">
        <f t="shared" si="26"/>
        <v>0</v>
      </c>
      <c r="AK168" s="119">
        <f t="shared" si="26"/>
        <v>0</v>
      </c>
      <c r="AL168" s="119">
        <f t="shared" si="26"/>
        <v>0</v>
      </c>
      <c r="AM168" s="119">
        <f t="shared" si="26"/>
        <v>0</v>
      </c>
      <c r="AN168" s="119">
        <f t="shared" si="26"/>
        <v>0</v>
      </c>
      <c r="AO168" s="119">
        <f t="shared" si="26"/>
        <v>0</v>
      </c>
      <c r="AP168" s="119">
        <f t="shared" si="26"/>
        <v>0</v>
      </c>
      <c r="AQ168" s="119">
        <f t="shared" si="26"/>
        <v>0</v>
      </c>
      <c r="AR168" s="119">
        <f t="shared" si="26"/>
        <v>0</v>
      </c>
      <c r="AS168" s="119">
        <f t="shared" si="26"/>
        <v>0</v>
      </c>
      <c r="AT168" s="119">
        <f t="shared" si="26"/>
        <v>0</v>
      </c>
      <c r="AU168" s="119">
        <f t="shared" si="26"/>
        <v>0</v>
      </c>
      <c r="AV168" s="119">
        <f t="shared" si="26"/>
        <v>0</v>
      </c>
      <c r="AW168" s="119">
        <f t="shared" si="26"/>
        <v>0</v>
      </c>
      <c r="AX168" s="119">
        <f t="shared" si="26"/>
        <v>0</v>
      </c>
      <c r="AY168" s="119">
        <f t="shared" si="26"/>
        <v>0</v>
      </c>
      <c r="AZ168" s="119">
        <f t="shared" si="26"/>
        <v>0</v>
      </c>
      <c r="BA168" s="119">
        <f t="shared" si="26"/>
        <v>0</v>
      </c>
      <c r="BB168" s="119">
        <f t="shared" si="26"/>
        <v>0</v>
      </c>
      <c r="BC168" s="119">
        <f t="shared" si="26"/>
        <v>0</v>
      </c>
      <c r="BD168" s="119">
        <f t="shared" si="26"/>
        <v>0</v>
      </c>
      <c r="BE168" s="119">
        <f t="shared" si="26"/>
        <v>0</v>
      </c>
      <c r="BF168" s="119">
        <f t="shared" si="26"/>
        <v>0</v>
      </c>
      <c r="BG168" s="119">
        <f t="shared" si="26"/>
        <v>0</v>
      </c>
      <c r="BH168" s="119">
        <f t="shared" si="26"/>
        <v>0</v>
      </c>
      <c r="BI168" s="119">
        <f t="shared" si="26"/>
        <v>0</v>
      </c>
      <c r="BJ168" s="119">
        <f t="shared" si="26"/>
        <v>0</v>
      </c>
      <c r="BK168" s="119">
        <f t="shared" si="26"/>
        <v>0</v>
      </c>
      <c r="BL168" s="119">
        <f t="shared" si="26"/>
        <v>0</v>
      </c>
      <c r="BM168" s="119">
        <f t="shared" si="26"/>
        <v>0</v>
      </c>
      <c r="BN168" s="119">
        <f t="shared" si="26"/>
        <v>0</v>
      </c>
      <c r="BO168" s="119">
        <f t="shared" si="26"/>
        <v>0</v>
      </c>
      <c r="BP168" s="119">
        <f t="shared" si="26"/>
        <v>0</v>
      </c>
      <c r="BQ168" s="119">
        <f t="shared" si="26"/>
        <v>0</v>
      </c>
      <c r="BR168" s="119">
        <f t="shared" si="26"/>
        <v>0</v>
      </c>
      <c r="BS168" s="119">
        <f t="shared" ref="BS168:CA168" si="27">BS170</f>
        <v>0</v>
      </c>
      <c r="BT168" s="119">
        <f t="shared" si="27"/>
        <v>0</v>
      </c>
      <c r="BU168" s="119">
        <f t="shared" si="27"/>
        <v>1000</v>
      </c>
      <c r="BV168" s="119">
        <f t="shared" si="27"/>
        <v>1000</v>
      </c>
      <c r="BW168" s="119">
        <f t="shared" si="27"/>
        <v>0</v>
      </c>
      <c r="BX168" s="119">
        <f t="shared" si="27"/>
        <v>0</v>
      </c>
      <c r="BY168" s="119">
        <f t="shared" si="27"/>
        <v>0</v>
      </c>
      <c r="BZ168" s="119">
        <f t="shared" si="27"/>
        <v>0</v>
      </c>
      <c r="CA168" s="119">
        <f t="shared" si="27"/>
        <v>110</v>
      </c>
      <c r="CB168" s="119">
        <f>CB170</f>
        <v>110</v>
      </c>
      <c r="CC168" s="119">
        <f t="shared" ref="CC168" si="28">CC169+CC170</f>
        <v>110</v>
      </c>
      <c r="CD168" s="154"/>
      <c r="CE168" s="120"/>
      <c r="CG168" s="125"/>
      <c r="CH168" s="107"/>
      <c r="CI168" s="125"/>
      <c r="CJ168" s="106"/>
      <c r="CK168" s="105"/>
      <c r="CL168" s="106"/>
    </row>
    <row r="169" spans="1:90" s="121" customFormat="1" ht="30" hidden="1" x14ac:dyDescent="0.25">
      <c r="A169" s="41">
        <v>1</v>
      </c>
      <c r="B169" s="156" t="s">
        <v>384</v>
      </c>
      <c r="C169" s="118"/>
      <c r="D169" s="118"/>
      <c r="E169" s="118"/>
      <c r="F169" s="226" t="s">
        <v>383</v>
      </c>
      <c r="G169" s="38">
        <f>'Bieu8-XSKT'!G169</f>
        <v>5767</v>
      </c>
      <c r="H169" s="38">
        <f>'Bieu8-XSKT'!H169</f>
        <v>1720</v>
      </c>
      <c r="I169" s="38">
        <f>'Bieu8-XSKT'!I169</f>
        <v>0</v>
      </c>
      <c r="J169" s="38">
        <f>'Bieu8-XSKT'!J169</f>
        <v>0</v>
      </c>
      <c r="K169" s="38">
        <f>'Bieu8-XSKT'!K169</f>
        <v>0</v>
      </c>
      <c r="L169" s="38">
        <f>'Bieu8-XSKT'!L169</f>
        <v>0</v>
      </c>
      <c r="M169" s="38">
        <f>'Bieu8-XSKT'!M169</f>
        <v>0</v>
      </c>
      <c r="N169" s="38">
        <f>'Bieu8-XSKT'!N169</f>
        <v>0</v>
      </c>
      <c r="O169" s="38">
        <f>'Bieu8-XSKT'!O169</f>
        <v>0</v>
      </c>
      <c r="P169" s="38">
        <f>'Bieu8-XSKT'!P169</f>
        <v>0</v>
      </c>
      <c r="Q169" s="38">
        <f>'Bieu8-XSKT'!Q169</f>
        <v>0</v>
      </c>
      <c r="R169" s="38">
        <f>'Bieu8-XSKT'!R169</f>
        <v>0</v>
      </c>
      <c r="S169" s="38">
        <f>'Bieu8-XSKT'!S169</f>
        <v>0</v>
      </c>
      <c r="T169" s="38">
        <f>'Bieu8-XSKT'!T169</f>
        <v>0</v>
      </c>
      <c r="U169" s="38">
        <f>'Bieu8-XSKT'!U169</f>
        <v>0</v>
      </c>
      <c r="V169" s="38">
        <f>'Bieu8-XSKT'!V169</f>
        <v>0</v>
      </c>
      <c r="W169" s="38">
        <f>'Bieu8-XSKT'!W169</f>
        <v>0</v>
      </c>
      <c r="X169" s="38">
        <f>'Bieu8-XSKT'!X169</f>
        <v>0</v>
      </c>
      <c r="Y169" s="38">
        <f>'Bieu8-XSKT'!Y169</f>
        <v>0</v>
      </c>
      <c r="Z169" s="38">
        <f>'Bieu8-XSKT'!Z169</f>
        <v>0</v>
      </c>
      <c r="AA169" s="38">
        <f>'Bieu8-XSKT'!AA169</f>
        <v>0</v>
      </c>
      <c r="AB169" s="38">
        <f>'Bieu8-XSKT'!AB169</f>
        <v>0</v>
      </c>
      <c r="AC169" s="38">
        <f>'Bieu8-XSKT'!AC169</f>
        <v>0</v>
      </c>
      <c r="AD169" s="38">
        <f>'Bieu8-XSKT'!AD169</f>
        <v>0</v>
      </c>
      <c r="AE169" s="38">
        <f>'Bieu8-XSKT'!AE169</f>
        <v>0</v>
      </c>
      <c r="AF169" s="38">
        <f>'Bieu8-XSKT'!AF169</f>
        <v>0</v>
      </c>
      <c r="AG169" s="38">
        <f>'Bieu8-XSKT'!AG169</f>
        <v>0</v>
      </c>
      <c r="AH169" s="38">
        <f>'Bieu8-XSKT'!AH169</f>
        <v>0</v>
      </c>
      <c r="AI169" s="38">
        <f>'Bieu8-XSKT'!AI169</f>
        <v>0</v>
      </c>
      <c r="AJ169" s="38">
        <f>'Bieu8-XSKT'!AJ169</f>
        <v>0</v>
      </c>
      <c r="AK169" s="38">
        <f>'Bieu8-XSKT'!AK169</f>
        <v>0</v>
      </c>
      <c r="AL169" s="38">
        <f>'Bieu8-XSKT'!AL169</f>
        <v>0</v>
      </c>
      <c r="AM169" s="38">
        <f>'Bieu8-XSKT'!AM169</f>
        <v>0</v>
      </c>
      <c r="AN169" s="38">
        <f>'Bieu8-XSKT'!AN169</f>
        <v>0</v>
      </c>
      <c r="AO169" s="38">
        <f>'Bieu8-XSKT'!AO169</f>
        <v>0</v>
      </c>
      <c r="AP169" s="38">
        <f>'Bieu8-XSKT'!AP169</f>
        <v>0</v>
      </c>
      <c r="AQ169" s="38">
        <f>'Bieu8-XSKT'!AQ169</f>
        <v>0</v>
      </c>
      <c r="AR169" s="38">
        <f>'Bieu8-XSKT'!AR169</f>
        <v>0</v>
      </c>
      <c r="AS169" s="38">
        <f>'Bieu8-XSKT'!AS169</f>
        <v>0</v>
      </c>
      <c r="AT169" s="38">
        <f>'Bieu8-XSKT'!AT169</f>
        <v>0</v>
      </c>
      <c r="AU169" s="38">
        <f>'Bieu8-XSKT'!AU169</f>
        <v>0</v>
      </c>
      <c r="AV169" s="38">
        <f>'Bieu8-XSKT'!AV169</f>
        <v>0</v>
      </c>
      <c r="AW169" s="38">
        <f>'Bieu8-XSKT'!AW169</f>
        <v>0</v>
      </c>
      <c r="AX169" s="38">
        <f>'Bieu8-XSKT'!AX169</f>
        <v>0</v>
      </c>
      <c r="AY169" s="38">
        <f>'Bieu8-XSKT'!AY169</f>
        <v>0</v>
      </c>
      <c r="AZ169" s="38">
        <f>'Bieu8-XSKT'!AZ169</f>
        <v>0</v>
      </c>
      <c r="BA169" s="38">
        <f>'Bieu8-XSKT'!BA169</f>
        <v>0</v>
      </c>
      <c r="BB169" s="38">
        <f>'Bieu8-XSKT'!BB169</f>
        <v>0</v>
      </c>
      <c r="BC169" s="38">
        <f>'Bieu8-XSKT'!BC169</f>
        <v>0</v>
      </c>
      <c r="BD169" s="38">
        <f>'Bieu8-XSKT'!BD169</f>
        <v>0</v>
      </c>
      <c r="BE169" s="38">
        <f>'Bieu8-XSKT'!BE169</f>
        <v>0</v>
      </c>
      <c r="BF169" s="38">
        <f>'Bieu8-XSKT'!BF169</f>
        <v>0</v>
      </c>
      <c r="BG169" s="38">
        <f>'Bieu8-XSKT'!BG169</f>
        <v>0</v>
      </c>
      <c r="BH169" s="38">
        <f>'Bieu8-XSKT'!BH169</f>
        <v>0</v>
      </c>
      <c r="BI169" s="38">
        <f>'Bieu8-XSKT'!BI169</f>
        <v>0</v>
      </c>
      <c r="BJ169" s="38">
        <f>'Bieu8-XSKT'!BJ169</f>
        <v>0</v>
      </c>
      <c r="BK169" s="38">
        <f>'Bieu8-XSKT'!BK169</f>
        <v>0</v>
      </c>
      <c r="BL169" s="38">
        <f>'Bieu8-XSKT'!BL169</f>
        <v>0</v>
      </c>
      <c r="BM169" s="38">
        <f>'Bieu8-XSKT'!BM169</f>
        <v>0</v>
      </c>
      <c r="BN169" s="38">
        <f>'Bieu8-XSKT'!BN169</f>
        <v>0</v>
      </c>
      <c r="BO169" s="38">
        <f>'Bieu8-XSKT'!BO169</f>
        <v>0</v>
      </c>
      <c r="BP169" s="38">
        <f>'Bieu8-XSKT'!BP169</f>
        <v>0</v>
      </c>
      <c r="BQ169" s="38">
        <f>'Bieu8-XSKT'!BQ169</f>
        <v>0</v>
      </c>
      <c r="BR169" s="38">
        <f>'Bieu8-XSKT'!BR169</f>
        <v>0</v>
      </c>
      <c r="BS169" s="38">
        <f>'Bieu8-XSKT'!BS169</f>
        <v>0</v>
      </c>
      <c r="BT169" s="38">
        <f>'Bieu8-XSKT'!BT169</f>
        <v>-136</v>
      </c>
      <c r="BU169" s="38">
        <f>'Bieu8-XSKT'!BU169</f>
        <v>1584</v>
      </c>
      <c r="BV169" s="38">
        <f>'Bieu8-XSKT'!BV169</f>
        <v>1400</v>
      </c>
      <c r="BW169" s="38">
        <f>'Bieu8-XSKT'!BW169</f>
        <v>0</v>
      </c>
      <c r="BX169" s="38">
        <f>'Bieu8-XSKT'!BX169</f>
        <v>0</v>
      </c>
      <c r="BY169" s="38">
        <f>'Bieu8-XSKT'!BY169</f>
        <v>184</v>
      </c>
      <c r="BZ169" s="38">
        <f>'Bieu8-XSKT'!BZ169</f>
        <v>184</v>
      </c>
      <c r="CA169" s="38">
        <f>'Bieu8-XSKT'!CA169</f>
        <v>0</v>
      </c>
      <c r="CB169" s="38">
        <f>'Bieu8-XSKT'!CB169</f>
        <v>184</v>
      </c>
      <c r="CC169" s="38"/>
      <c r="CD169" s="58" t="s">
        <v>66</v>
      </c>
      <c r="CE169" s="120"/>
      <c r="CG169" s="125"/>
      <c r="CH169" s="107"/>
      <c r="CI169" s="125"/>
      <c r="CJ169" s="106"/>
      <c r="CK169" s="105"/>
      <c r="CL169" s="106"/>
    </row>
    <row r="170" spans="1:90" s="121" customFormat="1" ht="45" x14ac:dyDescent="0.25">
      <c r="A170" s="41">
        <v>1</v>
      </c>
      <c r="B170" s="65" t="s">
        <v>499</v>
      </c>
      <c r="C170" s="118"/>
      <c r="D170" s="118"/>
      <c r="E170" s="118"/>
      <c r="F170" s="237" t="s">
        <v>521</v>
      </c>
      <c r="G170" s="38">
        <f>'Bieu8-XSKT'!G170</f>
        <v>1169</v>
      </c>
      <c r="H170" s="38">
        <f>'Bieu8-XSKT'!H170</f>
        <v>1169</v>
      </c>
      <c r="I170" s="38">
        <f>'Bieu8-XSKT'!I170</f>
        <v>0</v>
      </c>
      <c r="J170" s="38">
        <f>'Bieu8-XSKT'!J170</f>
        <v>0</v>
      </c>
      <c r="K170" s="38">
        <f>'Bieu8-XSKT'!K170</f>
        <v>0</v>
      </c>
      <c r="L170" s="38">
        <f>'Bieu8-XSKT'!L170</f>
        <v>0</v>
      </c>
      <c r="M170" s="38">
        <f>'Bieu8-XSKT'!M170</f>
        <v>0</v>
      </c>
      <c r="N170" s="38">
        <f>'Bieu8-XSKT'!N170</f>
        <v>0</v>
      </c>
      <c r="O170" s="38">
        <f>'Bieu8-XSKT'!O170</f>
        <v>0</v>
      </c>
      <c r="P170" s="38">
        <f>'Bieu8-XSKT'!P170</f>
        <v>0</v>
      </c>
      <c r="Q170" s="38">
        <f>'Bieu8-XSKT'!Q170</f>
        <v>0</v>
      </c>
      <c r="R170" s="38">
        <f>'Bieu8-XSKT'!R170</f>
        <v>0</v>
      </c>
      <c r="S170" s="38">
        <f>'Bieu8-XSKT'!S170</f>
        <v>0</v>
      </c>
      <c r="T170" s="38">
        <f>'Bieu8-XSKT'!T170</f>
        <v>0</v>
      </c>
      <c r="U170" s="38">
        <f>'Bieu8-XSKT'!U170</f>
        <v>0</v>
      </c>
      <c r="V170" s="38">
        <f>'Bieu8-XSKT'!V170</f>
        <v>0</v>
      </c>
      <c r="W170" s="38">
        <f>'Bieu8-XSKT'!W170</f>
        <v>0</v>
      </c>
      <c r="X170" s="38">
        <f>'Bieu8-XSKT'!X170</f>
        <v>0</v>
      </c>
      <c r="Y170" s="38">
        <f>'Bieu8-XSKT'!Y170</f>
        <v>0</v>
      </c>
      <c r="Z170" s="38">
        <f>'Bieu8-XSKT'!Z170</f>
        <v>0</v>
      </c>
      <c r="AA170" s="38">
        <f>'Bieu8-XSKT'!AA170</f>
        <v>0</v>
      </c>
      <c r="AB170" s="38">
        <f>'Bieu8-XSKT'!AB170</f>
        <v>0</v>
      </c>
      <c r="AC170" s="38">
        <f>'Bieu8-XSKT'!AC170</f>
        <v>0</v>
      </c>
      <c r="AD170" s="38">
        <f>'Bieu8-XSKT'!AD170</f>
        <v>0</v>
      </c>
      <c r="AE170" s="38">
        <f>'Bieu8-XSKT'!AE170</f>
        <v>0</v>
      </c>
      <c r="AF170" s="38">
        <f>'Bieu8-XSKT'!AF170</f>
        <v>0</v>
      </c>
      <c r="AG170" s="38">
        <f>'Bieu8-XSKT'!AG170</f>
        <v>0</v>
      </c>
      <c r="AH170" s="38">
        <f>'Bieu8-XSKT'!AH170</f>
        <v>0</v>
      </c>
      <c r="AI170" s="38">
        <f>'Bieu8-XSKT'!AI170</f>
        <v>0</v>
      </c>
      <c r="AJ170" s="38">
        <f>'Bieu8-XSKT'!AJ170</f>
        <v>0</v>
      </c>
      <c r="AK170" s="38">
        <f>'Bieu8-XSKT'!AK170</f>
        <v>0</v>
      </c>
      <c r="AL170" s="38">
        <f>'Bieu8-XSKT'!AL170</f>
        <v>0</v>
      </c>
      <c r="AM170" s="38">
        <f>'Bieu8-XSKT'!AM170</f>
        <v>0</v>
      </c>
      <c r="AN170" s="38">
        <f>'Bieu8-XSKT'!AN170</f>
        <v>0</v>
      </c>
      <c r="AO170" s="38">
        <f>'Bieu8-XSKT'!AO170</f>
        <v>0</v>
      </c>
      <c r="AP170" s="38">
        <f>'Bieu8-XSKT'!AP170</f>
        <v>0</v>
      </c>
      <c r="AQ170" s="38">
        <f>'Bieu8-XSKT'!AQ170</f>
        <v>0</v>
      </c>
      <c r="AR170" s="38">
        <f>'Bieu8-XSKT'!AR170</f>
        <v>0</v>
      </c>
      <c r="AS170" s="38">
        <f>'Bieu8-XSKT'!AS170</f>
        <v>0</v>
      </c>
      <c r="AT170" s="38">
        <f>'Bieu8-XSKT'!AT170</f>
        <v>0</v>
      </c>
      <c r="AU170" s="38">
        <f>'Bieu8-XSKT'!AU170</f>
        <v>0</v>
      </c>
      <c r="AV170" s="38">
        <f>'Bieu8-XSKT'!AV170</f>
        <v>0</v>
      </c>
      <c r="AW170" s="38">
        <f>'Bieu8-XSKT'!AW170</f>
        <v>0</v>
      </c>
      <c r="AX170" s="38">
        <f>'Bieu8-XSKT'!AX170</f>
        <v>0</v>
      </c>
      <c r="AY170" s="38">
        <f>'Bieu8-XSKT'!AY170</f>
        <v>0</v>
      </c>
      <c r="AZ170" s="38">
        <f>'Bieu8-XSKT'!AZ170</f>
        <v>0</v>
      </c>
      <c r="BA170" s="38">
        <f>'Bieu8-XSKT'!BA170</f>
        <v>0</v>
      </c>
      <c r="BB170" s="38">
        <f>'Bieu8-XSKT'!BB170</f>
        <v>0</v>
      </c>
      <c r="BC170" s="38">
        <f>'Bieu8-XSKT'!BC170</f>
        <v>0</v>
      </c>
      <c r="BD170" s="38">
        <f>'Bieu8-XSKT'!BD170</f>
        <v>0</v>
      </c>
      <c r="BE170" s="38">
        <f>'Bieu8-XSKT'!BE170</f>
        <v>0</v>
      </c>
      <c r="BF170" s="38">
        <f>'Bieu8-XSKT'!BF170</f>
        <v>0</v>
      </c>
      <c r="BG170" s="38">
        <f>'Bieu8-XSKT'!BG170</f>
        <v>0</v>
      </c>
      <c r="BH170" s="38">
        <f>'Bieu8-XSKT'!BH170</f>
        <v>0</v>
      </c>
      <c r="BI170" s="38">
        <f>'Bieu8-XSKT'!BI170</f>
        <v>0</v>
      </c>
      <c r="BJ170" s="38">
        <f>'Bieu8-XSKT'!BJ170</f>
        <v>0</v>
      </c>
      <c r="BK170" s="38">
        <f>'Bieu8-XSKT'!BK170</f>
        <v>0</v>
      </c>
      <c r="BL170" s="38">
        <f>'Bieu8-XSKT'!BL170</f>
        <v>0</v>
      </c>
      <c r="BM170" s="38">
        <f>'Bieu8-XSKT'!BM170</f>
        <v>0</v>
      </c>
      <c r="BN170" s="38">
        <f>'Bieu8-XSKT'!BN170</f>
        <v>0</v>
      </c>
      <c r="BO170" s="38">
        <f>'Bieu8-XSKT'!BO170</f>
        <v>0</v>
      </c>
      <c r="BP170" s="38">
        <f>'Bieu8-XSKT'!BP170</f>
        <v>0</v>
      </c>
      <c r="BQ170" s="38">
        <f>'Bieu8-XSKT'!BQ170</f>
        <v>0</v>
      </c>
      <c r="BR170" s="38">
        <f>'Bieu8-XSKT'!BR170</f>
        <v>0</v>
      </c>
      <c r="BS170" s="38">
        <f>'Bieu8-XSKT'!BS170</f>
        <v>0</v>
      </c>
      <c r="BT170" s="38">
        <f>'Bieu8-XSKT'!BT170</f>
        <v>0</v>
      </c>
      <c r="BU170" s="38">
        <f>'Bieu8-XSKT'!BU170</f>
        <v>1000</v>
      </c>
      <c r="BV170" s="38">
        <f>'Bieu8-XSKT'!BV170</f>
        <v>1000</v>
      </c>
      <c r="BW170" s="38">
        <f>'Bieu8-XSKT'!BW170</f>
        <v>0</v>
      </c>
      <c r="BX170" s="38">
        <f>'Bieu8-XSKT'!BX170</f>
        <v>0</v>
      </c>
      <c r="BY170" s="38">
        <f>'Bieu8-XSKT'!BY170</f>
        <v>0</v>
      </c>
      <c r="BZ170" s="38">
        <f>'Bieu8-XSKT'!BZ170</f>
        <v>0</v>
      </c>
      <c r="CA170" s="38">
        <f>'Bieu8-XSKT'!CA170</f>
        <v>110</v>
      </c>
      <c r="CB170" s="38">
        <f>'Bieu8-XSKT'!CB170</f>
        <v>110</v>
      </c>
      <c r="CC170" s="38">
        <v>110</v>
      </c>
      <c r="CD170" s="58" t="s">
        <v>500</v>
      </c>
      <c r="CE170" s="120"/>
      <c r="CG170" s="125"/>
      <c r="CH170" s="107"/>
      <c r="CI170" s="125"/>
      <c r="CJ170" s="106"/>
      <c r="CK170" s="105"/>
      <c r="CL170" s="106"/>
    </row>
    <row r="171" spans="1:90" s="121" customFormat="1" ht="24" hidden="1" customHeight="1" x14ac:dyDescent="0.25">
      <c r="A171" s="143"/>
      <c r="B171" s="115"/>
      <c r="C171" s="117"/>
      <c r="D171" s="117"/>
      <c r="E171" s="117"/>
      <c r="F171" s="224"/>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53"/>
      <c r="BN171" s="119"/>
      <c r="BO171" s="119"/>
      <c r="BP171" s="119"/>
      <c r="BQ171" s="119"/>
      <c r="BR171" s="119"/>
      <c r="BS171" s="119"/>
      <c r="BT171" s="119"/>
      <c r="BU171" s="119"/>
      <c r="BV171" s="119"/>
      <c r="BW171" s="119"/>
      <c r="BX171" s="119"/>
      <c r="BY171" s="119"/>
      <c r="BZ171" s="119"/>
      <c r="CA171" s="119"/>
      <c r="CB171" s="119"/>
      <c r="CC171" s="119"/>
      <c r="CD171" s="154"/>
      <c r="CE171" s="120"/>
      <c r="CG171" s="125"/>
      <c r="CH171" s="107"/>
      <c r="CI171" s="125"/>
      <c r="CJ171" s="106"/>
      <c r="CK171" s="105"/>
      <c r="CL171" s="106"/>
    </row>
    <row r="172" spans="1:90" s="17" customFormat="1" ht="15.75" x14ac:dyDescent="0.25">
      <c r="A172" s="143" t="s">
        <v>70</v>
      </c>
      <c r="B172" s="115" t="s">
        <v>71</v>
      </c>
      <c r="C172" s="44"/>
      <c r="D172" s="44"/>
      <c r="E172" s="45"/>
      <c r="F172" s="241"/>
      <c r="G172" s="153">
        <f t="shared" ref="G172:BQ172" si="29">G173+G174</f>
        <v>184169</v>
      </c>
      <c r="H172" s="153">
        <f t="shared" si="29"/>
        <v>173310</v>
      </c>
      <c r="I172" s="153">
        <f t="shared" si="29"/>
        <v>0</v>
      </c>
      <c r="J172" s="153">
        <f t="shared" si="29"/>
        <v>0</v>
      </c>
      <c r="K172" s="153">
        <f t="shared" si="29"/>
        <v>0</v>
      </c>
      <c r="L172" s="153">
        <f t="shared" si="29"/>
        <v>2000</v>
      </c>
      <c r="M172" s="153">
        <f t="shared" si="29"/>
        <v>2000</v>
      </c>
      <c r="N172" s="153">
        <f t="shared" si="29"/>
        <v>1710</v>
      </c>
      <c r="O172" s="153">
        <f t="shared" si="29"/>
        <v>1710</v>
      </c>
      <c r="P172" s="153">
        <f t="shared" si="29"/>
        <v>1710</v>
      </c>
      <c r="Q172" s="153">
        <f t="shared" si="29"/>
        <v>0</v>
      </c>
      <c r="R172" s="153">
        <f t="shared" si="29"/>
        <v>1710</v>
      </c>
      <c r="S172" s="153">
        <f t="shared" si="29"/>
        <v>1710</v>
      </c>
      <c r="T172" s="153">
        <f t="shared" si="29"/>
        <v>0</v>
      </c>
      <c r="U172" s="153">
        <f t="shared" si="29"/>
        <v>0</v>
      </c>
      <c r="V172" s="153">
        <f t="shared" si="29"/>
        <v>3710</v>
      </c>
      <c r="W172" s="153">
        <f t="shared" si="29"/>
        <v>3710</v>
      </c>
      <c r="X172" s="153">
        <f t="shared" si="29"/>
        <v>177027</v>
      </c>
      <c r="Y172" s="153">
        <f t="shared" si="29"/>
        <v>91168</v>
      </c>
      <c r="Z172" s="153">
        <f t="shared" si="29"/>
        <v>0</v>
      </c>
      <c r="AA172" s="153">
        <f t="shared" si="29"/>
        <v>0</v>
      </c>
      <c r="AB172" s="153">
        <f t="shared" si="29"/>
        <v>2300</v>
      </c>
      <c r="AC172" s="153">
        <f t="shared" si="29"/>
        <v>2300</v>
      </c>
      <c r="AD172" s="153">
        <f t="shared" si="29"/>
        <v>0</v>
      </c>
      <c r="AE172" s="153">
        <f t="shared" si="29"/>
        <v>0</v>
      </c>
      <c r="AF172" s="153">
        <f t="shared" si="29"/>
        <v>6010</v>
      </c>
      <c r="AG172" s="153">
        <f t="shared" si="29"/>
        <v>1000</v>
      </c>
      <c r="AH172" s="153">
        <f t="shared" si="29"/>
        <v>3300</v>
      </c>
      <c r="AI172" s="153">
        <f t="shared" si="29"/>
        <v>3300</v>
      </c>
      <c r="AJ172" s="153">
        <f t="shared" si="29"/>
        <v>0</v>
      </c>
      <c r="AK172" s="153">
        <f t="shared" si="29"/>
        <v>0</v>
      </c>
      <c r="AL172" s="153">
        <f t="shared" si="29"/>
        <v>2300</v>
      </c>
      <c r="AM172" s="153">
        <f t="shared" si="29"/>
        <v>2300</v>
      </c>
      <c r="AN172" s="153">
        <f t="shared" si="29"/>
        <v>7010</v>
      </c>
      <c r="AO172" s="153">
        <f t="shared" si="29"/>
        <v>7010</v>
      </c>
      <c r="AP172" s="153">
        <f t="shared" si="29"/>
        <v>19000</v>
      </c>
      <c r="AQ172" s="153">
        <f t="shared" si="29"/>
        <v>1314</v>
      </c>
      <c r="AR172" s="153">
        <f t="shared" si="29"/>
        <v>8881</v>
      </c>
      <c r="AS172" s="153">
        <f t="shared" si="29"/>
        <v>26010</v>
      </c>
      <c r="AT172" s="153">
        <f t="shared" si="29"/>
        <v>26010</v>
      </c>
      <c r="AU172" s="153">
        <f t="shared" si="29"/>
        <v>177027</v>
      </c>
      <c r="AV172" s="153">
        <f t="shared" si="29"/>
        <v>91168</v>
      </c>
      <c r="AW172" s="153">
        <f t="shared" si="29"/>
        <v>22300</v>
      </c>
      <c r="AX172" s="153">
        <f t="shared" si="29"/>
        <v>68868</v>
      </c>
      <c r="AY172" s="153">
        <f t="shared" si="29"/>
        <v>32500</v>
      </c>
      <c r="AZ172" s="153">
        <f t="shared" si="29"/>
        <v>37500</v>
      </c>
      <c r="BA172" s="153">
        <f t="shared" si="29"/>
        <v>0</v>
      </c>
      <c r="BB172" s="153">
        <f t="shared" si="29"/>
        <v>36368</v>
      </c>
      <c r="BC172" s="153">
        <f t="shared" si="29"/>
        <v>0</v>
      </c>
      <c r="BD172" s="153">
        <f t="shared" si="29"/>
        <v>36368</v>
      </c>
      <c r="BE172" s="153">
        <f t="shared" si="29"/>
        <v>3849</v>
      </c>
      <c r="BF172" s="153">
        <f t="shared" si="29"/>
        <v>3849</v>
      </c>
      <c r="BG172" s="153">
        <f t="shared" si="29"/>
        <v>54800</v>
      </c>
      <c r="BH172" s="153">
        <f t="shared" si="29"/>
        <v>54800</v>
      </c>
      <c r="BI172" s="153">
        <f t="shared" si="29"/>
        <v>177027</v>
      </c>
      <c r="BJ172" s="153">
        <f t="shared" si="29"/>
        <v>91168</v>
      </c>
      <c r="BK172" s="153">
        <f>BK173+BK174</f>
        <v>91168</v>
      </c>
      <c r="BL172" s="153">
        <f t="shared" si="29"/>
        <v>54800</v>
      </c>
      <c r="BM172" s="153">
        <f t="shared" ref="BM172" si="30">AY172</f>
        <v>32500</v>
      </c>
      <c r="BN172" s="153">
        <f t="shared" si="29"/>
        <v>36368</v>
      </c>
      <c r="BO172" s="153">
        <f t="shared" si="29"/>
        <v>0</v>
      </c>
      <c r="BP172" s="153">
        <f t="shared" si="29"/>
        <v>36368</v>
      </c>
      <c r="BQ172" s="153">
        <f t="shared" si="29"/>
        <v>0</v>
      </c>
      <c r="BR172" s="153">
        <f>BR173+BR174</f>
        <v>36368</v>
      </c>
      <c r="BS172" s="153">
        <f t="shared" ref="BS172:CC172" si="31">BS173+BS174</f>
        <v>0</v>
      </c>
      <c r="BT172" s="153">
        <f t="shared" si="31"/>
        <v>0</v>
      </c>
      <c r="BU172" s="153">
        <f t="shared" si="31"/>
        <v>101168</v>
      </c>
      <c r="BV172" s="153">
        <f t="shared" si="31"/>
        <v>91168</v>
      </c>
      <c r="BW172" s="153">
        <f>BW173+BW174</f>
        <v>36368</v>
      </c>
      <c r="BX172" s="153">
        <f>BX173+BX174</f>
        <v>36368</v>
      </c>
      <c r="BY172" s="153">
        <f>BY173+BY174</f>
        <v>10000</v>
      </c>
      <c r="BZ172" s="153">
        <f t="shared" si="31"/>
        <v>33134</v>
      </c>
      <c r="CA172" s="153">
        <f>CA173+CA174</f>
        <v>25142</v>
      </c>
      <c r="CB172" s="153">
        <f t="shared" si="31"/>
        <v>35142</v>
      </c>
      <c r="CC172" s="153">
        <f t="shared" si="31"/>
        <v>35142</v>
      </c>
      <c r="CD172" s="154"/>
      <c r="CE172" s="120"/>
      <c r="CG172" s="125"/>
      <c r="CH172" s="107"/>
      <c r="CI172" s="125"/>
      <c r="CJ172" s="106"/>
      <c r="CK172" s="105"/>
      <c r="CL172" s="106"/>
    </row>
    <row r="173" spans="1:90" s="17" customFormat="1" ht="30" x14ac:dyDescent="0.25">
      <c r="A173" s="41">
        <v>1</v>
      </c>
      <c r="B173" s="43" t="s">
        <v>147</v>
      </c>
      <c r="C173" s="62" t="s">
        <v>146</v>
      </c>
      <c r="D173" s="62"/>
      <c r="E173" s="41">
        <v>2016</v>
      </c>
      <c r="F173" s="226" t="s">
        <v>148</v>
      </c>
      <c r="G173" s="39">
        <f>'Bieu8-XSKT'!G173</f>
        <v>170859</v>
      </c>
      <c r="H173" s="39">
        <f>'Bieu8-XSKT'!H173</f>
        <v>160000</v>
      </c>
      <c r="I173" s="39">
        <f>'Bieu8-XSKT'!I173</f>
        <v>0</v>
      </c>
      <c r="J173" s="39">
        <f>'Bieu8-XSKT'!J173</f>
        <v>0</v>
      </c>
      <c r="K173" s="39">
        <f>'Bieu8-XSKT'!K173</f>
        <v>0</v>
      </c>
      <c r="L173" s="39">
        <f>'Bieu8-XSKT'!L173</f>
        <v>0</v>
      </c>
      <c r="M173" s="39">
        <f>'Bieu8-XSKT'!M173</f>
        <v>0</v>
      </c>
      <c r="N173" s="39">
        <f>'Bieu8-XSKT'!N173</f>
        <v>1710</v>
      </c>
      <c r="O173" s="39">
        <f>'Bieu8-XSKT'!O173</f>
        <v>1710</v>
      </c>
      <c r="P173" s="39">
        <f>'Bieu8-XSKT'!P173</f>
        <v>1710</v>
      </c>
      <c r="Q173" s="39">
        <f>'Bieu8-XSKT'!Q173</f>
        <v>0</v>
      </c>
      <c r="R173" s="39">
        <f>'Bieu8-XSKT'!R173</f>
        <v>1710</v>
      </c>
      <c r="S173" s="39">
        <f>'Bieu8-XSKT'!S173</f>
        <v>1710</v>
      </c>
      <c r="T173" s="39">
        <f>'Bieu8-XSKT'!T173</f>
        <v>0</v>
      </c>
      <c r="U173" s="39">
        <f>'Bieu8-XSKT'!U173</f>
        <v>0</v>
      </c>
      <c r="V173" s="39">
        <f>'Bieu8-XSKT'!V173</f>
        <v>1710</v>
      </c>
      <c r="W173" s="39">
        <f>'Bieu8-XSKT'!W173</f>
        <v>1710</v>
      </c>
      <c r="X173" s="39">
        <f>'Bieu8-XSKT'!X173</f>
        <v>170859</v>
      </c>
      <c r="Y173" s="39">
        <f>'Bieu8-XSKT'!Y173</f>
        <v>85000</v>
      </c>
      <c r="Z173" s="39">
        <f>'Bieu8-XSKT'!Z173</f>
        <v>0</v>
      </c>
      <c r="AA173" s="39">
        <f>'Bieu8-XSKT'!AA173</f>
        <v>0</v>
      </c>
      <c r="AB173" s="39">
        <f>'Bieu8-XSKT'!AB173</f>
        <v>2300</v>
      </c>
      <c r="AC173" s="39">
        <f>'Bieu8-XSKT'!AC173</f>
        <v>2300</v>
      </c>
      <c r="AD173" s="39">
        <f>'Bieu8-XSKT'!AD173</f>
        <v>0</v>
      </c>
      <c r="AE173" s="39">
        <f>'Bieu8-XSKT'!AE173</f>
        <v>0</v>
      </c>
      <c r="AF173" s="39">
        <f>'Bieu8-XSKT'!AF173</f>
        <v>4010</v>
      </c>
      <c r="AG173" s="39">
        <f>'Bieu8-XSKT'!AG173</f>
        <v>1000</v>
      </c>
      <c r="AH173" s="39">
        <f>'Bieu8-XSKT'!AH173</f>
        <v>3300</v>
      </c>
      <c r="AI173" s="39">
        <f>'Bieu8-XSKT'!AI173</f>
        <v>3300</v>
      </c>
      <c r="AJ173" s="39">
        <f>'Bieu8-XSKT'!AJ173</f>
        <v>0</v>
      </c>
      <c r="AK173" s="39">
        <f>'Bieu8-XSKT'!AK173</f>
        <v>0</v>
      </c>
      <c r="AL173" s="39">
        <f>'Bieu8-XSKT'!AL173</f>
        <v>2300</v>
      </c>
      <c r="AM173" s="39">
        <f>'Bieu8-XSKT'!AM173</f>
        <v>2300</v>
      </c>
      <c r="AN173" s="39">
        <f>'Bieu8-XSKT'!AN173</f>
        <v>5010</v>
      </c>
      <c r="AO173" s="39">
        <f>'Bieu8-XSKT'!AO173</f>
        <v>5010</v>
      </c>
      <c r="AP173" s="39">
        <f>'Bieu8-XSKT'!AP173</f>
        <v>17000</v>
      </c>
      <c r="AQ173" s="39">
        <f>'Bieu8-XSKT'!AQ173</f>
        <v>1285</v>
      </c>
      <c r="AR173" s="39">
        <f>'Bieu8-XSKT'!AR173</f>
        <v>8665</v>
      </c>
      <c r="AS173" s="39">
        <f>'Bieu8-XSKT'!AS173</f>
        <v>22010</v>
      </c>
      <c r="AT173" s="39">
        <f>'Bieu8-XSKT'!AT173</f>
        <v>22010</v>
      </c>
      <c r="AU173" s="39">
        <f>'Bieu8-XSKT'!AU173</f>
        <v>170859</v>
      </c>
      <c r="AV173" s="39">
        <f>'Bieu8-XSKT'!AV173</f>
        <v>85000</v>
      </c>
      <c r="AW173" s="39">
        <f>'Bieu8-XSKT'!AW173</f>
        <v>20300</v>
      </c>
      <c r="AX173" s="39">
        <f>'Bieu8-XSKT'!AX173</f>
        <v>64700</v>
      </c>
      <c r="AY173" s="39">
        <f>'Bieu8-XSKT'!AY173</f>
        <v>30000</v>
      </c>
      <c r="AZ173" s="39">
        <f>'Bieu8-XSKT'!AZ173</f>
        <v>35000</v>
      </c>
      <c r="BA173" s="39">
        <f>'Bieu8-XSKT'!BA173</f>
        <v>0</v>
      </c>
      <c r="BB173" s="39">
        <f>'Bieu8-XSKT'!BB173</f>
        <v>34700</v>
      </c>
      <c r="BC173" s="39">
        <f>'Bieu8-XSKT'!BC173</f>
        <v>0</v>
      </c>
      <c r="BD173" s="39">
        <f>'Bieu8-XSKT'!BD173</f>
        <v>34700</v>
      </c>
      <c r="BE173" s="39">
        <f>'Bieu8-XSKT'!BE173</f>
        <v>2391</v>
      </c>
      <c r="BF173" s="39">
        <f>'Bieu8-XSKT'!BF173</f>
        <v>2391</v>
      </c>
      <c r="BG173" s="39">
        <f>'Bieu8-XSKT'!BG173</f>
        <v>50300</v>
      </c>
      <c r="BH173" s="39">
        <f>'Bieu8-XSKT'!BH173</f>
        <v>50300</v>
      </c>
      <c r="BI173" s="39">
        <f>'Bieu8-XSKT'!BI173</f>
        <v>170859</v>
      </c>
      <c r="BJ173" s="39">
        <f>'Bieu8-XSKT'!BJ173</f>
        <v>85000</v>
      </c>
      <c r="BK173" s="39">
        <f>'Bieu8-XSKT'!BK173</f>
        <v>85000</v>
      </c>
      <c r="BL173" s="39">
        <f>'Bieu8-XSKT'!BL173</f>
        <v>50300</v>
      </c>
      <c r="BM173" s="39">
        <f>'Bieu8-XSKT'!BM173</f>
        <v>30000</v>
      </c>
      <c r="BN173" s="39">
        <f>'Bieu8-XSKT'!BN173</f>
        <v>34700</v>
      </c>
      <c r="BO173" s="39">
        <f>'Bieu8-XSKT'!BO173</f>
        <v>0</v>
      </c>
      <c r="BP173" s="39">
        <f>'Bieu8-XSKT'!BP173</f>
        <v>34700</v>
      </c>
      <c r="BQ173" s="39">
        <f>'Bieu8-XSKT'!BQ173</f>
        <v>0</v>
      </c>
      <c r="BR173" s="39">
        <f>'Bieu8-XSKT'!BR173</f>
        <v>34700</v>
      </c>
      <c r="BS173" s="39">
        <f>'Bieu8-XSKT'!BS173</f>
        <v>0</v>
      </c>
      <c r="BT173" s="39">
        <f>'Bieu8-XSKT'!BT173</f>
        <v>0</v>
      </c>
      <c r="BU173" s="39">
        <f>'Bieu8-XSKT'!BU173</f>
        <v>95000</v>
      </c>
      <c r="BV173" s="39">
        <f>'Bieu8-XSKT'!BV173</f>
        <v>85000</v>
      </c>
      <c r="BW173" s="39">
        <f>'Bieu8-XSKT'!BW173</f>
        <v>34700</v>
      </c>
      <c r="BX173" s="39">
        <f>'Bieu8-XSKT'!BX173</f>
        <v>34700</v>
      </c>
      <c r="BY173" s="39">
        <f>'Bieu8-XSKT'!BY173</f>
        <v>10000</v>
      </c>
      <c r="BZ173" s="39">
        <f>'Bieu8-XSKT'!BZ173</f>
        <v>33134</v>
      </c>
      <c r="CA173" s="39">
        <f>'Bieu8-XSKT'!CA173</f>
        <v>20000</v>
      </c>
      <c r="CB173" s="39">
        <f>'Bieu8-XSKT'!CB173</f>
        <v>30000</v>
      </c>
      <c r="CC173" s="39">
        <f>'Bieu8-XSKT'!CC173</f>
        <v>30000</v>
      </c>
      <c r="CD173" s="41" t="s">
        <v>149</v>
      </c>
      <c r="CE173" s="120"/>
      <c r="CG173" s="125"/>
      <c r="CH173" s="107"/>
      <c r="CI173" s="125"/>
      <c r="CJ173" s="106"/>
      <c r="CK173" s="105"/>
      <c r="CL173" s="106"/>
    </row>
    <row r="174" spans="1:90" s="17" customFormat="1" ht="45" x14ac:dyDescent="0.25">
      <c r="A174" s="41">
        <f>A173+1</f>
        <v>2</v>
      </c>
      <c r="B174" s="156" t="s">
        <v>150</v>
      </c>
      <c r="C174" s="62"/>
      <c r="D174" s="62"/>
      <c r="E174" s="41">
        <v>2016</v>
      </c>
      <c r="F174" s="226" t="s">
        <v>151</v>
      </c>
      <c r="G174" s="39">
        <f>'Bieu8-XSKT'!G174</f>
        <v>13310</v>
      </c>
      <c r="H174" s="39">
        <f>'Bieu8-XSKT'!H174</f>
        <v>13310</v>
      </c>
      <c r="I174" s="39">
        <f>'Bieu8-XSKT'!I174</f>
        <v>0</v>
      </c>
      <c r="J174" s="39">
        <f>'Bieu8-XSKT'!J174</f>
        <v>0</v>
      </c>
      <c r="K174" s="39">
        <f>'Bieu8-XSKT'!K174</f>
        <v>0</v>
      </c>
      <c r="L174" s="39">
        <f>'Bieu8-XSKT'!L174</f>
        <v>2000</v>
      </c>
      <c r="M174" s="39">
        <f>'Bieu8-XSKT'!M174</f>
        <v>2000</v>
      </c>
      <c r="N174" s="39">
        <f>'Bieu8-XSKT'!N174</f>
        <v>0</v>
      </c>
      <c r="O174" s="39">
        <f>'Bieu8-XSKT'!O174</f>
        <v>0</v>
      </c>
      <c r="P174" s="39">
        <f>'Bieu8-XSKT'!P174</f>
        <v>0</v>
      </c>
      <c r="Q174" s="39">
        <f>'Bieu8-XSKT'!Q174</f>
        <v>0</v>
      </c>
      <c r="R174" s="39">
        <f>'Bieu8-XSKT'!R174</f>
        <v>0</v>
      </c>
      <c r="S174" s="39">
        <f>'Bieu8-XSKT'!S174</f>
        <v>0</v>
      </c>
      <c r="T174" s="39">
        <f>'Bieu8-XSKT'!T174</f>
        <v>0</v>
      </c>
      <c r="U174" s="39">
        <f>'Bieu8-XSKT'!U174</f>
        <v>0</v>
      </c>
      <c r="V174" s="39">
        <f>'Bieu8-XSKT'!V174</f>
        <v>2000</v>
      </c>
      <c r="W174" s="39">
        <f>'Bieu8-XSKT'!W174</f>
        <v>2000</v>
      </c>
      <c r="X174" s="39">
        <f>'Bieu8-XSKT'!X174</f>
        <v>6168</v>
      </c>
      <c r="Y174" s="39">
        <f>'Bieu8-XSKT'!Y174</f>
        <v>6168</v>
      </c>
      <c r="Z174" s="39">
        <f>'Bieu8-XSKT'!Z174</f>
        <v>0</v>
      </c>
      <c r="AA174" s="39">
        <f>'Bieu8-XSKT'!AA174</f>
        <v>0</v>
      </c>
      <c r="AB174" s="39">
        <f>'Bieu8-XSKT'!AB174</f>
        <v>0</v>
      </c>
      <c r="AC174" s="39">
        <f>'Bieu8-XSKT'!AC174</f>
        <v>0</v>
      </c>
      <c r="AD174" s="39">
        <f>'Bieu8-XSKT'!AD174</f>
        <v>0</v>
      </c>
      <c r="AE174" s="39">
        <f>'Bieu8-XSKT'!AE174</f>
        <v>0</v>
      </c>
      <c r="AF174" s="39">
        <f>'Bieu8-XSKT'!AF174</f>
        <v>2000</v>
      </c>
      <c r="AG174" s="39">
        <f>'Bieu8-XSKT'!AG174</f>
        <v>0</v>
      </c>
      <c r="AH174" s="39">
        <f>'Bieu8-XSKT'!AH174</f>
        <v>0</v>
      </c>
      <c r="AI174" s="39">
        <f>'Bieu8-XSKT'!AI174</f>
        <v>0</v>
      </c>
      <c r="AJ174" s="39">
        <f>'Bieu8-XSKT'!AJ174</f>
        <v>0</v>
      </c>
      <c r="AK174" s="39">
        <f>'Bieu8-XSKT'!AK174</f>
        <v>0</v>
      </c>
      <c r="AL174" s="39">
        <f>'Bieu8-XSKT'!AL174</f>
        <v>0</v>
      </c>
      <c r="AM174" s="39">
        <f>'Bieu8-XSKT'!AM174</f>
        <v>0</v>
      </c>
      <c r="AN174" s="39">
        <f>'Bieu8-XSKT'!AN174</f>
        <v>2000</v>
      </c>
      <c r="AO174" s="39">
        <f>'Bieu8-XSKT'!AO174</f>
        <v>2000</v>
      </c>
      <c r="AP174" s="39">
        <f>'Bieu8-XSKT'!AP174</f>
        <v>2000</v>
      </c>
      <c r="AQ174" s="39">
        <f>'Bieu8-XSKT'!AQ174</f>
        <v>29</v>
      </c>
      <c r="AR174" s="39">
        <f>'Bieu8-XSKT'!AR174</f>
        <v>216</v>
      </c>
      <c r="AS174" s="39">
        <f>'Bieu8-XSKT'!AS174</f>
        <v>4000</v>
      </c>
      <c r="AT174" s="39">
        <f>'Bieu8-XSKT'!AT174</f>
        <v>4000</v>
      </c>
      <c r="AU174" s="39">
        <f>'Bieu8-XSKT'!AU174</f>
        <v>6168</v>
      </c>
      <c r="AV174" s="39">
        <f>'Bieu8-XSKT'!AV174</f>
        <v>6168</v>
      </c>
      <c r="AW174" s="39">
        <f>'Bieu8-XSKT'!AW174</f>
        <v>2000</v>
      </c>
      <c r="AX174" s="39">
        <f>'Bieu8-XSKT'!AX174</f>
        <v>4168</v>
      </c>
      <c r="AY174" s="39">
        <f>'Bieu8-XSKT'!AY174</f>
        <v>2500</v>
      </c>
      <c r="AZ174" s="39">
        <f>'Bieu8-XSKT'!AZ174</f>
        <v>2500</v>
      </c>
      <c r="BA174" s="39">
        <f>'Bieu8-XSKT'!BA174</f>
        <v>0</v>
      </c>
      <c r="BB174" s="39">
        <f>'Bieu8-XSKT'!BB174</f>
        <v>1668</v>
      </c>
      <c r="BC174" s="39">
        <f>'Bieu8-XSKT'!BC174</f>
        <v>0</v>
      </c>
      <c r="BD174" s="39">
        <f>'Bieu8-XSKT'!BD174</f>
        <v>1668</v>
      </c>
      <c r="BE174" s="39">
        <f>'Bieu8-XSKT'!BE174</f>
        <v>1458</v>
      </c>
      <c r="BF174" s="39">
        <f>'Bieu8-XSKT'!BF174</f>
        <v>1458</v>
      </c>
      <c r="BG174" s="39">
        <f>'Bieu8-XSKT'!BG174</f>
        <v>4500</v>
      </c>
      <c r="BH174" s="39">
        <f>'Bieu8-XSKT'!BH174</f>
        <v>4500</v>
      </c>
      <c r="BI174" s="39">
        <f>'Bieu8-XSKT'!BI174</f>
        <v>6168</v>
      </c>
      <c r="BJ174" s="39">
        <f>'Bieu8-XSKT'!BJ174</f>
        <v>6168</v>
      </c>
      <c r="BK174" s="39">
        <f>'Bieu8-XSKT'!BK174</f>
        <v>6168</v>
      </c>
      <c r="BL174" s="39">
        <f>'Bieu8-XSKT'!BL174</f>
        <v>4500</v>
      </c>
      <c r="BM174" s="39">
        <f>'Bieu8-XSKT'!BM174</f>
        <v>2500</v>
      </c>
      <c r="BN174" s="39">
        <f>'Bieu8-XSKT'!BN174</f>
        <v>1668</v>
      </c>
      <c r="BO174" s="39">
        <f>'Bieu8-XSKT'!BO174</f>
        <v>0</v>
      </c>
      <c r="BP174" s="39">
        <f>'Bieu8-XSKT'!BP174</f>
        <v>1668</v>
      </c>
      <c r="BQ174" s="39">
        <f>'Bieu8-XSKT'!BQ174</f>
        <v>0</v>
      </c>
      <c r="BR174" s="39">
        <f>'Bieu8-XSKT'!BR174</f>
        <v>1668</v>
      </c>
      <c r="BS174" s="39">
        <f>'Bieu8-XSKT'!BS174</f>
        <v>0</v>
      </c>
      <c r="BT174" s="39">
        <f>'Bieu8-XSKT'!BT174</f>
        <v>0</v>
      </c>
      <c r="BU174" s="39">
        <f>'Bieu8-XSKT'!BU174</f>
        <v>6168</v>
      </c>
      <c r="BV174" s="39">
        <f>'Bieu8-XSKT'!BV174</f>
        <v>6168</v>
      </c>
      <c r="BW174" s="39">
        <f>'Bieu8-XSKT'!BW174</f>
        <v>1668</v>
      </c>
      <c r="BX174" s="39">
        <f>'Bieu8-XSKT'!BX174</f>
        <v>1668</v>
      </c>
      <c r="BY174" s="39">
        <f>'Bieu8-XSKT'!BY174</f>
        <v>0</v>
      </c>
      <c r="BZ174" s="39">
        <f>'Bieu8-XSKT'!BZ174</f>
        <v>0</v>
      </c>
      <c r="CA174" s="39">
        <f>'Bieu8-XSKT'!CA174</f>
        <v>5142</v>
      </c>
      <c r="CB174" s="39">
        <f>'Bieu8-XSKT'!CB174</f>
        <v>5142</v>
      </c>
      <c r="CC174" s="39">
        <v>5142</v>
      </c>
      <c r="CD174" s="58" t="s">
        <v>152</v>
      </c>
      <c r="CE174" s="120"/>
      <c r="CG174" s="125"/>
      <c r="CH174" s="107"/>
      <c r="CI174" s="125"/>
      <c r="CJ174" s="106"/>
      <c r="CK174" s="105"/>
      <c r="CL174" s="106"/>
    </row>
    <row r="175" spans="1:90" s="17" customFormat="1" ht="15.75" hidden="1" x14ac:dyDescent="0.25">
      <c r="A175" s="41"/>
      <c r="B175" s="43"/>
      <c r="C175" s="44"/>
      <c r="D175" s="44"/>
      <c r="E175" s="45"/>
      <c r="F175" s="226"/>
      <c r="G175" s="48"/>
      <c r="H175" s="48"/>
      <c r="I175" s="38"/>
      <c r="J175" s="38"/>
      <c r="K175" s="38"/>
      <c r="L175" s="48"/>
      <c r="M175" s="48"/>
      <c r="N175" s="39"/>
      <c r="O175" s="39"/>
      <c r="P175" s="38"/>
      <c r="Q175" s="38"/>
      <c r="R175" s="39"/>
      <c r="S175" s="39"/>
      <c r="T175" s="38"/>
      <c r="U175" s="39"/>
      <c r="V175" s="39"/>
      <c r="W175" s="39"/>
      <c r="X175" s="38"/>
      <c r="Y175" s="38"/>
      <c r="Z175" s="38"/>
      <c r="AA175" s="38"/>
      <c r="AB175" s="39"/>
      <c r="AC175" s="39"/>
      <c r="AD175" s="39"/>
      <c r="AE175" s="38"/>
      <c r="AF175" s="38"/>
      <c r="AG175" s="39"/>
      <c r="AH175" s="39"/>
      <c r="AI175" s="39"/>
      <c r="AJ175" s="39"/>
      <c r="AK175" s="39"/>
      <c r="AL175" s="39"/>
      <c r="AM175" s="39"/>
      <c r="AN175" s="39"/>
      <c r="AO175" s="39"/>
      <c r="AP175" s="38"/>
      <c r="AQ175" s="38"/>
      <c r="AR175" s="38"/>
      <c r="AS175" s="39"/>
      <c r="AT175" s="39"/>
      <c r="AU175" s="48"/>
      <c r="AV175" s="48"/>
      <c r="AW175" s="38"/>
      <c r="AX175" s="38"/>
      <c r="AY175" s="38"/>
      <c r="AZ175" s="38"/>
      <c r="BA175" s="38"/>
      <c r="BB175" s="38"/>
      <c r="BC175" s="38"/>
      <c r="BD175" s="39"/>
      <c r="BE175" s="38"/>
      <c r="BF175" s="38"/>
      <c r="BG175" s="39"/>
      <c r="BH175" s="39"/>
      <c r="BI175" s="39"/>
      <c r="BJ175" s="39"/>
      <c r="BK175" s="39"/>
      <c r="BL175" s="39"/>
      <c r="BM175" s="39"/>
      <c r="BN175" s="39"/>
      <c r="BO175" s="38"/>
      <c r="BP175" s="38"/>
      <c r="BQ175" s="39"/>
      <c r="BR175" s="39"/>
      <c r="BS175" s="39"/>
      <c r="BT175" s="39"/>
      <c r="BU175" s="39"/>
      <c r="BV175" s="39"/>
      <c r="BW175" s="39"/>
      <c r="BX175" s="39"/>
      <c r="BY175" s="39"/>
      <c r="BZ175" s="39"/>
      <c r="CA175" s="39"/>
      <c r="CB175" s="39"/>
      <c r="CC175" s="39"/>
      <c r="CD175" s="41"/>
      <c r="CE175" s="120"/>
      <c r="CG175" s="125"/>
      <c r="CH175" s="107"/>
      <c r="CI175" s="125"/>
      <c r="CJ175" s="106"/>
      <c r="CK175" s="105"/>
      <c r="CL175" s="106"/>
    </row>
    <row r="176" spans="1:90" s="158" customFormat="1" ht="15.75" x14ac:dyDescent="0.25">
      <c r="A176" s="143" t="s">
        <v>153</v>
      </c>
      <c r="B176" s="144" t="s">
        <v>154</v>
      </c>
      <c r="C176" s="41"/>
      <c r="D176" s="41"/>
      <c r="E176" s="41"/>
      <c r="F176" s="238"/>
      <c r="G176" s="153">
        <f t="shared" ref="G176:BR176" si="32">G177+G182</f>
        <v>112643</v>
      </c>
      <c r="H176" s="153">
        <f t="shared" si="32"/>
        <v>101989.5</v>
      </c>
      <c r="I176" s="153">
        <f t="shared" si="32"/>
        <v>0</v>
      </c>
      <c r="J176" s="153">
        <f t="shared" si="32"/>
        <v>0</v>
      </c>
      <c r="K176" s="153">
        <f t="shared" si="32"/>
        <v>0</v>
      </c>
      <c r="L176" s="153">
        <f t="shared" si="32"/>
        <v>0</v>
      </c>
      <c r="M176" s="153">
        <f t="shared" si="32"/>
        <v>0</v>
      </c>
      <c r="N176" s="153">
        <f t="shared" si="32"/>
        <v>0</v>
      </c>
      <c r="O176" s="153">
        <f t="shared" si="32"/>
        <v>0</v>
      </c>
      <c r="P176" s="153">
        <f t="shared" si="32"/>
        <v>0</v>
      </c>
      <c r="Q176" s="153">
        <f t="shared" si="32"/>
        <v>0</v>
      </c>
      <c r="R176" s="153">
        <f t="shared" si="32"/>
        <v>0</v>
      </c>
      <c r="S176" s="153">
        <f t="shared" si="32"/>
        <v>0</v>
      </c>
      <c r="T176" s="153">
        <f t="shared" si="32"/>
        <v>0</v>
      </c>
      <c r="U176" s="153">
        <f t="shared" si="32"/>
        <v>0</v>
      </c>
      <c r="V176" s="153">
        <f t="shared" si="32"/>
        <v>0</v>
      </c>
      <c r="W176" s="153">
        <f t="shared" si="32"/>
        <v>0</v>
      </c>
      <c r="X176" s="153">
        <f t="shared" si="32"/>
        <v>12500</v>
      </c>
      <c r="Y176" s="153">
        <f t="shared" si="32"/>
        <v>12500</v>
      </c>
      <c r="Z176" s="153">
        <f t="shared" si="32"/>
        <v>0</v>
      </c>
      <c r="AA176" s="153">
        <f t="shared" si="32"/>
        <v>0</v>
      </c>
      <c r="AB176" s="153">
        <f t="shared" si="32"/>
        <v>1000</v>
      </c>
      <c r="AC176" s="153">
        <f t="shared" si="32"/>
        <v>1000</v>
      </c>
      <c r="AD176" s="153">
        <f t="shared" si="32"/>
        <v>0</v>
      </c>
      <c r="AE176" s="153">
        <f t="shared" si="32"/>
        <v>0</v>
      </c>
      <c r="AF176" s="153">
        <f t="shared" si="32"/>
        <v>1000</v>
      </c>
      <c r="AG176" s="153">
        <f t="shared" si="32"/>
        <v>500</v>
      </c>
      <c r="AH176" s="153">
        <f t="shared" si="32"/>
        <v>1500</v>
      </c>
      <c r="AI176" s="153">
        <f t="shared" si="32"/>
        <v>1500</v>
      </c>
      <c r="AJ176" s="153">
        <f t="shared" si="32"/>
        <v>0</v>
      </c>
      <c r="AK176" s="153">
        <f t="shared" si="32"/>
        <v>0</v>
      </c>
      <c r="AL176" s="153">
        <f t="shared" si="32"/>
        <v>0</v>
      </c>
      <c r="AM176" s="153">
        <f t="shared" si="32"/>
        <v>0</v>
      </c>
      <c r="AN176" s="153">
        <f t="shared" si="32"/>
        <v>1500</v>
      </c>
      <c r="AO176" s="153">
        <f t="shared" si="32"/>
        <v>1500</v>
      </c>
      <c r="AP176" s="153">
        <f t="shared" si="32"/>
        <v>6200</v>
      </c>
      <c r="AQ176" s="153">
        <f t="shared" si="32"/>
        <v>311</v>
      </c>
      <c r="AR176" s="153">
        <f t="shared" si="32"/>
        <v>1458</v>
      </c>
      <c r="AS176" s="153">
        <f t="shared" si="32"/>
        <v>9091</v>
      </c>
      <c r="AT176" s="153">
        <f t="shared" si="32"/>
        <v>9091</v>
      </c>
      <c r="AU176" s="153">
        <f t="shared" si="32"/>
        <v>67541</v>
      </c>
      <c r="AV176" s="153">
        <f t="shared" si="32"/>
        <v>61960</v>
      </c>
      <c r="AW176" s="153">
        <f t="shared" si="32"/>
        <v>48177</v>
      </c>
      <c r="AX176" s="153">
        <f t="shared" si="32"/>
        <v>52869</v>
      </c>
      <c r="AY176" s="153">
        <f t="shared" si="32"/>
        <v>19730</v>
      </c>
      <c r="AZ176" s="153">
        <f t="shared" si="32"/>
        <v>10500</v>
      </c>
      <c r="BA176" s="153">
        <f t="shared" si="32"/>
        <v>0</v>
      </c>
      <c r="BB176" s="153">
        <f t="shared" si="32"/>
        <v>7360</v>
      </c>
      <c r="BC176" s="153">
        <f t="shared" si="32"/>
        <v>0</v>
      </c>
      <c r="BD176" s="153">
        <f t="shared" si="32"/>
        <v>7360</v>
      </c>
      <c r="BE176" s="153">
        <f t="shared" si="32"/>
        <v>8467</v>
      </c>
      <c r="BF176" s="153">
        <f t="shared" si="32"/>
        <v>8467</v>
      </c>
      <c r="BG176" s="153">
        <f t="shared" si="32"/>
        <v>27680</v>
      </c>
      <c r="BH176" s="153">
        <f t="shared" si="32"/>
        <v>27680</v>
      </c>
      <c r="BI176" s="153">
        <f t="shared" si="32"/>
        <v>75628</v>
      </c>
      <c r="BJ176" s="153">
        <f t="shared" si="32"/>
        <v>69960</v>
      </c>
      <c r="BK176" s="153">
        <f t="shared" si="32"/>
        <v>71387</v>
      </c>
      <c r="BL176" s="153">
        <f t="shared" si="32"/>
        <v>25380</v>
      </c>
      <c r="BM176" s="153">
        <f t="shared" si="32"/>
        <v>19730</v>
      </c>
      <c r="BN176" s="153">
        <f t="shared" si="32"/>
        <v>44580</v>
      </c>
      <c r="BO176" s="153">
        <f t="shared" si="32"/>
        <v>227</v>
      </c>
      <c r="BP176" s="153">
        <f t="shared" si="32"/>
        <v>46007</v>
      </c>
      <c r="BQ176" s="153">
        <f t="shared" si="32"/>
        <v>12055</v>
      </c>
      <c r="BR176" s="153">
        <f t="shared" si="32"/>
        <v>24785</v>
      </c>
      <c r="BS176" s="153">
        <f t="shared" ref="BS176:CA176" si="33">BS177+BS182</f>
        <v>21222</v>
      </c>
      <c r="BT176" s="153">
        <f t="shared" si="33"/>
        <v>1445</v>
      </c>
      <c r="BU176" s="153">
        <f t="shared" si="33"/>
        <v>66432</v>
      </c>
      <c r="BV176" s="153">
        <f t="shared" si="33"/>
        <v>52876</v>
      </c>
      <c r="BW176" s="153">
        <f t="shared" si="33"/>
        <v>24785</v>
      </c>
      <c r="BX176" s="153">
        <f t="shared" si="33"/>
        <v>24785</v>
      </c>
      <c r="BY176" s="153">
        <f t="shared" si="33"/>
        <v>13556</v>
      </c>
      <c r="BZ176" s="153">
        <f t="shared" si="33"/>
        <v>33256</v>
      </c>
      <c r="CA176" s="153">
        <f t="shared" si="33"/>
        <v>32047</v>
      </c>
      <c r="CB176" s="153">
        <f>CB177+CB182</f>
        <v>41823</v>
      </c>
      <c r="CC176" s="153">
        <f>CC177+CC182+CC192+CC197</f>
        <v>27455</v>
      </c>
      <c r="CD176" s="154"/>
      <c r="CE176" s="120"/>
      <c r="CG176" s="125"/>
      <c r="CH176" s="107"/>
      <c r="CI176" s="125"/>
      <c r="CJ176" s="106"/>
      <c r="CK176" s="105"/>
      <c r="CL176" s="106"/>
    </row>
    <row r="177" spans="1:90" s="158" customFormat="1" ht="28.5" x14ac:dyDescent="0.25">
      <c r="A177" s="114" t="s">
        <v>51</v>
      </c>
      <c r="B177" s="115" t="s">
        <v>52</v>
      </c>
      <c r="C177" s="41"/>
      <c r="D177" s="41"/>
      <c r="E177" s="41"/>
      <c r="F177" s="238"/>
      <c r="G177" s="153">
        <f t="shared" ref="G177:BR177" si="34">G178</f>
        <v>13497</v>
      </c>
      <c r="H177" s="153">
        <f t="shared" si="34"/>
        <v>13497</v>
      </c>
      <c r="I177" s="153">
        <f t="shared" si="34"/>
        <v>0</v>
      </c>
      <c r="J177" s="153">
        <f t="shared" si="34"/>
        <v>0</v>
      </c>
      <c r="K177" s="153">
        <f t="shared" si="34"/>
        <v>0</v>
      </c>
      <c r="L177" s="153">
        <f t="shared" si="34"/>
        <v>0</v>
      </c>
      <c r="M177" s="153">
        <f t="shared" si="34"/>
        <v>0</v>
      </c>
      <c r="N177" s="153">
        <f t="shared" si="34"/>
        <v>0</v>
      </c>
      <c r="O177" s="153">
        <f t="shared" si="34"/>
        <v>0</v>
      </c>
      <c r="P177" s="153">
        <f t="shared" si="34"/>
        <v>0</v>
      </c>
      <c r="Q177" s="153">
        <f t="shared" si="34"/>
        <v>0</v>
      </c>
      <c r="R177" s="153">
        <f t="shared" si="34"/>
        <v>0</v>
      </c>
      <c r="S177" s="153">
        <f t="shared" si="34"/>
        <v>0</v>
      </c>
      <c r="T177" s="153">
        <f t="shared" si="34"/>
        <v>0</v>
      </c>
      <c r="U177" s="153">
        <f t="shared" si="34"/>
        <v>0</v>
      </c>
      <c r="V177" s="153">
        <f t="shared" si="34"/>
        <v>0</v>
      </c>
      <c r="W177" s="153">
        <f t="shared" si="34"/>
        <v>0</v>
      </c>
      <c r="X177" s="153">
        <f t="shared" si="34"/>
        <v>0</v>
      </c>
      <c r="Y177" s="153">
        <f t="shared" si="34"/>
        <v>0</v>
      </c>
      <c r="Z177" s="153">
        <f t="shared" si="34"/>
        <v>0</v>
      </c>
      <c r="AA177" s="153">
        <f t="shared" si="34"/>
        <v>0</v>
      </c>
      <c r="AB177" s="153">
        <f t="shared" si="34"/>
        <v>0</v>
      </c>
      <c r="AC177" s="153">
        <f t="shared" si="34"/>
        <v>0</v>
      </c>
      <c r="AD177" s="153">
        <f t="shared" si="34"/>
        <v>0</v>
      </c>
      <c r="AE177" s="153">
        <f t="shared" si="34"/>
        <v>0</v>
      </c>
      <c r="AF177" s="153">
        <f t="shared" si="34"/>
        <v>0</v>
      </c>
      <c r="AG177" s="153">
        <f t="shared" si="34"/>
        <v>0</v>
      </c>
      <c r="AH177" s="153">
        <f t="shared" si="34"/>
        <v>0</v>
      </c>
      <c r="AI177" s="153">
        <f t="shared" si="34"/>
        <v>0</v>
      </c>
      <c r="AJ177" s="153">
        <f t="shared" si="34"/>
        <v>0</v>
      </c>
      <c r="AK177" s="153">
        <f t="shared" si="34"/>
        <v>0</v>
      </c>
      <c r="AL177" s="153">
        <f t="shared" si="34"/>
        <v>0</v>
      </c>
      <c r="AM177" s="153">
        <f t="shared" si="34"/>
        <v>0</v>
      </c>
      <c r="AN177" s="153">
        <f t="shared" si="34"/>
        <v>0</v>
      </c>
      <c r="AO177" s="153">
        <f t="shared" si="34"/>
        <v>0</v>
      </c>
      <c r="AP177" s="153">
        <f t="shared" si="34"/>
        <v>2200</v>
      </c>
      <c r="AQ177" s="153">
        <f t="shared" si="34"/>
        <v>311</v>
      </c>
      <c r="AR177" s="153">
        <f t="shared" si="34"/>
        <v>1458</v>
      </c>
      <c r="AS177" s="153">
        <f t="shared" si="34"/>
        <v>2200</v>
      </c>
      <c r="AT177" s="153">
        <f t="shared" si="34"/>
        <v>2200</v>
      </c>
      <c r="AU177" s="153">
        <f t="shared" si="34"/>
        <v>13173</v>
      </c>
      <c r="AV177" s="153">
        <f t="shared" si="34"/>
        <v>11960</v>
      </c>
      <c r="AW177" s="153">
        <f t="shared" si="34"/>
        <v>2200</v>
      </c>
      <c r="AX177" s="153">
        <f t="shared" si="34"/>
        <v>9760</v>
      </c>
      <c r="AY177" s="153">
        <f t="shared" si="34"/>
        <v>6500</v>
      </c>
      <c r="AZ177" s="153">
        <f t="shared" si="34"/>
        <v>6500</v>
      </c>
      <c r="BA177" s="153">
        <f t="shared" si="34"/>
        <v>0</v>
      </c>
      <c r="BB177" s="153">
        <f t="shared" si="34"/>
        <v>3260</v>
      </c>
      <c r="BC177" s="153">
        <f t="shared" si="34"/>
        <v>0</v>
      </c>
      <c r="BD177" s="153">
        <f t="shared" si="34"/>
        <v>3260</v>
      </c>
      <c r="BE177" s="153">
        <f t="shared" si="34"/>
        <v>6197</v>
      </c>
      <c r="BF177" s="153">
        <f t="shared" si="34"/>
        <v>6197</v>
      </c>
      <c r="BG177" s="153">
        <f t="shared" si="34"/>
        <v>8700</v>
      </c>
      <c r="BH177" s="153">
        <f t="shared" si="34"/>
        <v>8700</v>
      </c>
      <c r="BI177" s="153">
        <f t="shared" si="34"/>
        <v>13173</v>
      </c>
      <c r="BJ177" s="153">
        <f t="shared" si="34"/>
        <v>11960</v>
      </c>
      <c r="BK177" s="153">
        <f t="shared" si="34"/>
        <v>12685</v>
      </c>
      <c r="BL177" s="153">
        <f t="shared" si="34"/>
        <v>9900</v>
      </c>
      <c r="BM177" s="153">
        <f t="shared" si="34"/>
        <v>6500</v>
      </c>
      <c r="BN177" s="153">
        <f t="shared" si="34"/>
        <v>2060</v>
      </c>
      <c r="BO177" s="153">
        <f t="shared" si="34"/>
        <v>725</v>
      </c>
      <c r="BP177" s="153">
        <f t="shared" si="34"/>
        <v>2785</v>
      </c>
      <c r="BQ177" s="153">
        <f t="shared" si="34"/>
        <v>2785</v>
      </c>
      <c r="BR177" s="153">
        <f t="shared" si="34"/>
        <v>2785</v>
      </c>
      <c r="BS177" s="153">
        <f t="shared" ref="BS177:CA177" si="35">BS178</f>
        <v>0</v>
      </c>
      <c r="BT177" s="153">
        <f t="shared" si="35"/>
        <v>0</v>
      </c>
      <c r="BU177" s="153">
        <f t="shared" si="35"/>
        <v>12685</v>
      </c>
      <c r="BV177" s="153">
        <f t="shared" si="35"/>
        <v>12685</v>
      </c>
      <c r="BW177" s="153">
        <f t="shared" si="35"/>
        <v>2785</v>
      </c>
      <c r="BX177" s="153">
        <f t="shared" si="35"/>
        <v>2785</v>
      </c>
      <c r="BY177" s="153">
        <f t="shared" si="35"/>
        <v>0</v>
      </c>
      <c r="BZ177" s="153">
        <f t="shared" si="35"/>
        <v>0</v>
      </c>
      <c r="CA177" s="153">
        <f t="shared" si="35"/>
        <v>812</v>
      </c>
      <c r="CB177" s="153">
        <f>CB178</f>
        <v>812</v>
      </c>
      <c r="CC177" s="153">
        <f>SUM(CC178:CC180)</f>
        <v>0</v>
      </c>
      <c r="CD177" s="154"/>
      <c r="CE177" s="120"/>
      <c r="CG177" s="125"/>
      <c r="CH177" s="107"/>
      <c r="CI177" s="125"/>
      <c r="CJ177" s="106"/>
      <c r="CK177" s="105"/>
      <c r="CL177" s="106"/>
    </row>
    <row r="178" spans="1:90" s="158" customFormat="1" ht="30" x14ac:dyDescent="0.25">
      <c r="A178" s="41">
        <v>1</v>
      </c>
      <c r="B178" s="51" t="s">
        <v>409</v>
      </c>
      <c r="C178" s="41"/>
      <c r="D178" s="41"/>
      <c r="E178" s="41">
        <v>2017</v>
      </c>
      <c r="F178" s="226" t="s">
        <v>410</v>
      </c>
      <c r="G178" s="38">
        <f>'Bieu8-XSKT'!G178</f>
        <v>13497</v>
      </c>
      <c r="H178" s="38">
        <f>'Bieu8-XSKT'!H178</f>
        <v>13497</v>
      </c>
      <c r="I178" s="38">
        <f>'Bieu8-XSKT'!I178</f>
        <v>0</v>
      </c>
      <c r="J178" s="38">
        <f>'Bieu8-XSKT'!J178</f>
        <v>0</v>
      </c>
      <c r="K178" s="38">
        <f>'Bieu8-XSKT'!K178</f>
        <v>0</v>
      </c>
      <c r="L178" s="38">
        <f>'Bieu8-XSKT'!L178</f>
        <v>0</v>
      </c>
      <c r="M178" s="38">
        <f>'Bieu8-XSKT'!M178</f>
        <v>0</v>
      </c>
      <c r="N178" s="38">
        <f>'Bieu8-XSKT'!N178</f>
        <v>0</v>
      </c>
      <c r="O178" s="38">
        <f>'Bieu8-XSKT'!O178</f>
        <v>0</v>
      </c>
      <c r="P178" s="38">
        <f>'Bieu8-XSKT'!P178</f>
        <v>0</v>
      </c>
      <c r="Q178" s="38">
        <f>'Bieu8-XSKT'!Q178</f>
        <v>0</v>
      </c>
      <c r="R178" s="38">
        <f>'Bieu8-XSKT'!R178</f>
        <v>0</v>
      </c>
      <c r="S178" s="38">
        <f>'Bieu8-XSKT'!S178</f>
        <v>0</v>
      </c>
      <c r="T178" s="38">
        <f>'Bieu8-XSKT'!T178</f>
        <v>0</v>
      </c>
      <c r="U178" s="38">
        <f>'Bieu8-XSKT'!U178</f>
        <v>0</v>
      </c>
      <c r="V178" s="38">
        <f>'Bieu8-XSKT'!V178</f>
        <v>0</v>
      </c>
      <c r="W178" s="38">
        <f>'Bieu8-XSKT'!W178</f>
        <v>0</v>
      </c>
      <c r="X178" s="38">
        <f>'Bieu8-XSKT'!X178</f>
        <v>0</v>
      </c>
      <c r="Y178" s="38">
        <f>'Bieu8-XSKT'!Y178</f>
        <v>0</v>
      </c>
      <c r="Z178" s="38">
        <f>'Bieu8-XSKT'!Z178</f>
        <v>0</v>
      </c>
      <c r="AA178" s="38">
        <f>'Bieu8-XSKT'!AA178</f>
        <v>0</v>
      </c>
      <c r="AB178" s="38">
        <f>'Bieu8-XSKT'!AB178</f>
        <v>0</v>
      </c>
      <c r="AC178" s="38">
        <f>'Bieu8-XSKT'!AC178</f>
        <v>0</v>
      </c>
      <c r="AD178" s="38">
        <f>'Bieu8-XSKT'!AD178</f>
        <v>0</v>
      </c>
      <c r="AE178" s="38">
        <f>'Bieu8-XSKT'!AE178</f>
        <v>0</v>
      </c>
      <c r="AF178" s="38">
        <f>'Bieu8-XSKT'!AF178</f>
        <v>0</v>
      </c>
      <c r="AG178" s="38">
        <f>'Bieu8-XSKT'!AG178</f>
        <v>0</v>
      </c>
      <c r="AH178" s="38">
        <f>'Bieu8-XSKT'!AH178</f>
        <v>0</v>
      </c>
      <c r="AI178" s="38">
        <f>'Bieu8-XSKT'!AI178</f>
        <v>0</v>
      </c>
      <c r="AJ178" s="38">
        <f>'Bieu8-XSKT'!AJ178</f>
        <v>0</v>
      </c>
      <c r="AK178" s="38">
        <f>'Bieu8-XSKT'!AK178</f>
        <v>0</v>
      </c>
      <c r="AL178" s="38">
        <f>'Bieu8-XSKT'!AL178</f>
        <v>0</v>
      </c>
      <c r="AM178" s="38">
        <f>'Bieu8-XSKT'!AM178</f>
        <v>0</v>
      </c>
      <c r="AN178" s="38">
        <f>'Bieu8-XSKT'!AN178</f>
        <v>0</v>
      </c>
      <c r="AO178" s="38">
        <f>'Bieu8-XSKT'!AO178</f>
        <v>0</v>
      </c>
      <c r="AP178" s="38">
        <f>'Bieu8-XSKT'!AP178</f>
        <v>2200</v>
      </c>
      <c r="AQ178" s="38">
        <f>'Bieu8-XSKT'!AQ178</f>
        <v>311</v>
      </c>
      <c r="AR178" s="38">
        <f>'Bieu8-XSKT'!AR178</f>
        <v>1458</v>
      </c>
      <c r="AS178" s="38">
        <f>'Bieu8-XSKT'!AS178</f>
        <v>2200</v>
      </c>
      <c r="AT178" s="38">
        <f>'Bieu8-XSKT'!AT178</f>
        <v>2200</v>
      </c>
      <c r="AU178" s="38">
        <f>'Bieu8-XSKT'!AU178</f>
        <v>13173</v>
      </c>
      <c r="AV178" s="38">
        <f>'Bieu8-XSKT'!AV178</f>
        <v>11960</v>
      </c>
      <c r="AW178" s="38">
        <f>'Bieu8-XSKT'!AW178</f>
        <v>2200</v>
      </c>
      <c r="AX178" s="38">
        <f>'Bieu8-XSKT'!AX178</f>
        <v>9760</v>
      </c>
      <c r="AY178" s="38">
        <f>'Bieu8-XSKT'!AY178</f>
        <v>6500</v>
      </c>
      <c r="AZ178" s="38">
        <f>'Bieu8-XSKT'!AZ178</f>
        <v>6500</v>
      </c>
      <c r="BA178" s="38">
        <f>'Bieu8-XSKT'!BA178</f>
        <v>0</v>
      </c>
      <c r="BB178" s="38">
        <f>'Bieu8-XSKT'!BB178</f>
        <v>3260</v>
      </c>
      <c r="BC178" s="38">
        <f>'Bieu8-XSKT'!BC178</f>
        <v>0</v>
      </c>
      <c r="BD178" s="38">
        <f>'Bieu8-XSKT'!BD178</f>
        <v>3260</v>
      </c>
      <c r="BE178" s="38">
        <f>'Bieu8-XSKT'!BE178</f>
        <v>6197</v>
      </c>
      <c r="BF178" s="38">
        <f>'Bieu8-XSKT'!BF178</f>
        <v>6197</v>
      </c>
      <c r="BG178" s="38">
        <f>'Bieu8-XSKT'!BG178</f>
        <v>8700</v>
      </c>
      <c r="BH178" s="38">
        <f>'Bieu8-XSKT'!BH178</f>
        <v>8700</v>
      </c>
      <c r="BI178" s="38">
        <f>'Bieu8-XSKT'!BI178</f>
        <v>13173</v>
      </c>
      <c r="BJ178" s="38">
        <f>'Bieu8-XSKT'!BJ178</f>
        <v>11960</v>
      </c>
      <c r="BK178" s="38">
        <f>'Bieu8-XSKT'!BK178</f>
        <v>12685</v>
      </c>
      <c r="BL178" s="38">
        <f>'Bieu8-XSKT'!BL178</f>
        <v>9900</v>
      </c>
      <c r="BM178" s="38">
        <f>'Bieu8-XSKT'!BM178</f>
        <v>6500</v>
      </c>
      <c r="BN178" s="38">
        <f>'Bieu8-XSKT'!BN178</f>
        <v>2060</v>
      </c>
      <c r="BO178" s="38">
        <f>'Bieu8-XSKT'!BO178</f>
        <v>725</v>
      </c>
      <c r="BP178" s="38">
        <f>'Bieu8-XSKT'!BP178</f>
        <v>2785</v>
      </c>
      <c r="BQ178" s="38">
        <f>'Bieu8-XSKT'!BQ178</f>
        <v>2785</v>
      </c>
      <c r="BR178" s="38">
        <f>'Bieu8-XSKT'!BR178</f>
        <v>2785</v>
      </c>
      <c r="BS178" s="38">
        <f>'Bieu8-XSKT'!BS178</f>
        <v>0</v>
      </c>
      <c r="BT178" s="38">
        <f>'Bieu8-XSKT'!BT178</f>
        <v>0</v>
      </c>
      <c r="BU178" s="38">
        <f>'Bieu8-XSKT'!BU178</f>
        <v>12685</v>
      </c>
      <c r="BV178" s="38">
        <f>'Bieu8-XSKT'!BV178</f>
        <v>12685</v>
      </c>
      <c r="BW178" s="38">
        <f>'Bieu8-XSKT'!BW178</f>
        <v>2785</v>
      </c>
      <c r="BX178" s="38">
        <f>'Bieu8-XSKT'!BX178</f>
        <v>2785</v>
      </c>
      <c r="BY178" s="38">
        <f>'Bieu8-XSKT'!BY178</f>
        <v>0</v>
      </c>
      <c r="BZ178" s="38">
        <f>'Bieu8-XSKT'!BZ178</f>
        <v>0</v>
      </c>
      <c r="CA178" s="38">
        <f>'Bieu8-XSKT'!CA178</f>
        <v>812</v>
      </c>
      <c r="CB178" s="38">
        <f>'Bieu8-XSKT'!CB178</f>
        <v>812</v>
      </c>
      <c r="CC178" s="39"/>
      <c r="CD178" s="58" t="s">
        <v>156</v>
      </c>
      <c r="CE178" s="120"/>
      <c r="CG178" s="125"/>
      <c r="CH178" s="107"/>
      <c r="CI178" s="125"/>
      <c r="CJ178" s="106"/>
      <c r="CK178" s="105"/>
      <c r="CL178" s="106"/>
    </row>
    <row r="179" spans="1:90" s="158" customFormat="1" ht="30" hidden="1" x14ac:dyDescent="0.25">
      <c r="A179" s="41">
        <f>A178+1</f>
        <v>2</v>
      </c>
      <c r="B179" s="51" t="s">
        <v>161</v>
      </c>
      <c r="C179" s="41"/>
      <c r="D179" s="41"/>
      <c r="E179" s="41">
        <v>2017</v>
      </c>
      <c r="F179" s="242" t="s">
        <v>162</v>
      </c>
      <c r="G179" s="38">
        <f>'Bieu8-XSKT'!G179</f>
        <v>14976</v>
      </c>
      <c r="H179" s="38">
        <f>'Bieu8-XSKT'!H179</f>
        <v>14976</v>
      </c>
      <c r="I179" s="38">
        <f>'Bieu8-XSKT'!I179</f>
        <v>0</v>
      </c>
      <c r="J179" s="38">
        <f>'Bieu8-XSKT'!J179</f>
        <v>0</v>
      </c>
      <c r="K179" s="38">
        <f>'Bieu8-XSKT'!K179</f>
        <v>0</v>
      </c>
      <c r="L179" s="38">
        <f>'Bieu8-XSKT'!L179</f>
        <v>0</v>
      </c>
      <c r="M179" s="38">
        <f>'Bieu8-XSKT'!M179</f>
        <v>0</v>
      </c>
      <c r="N179" s="38">
        <f>'Bieu8-XSKT'!N179</f>
        <v>0</v>
      </c>
      <c r="O179" s="38">
        <f>'Bieu8-XSKT'!O179</f>
        <v>0</v>
      </c>
      <c r="P179" s="38">
        <f>'Bieu8-XSKT'!P179</f>
        <v>0</v>
      </c>
      <c r="Q179" s="38">
        <f>'Bieu8-XSKT'!Q179</f>
        <v>0</v>
      </c>
      <c r="R179" s="38">
        <f>'Bieu8-XSKT'!R179</f>
        <v>0</v>
      </c>
      <c r="S179" s="38">
        <f>'Bieu8-XSKT'!S179</f>
        <v>0</v>
      </c>
      <c r="T179" s="38">
        <f>'Bieu8-XSKT'!T179</f>
        <v>0</v>
      </c>
      <c r="U179" s="38">
        <f>'Bieu8-XSKT'!U179</f>
        <v>0</v>
      </c>
      <c r="V179" s="38">
        <f>'Bieu8-XSKT'!V179</f>
        <v>0</v>
      </c>
      <c r="W179" s="38">
        <f>'Bieu8-XSKT'!W179</f>
        <v>0</v>
      </c>
      <c r="X179" s="38">
        <f>'Bieu8-XSKT'!X179</f>
        <v>0</v>
      </c>
      <c r="Y179" s="38">
        <f>'Bieu8-XSKT'!Y179</f>
        <v>0</v>
      </c>
      <c r="Z179" s="38">
        <f>'Bieu8-XSKT'!Z179</f>
        <v>0</v>
      </c>
      <c r="AA179" s="38">
        <f>'Bieu8-XSKT'!AA179</f>
        <v>0</v>
      </c>
      <c r="AB179" s="38">
        <f>'Bieu8-XSKT'!AB179</f>
        <v>0</v>
      </c>
      <c r="AC179" s="38">
        <f>'Bieu8-XSKT'!AC179</f>
        <v>0</v>
      </c>
      <c r="AD179" s="38">
        <f>'Bieu8-XSKT'!AD179</f>
        <v>0</v>
      </c>
      <c r="AE179" s="38">
        <f>'Bieu8-XSKT'!AE179</f>
        <v>0</v>
      </c>
      <c r="AF179" s="38">
        <f>'Bieu8-XSKT'!AF179</f>
        <v>0</v>
      </c>
      <c r="AG179" s="38">
        <f>'Bieu8-XSKT'!AG179</f>
        <v>0</v>
      </c>
      <c r="AH179" s="38">
        <f>'Bieu8-XSKT'!AH179</f>
        <v>0</v>
      </c>
      <c r="AI179" s="38">
        <f>'Bieu8-XSKT'!AI179</f>
        <v>0</v>
      </c>
      <c r="AJ179" s="38">
        <f>'Bieu8-XSKT'!AJ179</f>
        <v>0</v>
      </c>
      <c r="AK179" s="38">
        <f>'Bieu8-XSKT'!AK179</f>
        <v>0</v>
      </c>
      <c r="AL179" s="38">
        <f>'Bieu8-XSKT'!AL179</f>
        <v>0</v>
      </c>
      <c r="AM179" s="38">
        <f>'Bieu8-XSKT'!AM179</f>
        <v>0</v>
      </c>
      <c r="AN179" s="38">
        <f>'Bieu8-XSKT'!AN179</f>
        <v>0</v>
      </c>
      <c r="AO179" s="38">
        <f>'Bieu8-XSKT'!AO179</f>
        <v>0</v>
      </c>
      <c r="AP179" s="38">
        <f>'Bieu8-XSKT'!AP179</f>
        <v>2000</v>
      </c>
      <c r="AQ179" s="38">
        <f>'Bieu8-XSKT'!AQ179</f>
        <v>82</v>
      </c>
      <c r="AR179" s="38">
        <f>'Bieu8-XSKT'!AR179</f>
        <v>1273</v>
      </c>
      <c r="AS179" s="38">
        <f>'Bieu8-XSKT'!AS179</f>
        <v>2000</v>
      </c>
      <c r="AT179" s="38">
        <f>'Bieu8-XSKT'!AT179</f>
        <v>2000</v>
      </c>
      <c r="AU179" s="38">
        <f>'Bieu8-XSKT'!AU179</f>
        <v>14976</v>
      </c>
      <c r="AV179" s="38">
        <f>'Bieu8-XSKT'!AV179</f>
        <v>14976</v>
      </c>
      <c r="AW179" s="38">
        <f>'Bieu8-XSKT'!AW179</f>
        <v>2000</v>
      </c>
      <c r="AX179" s="38">
        <f>'Bieu8-XSKT'!AX179</f>
        <v>12976</v>
      </c>
      <c r="AY179" s="38">
        <f>'Bieu8-XSKT'!AY179</f>
        <v>6500</v>
      </c>
      <c r="AZ179" s="38">
        <f>'Bieu8-XSKT'!AZ179</f>
        <v>6500</v>
      </c>
      <c r="BA179" s="38">
        <f>'Bieu8-XSKT'!BA179</f>
        <v>0</v>
      </c>
      <c r="BB179" s="38">
        <f>'Bieu8-XSKT'!BB179</f>
        <v>6476</v>
      </c>
      <c r="BC179" s="38">
        <f>'Bieu8-XSKT'!BC179</f>
        <v>0</v>
      </c>
      <c r="BD179" s="38">
        <f>'Bieu8-XSKT'!BD179</f>
        <v>6476</v>
      </c>
      <c r="BE179" s="38">
        <f>'Bieu8-XSKT'!BE179</f>
        <v>4006</v>
      </c>
      <c r="BF179" s="38">
        <f>'Bieu8-XSKT'!BF179</f>
        <v>4006</v>
      </c>
      <c r="BG179" s="38">
        <f>'Bieu8-XSKT'!BG179</f>
        <v>8500</v>
      </c>
      <c r="BH179" s="38">
        <f>'Bieu8-XSKT'!BH179</f>
        <v>8500</v>
      </c>
      <c r="BI179" s="38">
        <f>'Bieu8-XSKT'!BI179</f>
        <v>14976</v>
      </c>
      <c r="BJ179" s="38">
        <f>'Bieu8-XSKT'!BJ179</f>
        <v>14976</v>
      </c>
      <c r="BK179" s="38">
        <f>'Bieu8-XSKT'!BK179</f>
        <v>17952</v>
      </c>
      <c r="BL179" s="38">
        <f>'Bieu8-XSKT'!BL179</f>
        <v>9700</v>
      </c>
      <c r="BM179" s="38">
        <f>'Bieu8-XSKT'!BM179</f>
        <v>6500</v>
      </c>
      <c r="BN179" s="38">
        <f>'Bieu8-XSKT'!BN179</f>
        <v>5276</v>
      </c>
      <c r="BO179" s="38">
        <f>'Bieu8-XSKT'!BO179</f>
        <v>2976</v>
      </c>
      <c r="BP179" s="38">
        <f>'Bieu8-XSKT'!BP179</f>
        <v>8252</v>
      </c>
      <c r="BQ179" s="38">
        <f>'Bieu8-XSKT'!BQ179</f>
        <v>0</v>
      </c>
      <c r="BR179" s="38">
        <f>'Bieu8-XSKT'!BR179</f>
        <v>3800</v>
      </c>
      <c r="BS179" s="38">
        <f>'Bieu8-XSKT'!BS179</f>
        <v>4452</v>
      </c>
      <c r="BT179" s="38">
        <f>'Bieu8-XSKT'!BT179</f>
        <v>0</v>
      </c>
      <c r="BU179" s="38">
        <f>'Bieu8-XSKT'!BU179</f>
        <v>14976</v>
      </c>
      <c r="BV179" s="38">
        <f>'Bieu8-XSKT'!BV179</f>
        <v>14600</v>
      </c>
      <c r="BW179" s="38">
        <f>'Bieu8-XSKT'!BW179</f>
        <v>3800</v>
      </c>
      <c r="BX179" s="38">
        <f>'Bieu8-XSKT'!BX179</f>
        <v>3800</v>
      </c>
      <c r="BY179" s="38">
        <f>'Bieu8-XSKT'!BY179</f>
        <v>376</v>
      </c>
      <c r="BZ179" s="38">
        <f>'Bieu8-XSKT'!BZ179</f>
        <v>376</v>
      </c>
      <c r="CA179" s="38">
        <f>'Bieu8-XSKT'!CA179</f>
        <v>0</v>
      </c>
      <c r="CB179" s="38">
        <f>'Bieu8-XSKT'!CB179</f>
        <v>376</v>
      </c>
      <c r="CC179" s="39"/>
      <c r="CD179" s="58" t="s">
        <v>156</v>
      </c>
      <c r="CE179" s="120"/>
      <c r="CG179" s="125"/>
      <c r="CH179" s="107"/>
      <c r="CI179" s="125"/>
      <c r="CJ179" s="106"/>
      <c r="CK179" s="105"/>
      <c r="CL179" s="106"/>
    </row>
    <row r="180" spans="1:90" s="17" customFormat="1" ht="15.75" hidden="1" x14ac:dyDescent="0.25">
      <c r="A180" s="41"/>
      <c r="B180" s="43"/>
      <c r="C180" s="44"/>
      <c r="D180" s="44"/>
      <c r="E180" s="41"/>
      <c r="F180" s="226"/>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9"/>
      <c r="CD180" s="62"/>
      <c r="CE180" s="120"/>
      <c r="CG180" s="125"/>
      <c r="CH180" s="107"/>
      <c r="CI180" s="125"/>
      <c r="CJ180" s="106"/>
      <c r="CK180" s="105"/>
      <c r="CL180" s="106"/>
    </row>
    <row r="181" spans="1:90" s="17" customFormat="1" ht="15.75" hidden="1" x14ac:dyDescent="0.25">
      <c r="A181" s="41"/>
      <c r="B181" s="43"/>
      <c r="C181" s="44"/>
      <c r="D181" s="44"/>
      <c r="E181" s="41"/>
      <c r="F181" s="226"/>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9"/>
      <c r="CD181" s="124"/>
      <c r="CE181" s="120"/>
      <c r="CG181" s="125"/>
      <c r="CH181" s="107"/>
      <c r="CI181" s="125"/>
      <c r="CJ181" s="106"/>
      <c r="CK181" s="105"/>
      <c r="CL181" s="106"/>
    </row>
    <row r="182" spans="1:90" s="160" customFormat="1" ht="15.75" x14ac:dyDescent="0.25">
      <c r="A182" s="114" t="s">
        <v>70</v>
      </c>
      <c r="B182" s="115" t="s">
        <v>71</v>
      </c>
      <c r="C182" s="143"/>
      <c r="D182" s="143"/>
      <c r="E182" s="143"/>
      <c r="F182" s="238"/>
      <c r="G182" s="119">
        <f t="shared" ref="G182:BR182" si="36">G185+G189+G190+G207</f>
        <v>99146</v>
      </c>
      <c r="H182" s="119">
        <f t="shared" si="36"/>
        <v>88492.5</v>
      </c>
      <c r="I182" s="119">
        <f t="shared" si="36"/>
        <v>0</v>
      </c>
      <c r="J182" s="119">
        <f t="shared" si="36"/>
        <v>0</v>
      </c>
      <c r="K182" s="119">
        <f t="shared" si="36"/>
        <v>0</v>
      </c>
      <c r="L182" s="119">
        <f t="shared" si="36"/>
        <v>0</v>
      </c>
      <c r="M182" s="119">
        <f t="shared" si="36"/>
        <v>0</v>
      </c>
      <c r="N182" s="119">
        <f t="shared" si="36"/>
        <v>0</v>
      </c>
      <c r="O182" s="119">
        <f t="shared" si="36"/>
        <v>0</v>
      </c>
      <c r="P182" s="119">
        <f t="shared" si="36"/>
        <v>0</v>
      </c>
      <c r="Q182" s="119">
        <f t="shared" si="36"/>
        <v>0</v>
      </c>
      <c r="R182" s="119">
        <f t="shared" si="36"/>
        <v>0</v>
      </c>
      <c r="S182" s="119">
        <f t="shared" si="36"/>
        <v>0</v>
      </c>
      <c r="T182" s="119">
        <f t="shared" si="36"/>
        <v>0</v>
      </c>
      <c r="U182" s="119">
        <f t="shared" si="36"/>
        <v>0</v>
      </c>
      <c r="V182" s="119">
        <f t="shared" si="36"/>
        <v>0</v>
      </c>
      <c r="W182" s="119">
        <f t="shared" si="36"/>
        <v>0</v>
      </c>
      <c r="X182" s="119">
        <f t="shared" si="36"/>
        <v>12500</v>
      </c>
      <c r="Y182" s="119">
        <f t="shared" si="36"/>
        <v>12500</v>
      </c>
      <c r="Z182" s="119">
        <f t="shared" si="36"/>
        <v>0</v>
      </c>
      <c r="AA182" s="119">
        <f t="shared" si="36"/>
        <v>0</v>
      </c>
      <c r="AB182" s="119">
        <f t="shared" si="36"/>
        <v>1000</v>
      </c>
      <c r="AC182" s="119">
        <f t="shared" si="36"/>
        <v>1000</v>
      </c>
      <c r="AD182" s="119">
        <f t="shared" si="36"/>
        <v>0</v>
      </c>
      <c r="AE182" s="119">
        <f t="shared" si="36"/>
        <v>0</v>
      </c>
      <c r="AF182" s="119">
        <f t="shared" si="36"/>
        <v>1000</v>
      </c>
      <c r="AG182" s="119">
        <f t="shared" si="36"/>
        <v>500</v>
      </c>
      <c r="AH182" s="119">
        <f t="shared" si="36"/>
        <v>1500</v>
      </c>
      <c r="AI182" s="119">
        <f t="shared" si="36"/>
        <v>1500</v>
      </c>
      <c r="AJ182" s="119">
        <f t="shared" si="36"/>
        <v>0</v>
      </c>
      <c r="AK182" s="119">
        <f t="shared" si="36"/>
        <v>0</v>
      </c>
      <c r="AL182" s="119">
        <f t="shared" si="36"/>
        <v>0</v>
      </c>
      <c r="AM182" s="119">
        <f t="shared" si="36"/>
        <v>0</v>
      </c>
      <c r="AN182" s="119">
        <f t="shared" si="36"/>
        <v>1500</v>
      </c>
      <c r="AO182" s="119">
        <f t="shared" si="36"/>
        <v>1500</v>
      </c>
      <c r="AP182" s="119">
        <f t="shared" si="36"/>
        <v>4000</v>
      </c>
      <c r="AQ182" s="119">
        <f t="shared" si="36"/>
        <v>0</v>
      </c>
      <c r="AR182" s="119">
        <f t="shared" si="36"/>
        <v>0</v>
      </c>
      <c r="AS182" s="119">
        <f t="shared" si="36"/>
        <v>6891</v>
      </c>
      <c r="AT182" s="119">
        <f t="shared" si="36"/>
        <v>6891</v>
      </c>
      <c r="AU182" s="119">
        <f t="shared" si="36"/>
        <v>54368</v>
      </c>
      <c r="AV182" s="119">
        <f t="shared" si="36"/>
        <v>50000</v>
      </c>
      <c r="AW182" s="119">
        <f t="shared" si="36"/>
        <v>45977</v>
      </c>
      <c r="AX182" s="119">
        <f t="shared" si="36"/>
        <v>43109</v>
      </c>
      <c r="AY182" s="119">
        <f t="shared" si="36"/>
        <v>13230</v>
      </c>
      <c r="AZ182" s="119">
        <f t="shared" si="36"/>
        <v>4000</v>
      </c>
      <c r="BA182" s="119">
        <f t="shared" si="36"/>
        <v>0</v>
      </c>
      <c r="BB182" s="119">
        <f t="shared" si="36"/>
        <v>4100</v>
      </c>
      <c r="BC182" s="119">
        <f t="shared" si="36"/>
        <v>0</v>
      </c>
      <c r="BD182" s="119">
        <f t="shared" si="36"/>
        <v>4100</v>
      </c>
      <c r="BE182" s="119">
        <f t="shared" si="36"/>
        <v>2270</v>
      </c>
      <c r="BF182" s="119">
        <f t="shared" si="36"/>
        <v>2270</v>
      </c>
      <c r="BG182" s="119">
        <f t="shared" si="36"/>
        <v>18980</v>
      </c>
      <c r="BH182" s="119">
        <f t="shared" si="36"/>
        <v>18980</v>
      </c>
      <c r="BI182" s="119">
        <f t="shared" si="36"/>
        <v>62455</v>
      </c>
      <c r="BJ182" s="119">
        <f t="shared" si="36"/>
        <v>58000</v>
      </c>
      <c r="BK182" s="119">
        <f t="shared" si="36"/>
        <v>58702</v>
      </c>
      <c r="BL182" s="119">
        <f t="shared" si="36"/>
        <v>15480</v>
      </c>
      <c r="BM182" s="119">
        <f t="shared" si="36"/>
        <v>13230</v>
      </c>
      <c r="BN182" s="119">
        <f t="shared" si="36"/>
        <v>42520</v>
      </c>
      <c r="BO182" s="119">
        <f t="shared" si="36"/>
        <v>-498</v>
      </c>
      <c r="BP182" s="119">
        <f t="shared" si="36"/>
        <v>43222</v>
      </c>
      <c r="BQ182" s="119">
        <f t="shared" si="36"/>
        <v>9270</v>
      </c>
      <c r="BR182" s="119">
        <f t="shared" si="36"/>
        <v>22000</v>
      </c>
      <c r="BS182" s="119">
        <f t="shared" ref="BS182:CA182" si="37">BS185+BS189+BS190+BS207</f>
        <v>21222</v>
      </c>
      <c r="BT182" s="119">
        <f t="shared" si="37"/>
        <v>1445</v>
      </c>
      <c r="BU182" s="119">
        <f t="shared" si="37"/>
        <v>53747</v>
      </c>
      <c r="BV182" s="119">
        <f t="shared" si="37"/>
        <v>40191</v>
      </c>
      <c r="BW182" s="119">
        <f t="shared" si="37"/>
        <v>22000</v>
      </c>
      <c r="BX182" s="119">
        <f t="shared" si="37"/>
        <v>22000</v>
      </c>
      <c r="BY182" s="119">
        <f t="shared" si="37"/>
        <v>13556</v>
      </c>
      <c r="BZ182" s="119">
        <f t="shared" si="37"/>
        <v>33256</v>
      </c>
      <c r="CA182" s="119">
        <f t="shared" si="37"/>
        <v>31235</v>
      </c>
      <c r="CB182" s="119">
        <f>CB185+CB189+CB190+CB207</f>
        <v>41011</v>
      </c>
      <c r="CC182" s="153">
        <f>SUM(CC183:CC191)</f>
        <v>24700</v>
      </c>
      <c r="CD182" s="159"/>
      <c r="CE182" s="120"/>
      <c r="CG182" s="125"/>
      <c r="CH182" s="107"/>
      <c r="CI182" s="125"/>
      <c r="CJ182" s="106"/>
      <c r="CK182" s="105"/>
      <c r="CL182" s="106"/>
    </row>
    <row r="183" spans="1:90" s="158" customFormat="1" ht="45" hidden="1" x14ac:dyDescent="0.25">
      <c r="A183" s="41">
        <v>1</v>
      </c>
      <c r="B183" s="51" t="s">
        <v>159</v>
      </c>
      <c r="C183" s="41"/>
      <c r="D183" s="41"/>
      <c r="E183" s="41">
        <v>2018</v>
      </c>
      <c r="F183" s="242" t="s">
        <v>160</v>
      </c>
      <c r="G183" s="38">
        <f>'Bieu8-XSKT'!G183</f>
        <v>9919</v>
      </c>
      <c r="H183" s="38">
        <f>'Bieu8-XSKT'!H183</f>
        <v>9919</v>
      </c>
      <c r="I183" s="38">
        <f>'Bieu8-XSKT'!I183</f>
        <v>0</v>
      </c>
      <c r="J183" s="38">
        <f>'Bieu8-XSKT'!J183</f>
        <v>0</v>
      </c>
      <c r="K183" s="38">
        <f>'Bieu8-XSKT'!K183</f>
        <v>0</v>
      </c>
      <c r="L183" s="38">
        <f>'Bieu8-XSKT'!L183</f>
        <v>0</v>
      </c>
      <c r="M183" s="38">
        <f>'Bieu8-XSKT'!M183</f>
        <v>0</v>
      </c>
      <c r="N183" s="38">
        <f>'Bieu8-XSKT'!N183</f>
        <v>0</v>
      </c>
      <c r="O183" s="38">
        <f>'Bieu8-XSKT'!O183</f>
        <v>0</v>
      </c>
      <c r="P183" s="38">
        <f>'Bieu8-XSKT'!P183</f>
        <v>0</v>
      </c>
      <c r="Q183" s="38">
        <f>'Bieu8-XSKT'!Q183</f>
        <v>0</v>
      </c>
      <c r="R183" s="38">
        <f>'Bieu8-XSKT'!R183</f>
        <v>0</v>
      </c>
      <c r="S183" s="38">
        <f>'Bieu8-XSKT'!S183</f>
        <v>0</v>
      </c>
      <c r="T183" s="38">
        <f>'Bieu8-XSKT'!T183</f>
        <v>0</v>
      </c>
      <c r="U183" s="38">
        <f>'Bieu8-XSKT'!U183</f>
        <v>0</v>
      </c>
      <c r="V183" s="38">
        <f>'Bieu8-XSKT'!V183</f>
        <v>0</v>
      </c>
      <c r="W183" s="38">
        <f>'Bieu8-XSKT'!W183</f>
        <v>0</v>
      </c>
      <c r="X183" s="38">
        <f>'Bieu8-XSKT'!X183</f>
        <v>0</v>
      </c>
      <c r="Y183" s="38">
        <f>'Bieu8-XSKT'!Y183</f>
        <v>0</v>
      </c>
      <c r="Z183" s="38">
        <f>'Bieu8-XSKT'!Z183</f>
        <v>0</v>
      </c>
      <c r="AA183" s="38">
        <f>'Bieu8-XSKT'!AA183</f>
        <v>0</v>
      </c>
      <c r="AB183" s="38">
        <f>'Bieu8-XSKT'!AB183</f>
        <v>0</v>
      </c>
      <c r="AC183" s="38">
        <f>'Bieu8-XSKT'!AC183</f>
        <v>0</v>
      </c>
      <c r="AD183" s="38">
        <f>'Bieu8-XSKT'!AD183</f>
        <v>0</v>
      </c>
      <c r="AE183" s="38">
        <f>'Bieu8-XSKT'!AE183</f>
        <v>0</v>
      </c>
      <c r="AF183" s="38">
        <f>'Bieu8-XSKT'!AF183</f>
        <v>0</v>
      </c>
      <c r="AG183" s="38">
        <f>'Bieu8-XSKT'!AG183</f>
        <v>0</v>
      </c>
      <c r="AH183" s="38">
        <f>'Bieu8-XSKT'!AH183</f>
        <v>0</v>
      </c>
      <c r="AI183" s="38">
        <f>'Bieu8-XSKT'!AI183</f>
        <v>0</v>
      </c>
      <c r="AJ183" s="38">
        <f>'Bieu8-XSKT'!AJ183</f>
        <v>0</v>
      </c>
      <c r="AK183" s="38">
        <f>'Bieu8-XSKT'!AK183</f>
        <v>0</v>
      </c>
      <c r="AL183" s="38">
        <f>'Bieu8-XSKT'!AL183</f>
        <v>0</v>
      </c>
      <c r="AM183" s="38">
        <f>'Bieu8-XSKT'!AM183</f>
        <v>0</v>
      </c>
      <c r="AN183" s="38">
        <f>'Bieu8-XSKT'!AN183</f>
        <v>0</v>
      </c>
      <c r="AO183" s="38">
        <f>'Bieu8-XSKT'!AO183</f>
        <v>0</v>
      </c>
      <c r="AP183" s="38">
        <f>'Bieu8-XSKT'!AP183</f>
        <v>75</v>
      </c>
      <c r="AQ183" s="38">
        <f>'Bieu8-XSKT'!AQ183</f>
        <v>0</v>
      </c>
      <c r="AR183" s="38">
        <f>'Bieu8-XSKT'!AR183</f>
        <v>0</v>
      </c>
      <c r="AS183" s="38">
        <f>'Bieu8-XSKT'!AS183</f>
        <v>0</v>
      </c>
      <c r="AT183" s="38">
        <f>'Bieu8-XSKT'!AT183</f>
        <v>0</v>
      </c>
      <c r="AU183" s="38">
        <f>'Bieu8-XSKT'!AU183</f>
        <v>9400</v>
      </c>
      <c r="AV183" s="38">
        <f>'Bieu8-XSKT'!AV183</f>
        <v>9400</v>
      </c>
      <c r="AW183" s="38">
        <f>'Bieu8-XSKT'!AW183</f>
        <v>75</v>
      </c>
      <c r="AX183" s="38">
        <f>'Bieu8-XSKT'!AX183</f>
        <v>9325</v>
      </c>
      <c r="AY183" s="38">
        <f>'Bieu8-XSKT'!AY183</f>
        <v>2000</v>
      </c>
      <c r="AZ183" s="38">
        <f>'Bieu8-XSKT'!AZ183</f>
        <v>3000</v>
      </c>
      <c r="BA183" s="38">
        <f>'Bieu8-XSKT'!BA183</f>
        <v>0</v>
      </c>
      <c r="BB183" s="38">
        <f>'Bieu8-XSKT'!BB183</f>
        <v>7325</v>
      </c>
      <c r="BC183" s="38">
        <f>'Bieu8-XSKT'!BC183</f>
        <v>0</v>
      </c>
      <c r="BD183" s="38">
        <f>'Bieu8-XSKT'!BD183</f>
        <v>7325</v>
      </c>
      <c r="BE183" s="38">
        <f>'Bieu8-XSKT'!BE183</f>
        <v>2000</v>
      </c>
      <c r="BF183" s="38">
        <f>'Bieu8-XSKT'!BF183</f>
        <v>2000</v>
      </c>
      <c r="BG183" s="38">
        <f>'Bieu8-XSKT'!BG183</f>
        <v>2075</v>
      </c>
      <c r="BH183" s="38">
        <f>'Bieu8-XSKT'!BH183</f>
        <v>2075</v>
      </c>
      <c r="BI183" s="38">
        <f>'Bieu8-XSKT'!BI183</f>
        <v>9400</v>
      </c>
      <c r="BJ183" s="38">
        <f>'Bieu8-XSKT'!BJ183</f>
        <v>9400</v>
      </c>
      <c r="BK183" s="38">
        <f>'Bieu8-XSKT'!BK183</f>
        <v>9919</v>
      </c>
      <c r="BL183" s="38">
        <f>'Bieu8-XSKT'!BL183</f>
        <v>2075</v>
      </c>
      <c r="BM183" s="38">
        <f>'Bieu8-XSKT'!BM183</f>
        <v>2000</v>
      </c>
      <c r="BN183" s="38">
        <f>'Bieu8-XSKT'!BN183</f>
        <v>7325</v>
      </c>
      <c r="BO183" s="38">
        <f>'Bieu8-XSKT'!BO183</f>
        <v>519</v>
      </c>
      <c r="BP183" s="38">
        <f>'Bieu8-XSKT'!BP183</f>
        <v>7844</v>
      </c>
      <c r="BQ183" s="38">
        <f>'Bieu8-XSKT'!BQ183</f>
        <v>0</v>
      </c>
      <c r="BR183" s="38">
        <f>'Bieu8-XSKT'!BR183</f>
        <v>4500</v>
      </c>
      <c r="BS183" s="38">
        <f>'Bieu8-XSKT'!BS183</f>
        <v>3344</v>
      </c>
      <c r="BT183" s="38">
        <f>'Bieu8-XSKT'!BT183</f>
        <v>0</v>
      </c>
      <c r="BU183" s="38">
        <f>'Bieu8-XSKT'!BU183</f>
        <v>9919</v>
      </c>
      <c r="BV183" s="38">
        <f>'Bieu8-XSKT'!BV183</f>
        <v>8375</v>
      </c>
      <c r="BW183" s="38">
        <f>'Bieu8-XSKT'!BW183</f>
        <v>4500</v>
      </c>
      <c r="BX183" s="38">
        <f>'Bieu8-XSKT'!BX183</f>
        <v>4500</v>
      </c>
      <c r="BY183" s="38">
        <f>'Bieu8-XSKT'!BY183</f>
        <v>1544</v>
      </c>
      <c r="BZ183" s="38">
        <f>'Bieu8-XSKT'!BZ183</f>
        <v>1544</v>
      </c>
      <c r="CA183" s="38">
        <f>'Bieu8-XSKT'!CA183</f>
        <v>0</v>
      </c>
      <c r="CB183" s="38">
        <f>'Bieu8-XSKT'!CB183</f>
        <v>1544</v>
      </c>
      <c r="CC183" s="39"/>
      <c r="CD183" s="58" t="s">
        <v>156</v>
      </c>
      <c r="CE183" s="120"/>
      <c r="CG183" s="125"/>
      <c r="CH183" s="107"/>
      <c r="CI183" s="125"/>
      <c r="CJ183" s="106"/>
      <c r="CK183" s="105"/>
      <c r="CL183" s="106"/>
    </row>
    <row r="184" spans="1:90" s="158" customFormat="1" ht="30" hidden="1" x14ac:dyDescent="0.25">
      <c r="A184" s="41">
        <f t="shared" ref="A184:A190" si="38">A183+1</f>
        <v>2</v>
      </c>
      <c r="B184" s="43" t="s">
        <v>163</v>
      </c>
      <c r="C184" s="41" t="s">
        <v>164</v>
      </c>
      <c r="D184" s="41"/>
      <c r="E184" s="41">
        <v>2015</v>
      </c>
      <c r="F184" s="242" t="s">
        <v>165</v>
      </c>
      <c r="G184" s="38">
        <f>'Bieu8-XSKT'!G184</f>
        <v>85027</v>
      </c>
      <c r="H184" s="38">
        <f>'Bieu8-XSKT'!H184</f>
        <v>33000</v>
      </c>
      <c r="I184" s="38">
        <f>'Bieu8-XSKT'!I184</f>
        <v>0</v>
      </c>
      <c r="J184" s="38">
        <f>'Bieu8-XSKT'!J184</f>
        <v>0</v>
      </c>
      <c r="K184" s="38">
        <f>'Bieu8-XSKT'!K184</f>
        <v>0</v>
      </c>
      <c r="L184" s="38">
        <f>'Bieu8-XSKT'!L184</f>
        <v>0</v>
      </c>
      <c r="M184" s="38">
        <f>'Bieu8-XSKT'!M184</f>
        <v>0</v>
      </c>
      <c r="N184" s="38">
        <f>'Bieu8-XSKT'!N184</f>
        <v>13000</v>
      </c>
      <c r="O184" s="38">
        <f>'Bieu8-XSKT'!O184</f>
        <v>0</v>
      </c>
      <c r="P184" s="38">
        <f>'Bieu8-XSKT'!P184</f>
        <v>0</v>
      </c>
      <c r="Q184" s="38">
        <f>'Bieu8-XSKT'!Q184</f>
        <v>0</v>
      </c>
      <c r="R184" s="38">
        <f>'Bieu8-XSKT'!R184</f>
        <v>0</v>
      </c>
      <c r="S184" s="38">
        <f>'Bieu8-XSKT'!S184</f>
        <v>0</v>
      </c>
      <c r="T184" s="38">
        <f>'Bieu8-XSKT'!T184</f>
        <v>0</v>
      </c>
      <c r="U184" s="38">
        <f>'Bieu8-XSKT'!U184</f>
        <v>0</v>
      </c>
      <c r="V184" s="38">
        <f>'Bieu8-XSKT'!V184</f>
        <v>13000</v>
      </c>
      <c r="W184" s="38">
        <f>'Bieu8-XSKT'!W184</f>
        <v>0</v>
      </c>
      <c r="X184" s="38">
        <f>'Bieu8-XSKT'!X184</f>
        <v>69000</v>
      </c>
      <c r="Y184" s="38">
        <f>'Bieu8-XSKT'!Y184</f>
        <v>45000</v>
      </c>
      <c r="Z184" s="38">
        <f>'Bieu8-XSKT'!Z184</f>
        <v>0</v>
      </c>
      <c r="AA184" s="38">
        <f>'Bieu8-XSKT'!AA184</f>
        <v>0</v>
      </c>
      <c r="AB184" s="38">
        <f>'Bieu8-XSKT'!AB184</f>
        <v>13000</v>
      </c>
      <c r="AC184" s="38">
        <f>'Bieu8-XSKT'!AC184</f>
        <v>1000</v>
      </c>
      <c r="AD184" s="38">
        <f>'Bieu8-XSKT'!AD184</f>
        <v>0</v>
      </c>
      <c r="AE184" s="38">
        <f>'Bieu8-XSKT'!AE184</f>
        <v>0</v>
      </c>
      <c r="AF184" s="38">
        <f>'Bieu8-XSKT'!AF184</f>
        <v>26000</v>
      </c>
      <c r="AG184" s="38">
        <f>'Bieu8-XSKT'!AG184</f>
        <v>1000</v>
      </c>
      <c r="AH184" s="38">
        <f>'Bieu8-XSKT'!AH184</f>
        <v>14000</v>
      </c>
      <c r="AI184" s="38">
        <f>'Bieu8-XSKT'!AI184</f>
        <v>2000</v>
      </c>
      <c r="AJ184" s="38">
        <f>'Bieu8-XSKT'!AJ184</f>
        <v>0</v>
      </c>
      <c r="AK184" s="38">
        <f>'Bieu8-XSKT'!AK184</f>
        <v>0</v>
      </c>
      <c r="AL184" s="38">
        <f>'Bieu8-XSKT'!AL184</f>
        <v>0</v>
      </c>
      <c r="AM184" s="38">
        <f>'Bieu8-XSKT'!AM184</f>
        <v>0</v>
      </c>
      <c r="AN184" s="38">
        <f>'Bieu8-XSKT'!AN184</f>
        <v>27000</v>
      </c>
      <c r="AO184" s="38">
        <f>'Bieu8-XSKT'!AO184</f>
        <v>2000</v>
      </c>
      <c r="AP184" s="38">
        <f>'Bieu8-XSKT'!AP184</f>
        <v>2000</v>
      </c>
      <c r="AQ184" s="38">
        <f>'Bieu8-XSKT'!AQ184</f>
        <v>0</v>
      </c>
      <c r="AR184" s="38">
        <f>'Bieu8-XSKT'!AR184</f>
        <v>0</v>
      </c>
      <c r="AS184" s="38">
        <f>'Bieu8-XSKT'!AS184</f>
        <v>29000</v>
      </c>
      <c r="AT184" s="38">
        <f>'Bieu8-XSKT'!AT184</f>
        <v>4000</v>
      </c>
      <c r="AU184" s="38">
        <f>'Bieu8-XSKT'!AU184</f>
        <v>69000</v>
      </c>
      <c r="AV184" s="38">
        <f>'Bieu8-XSKT'!AV184</f>
        <v>33000</v>
      </c>
      <c r="AW184" s="38">
        <f>'Bieu8-XSKT'!AW184</f>
        <v>4000</v>
      </c>
      <c r="AX184" s="38">
        <f>'Bieu8-XSKT'!AX184</f>
        <v>29000</v>
      </c>
      <c r="AY184" s="38">
        <f>'Bieu8-XSKT'!AY184</f>
        <v>12000</v>
      </c>
      <c r="AZ184" s="38">
        <f>'Bieu8-XSKT'!AZ184</f>
        <v>10000</v>
      </c>
      <c r="BA184" s="38">
        <f>'Bieu8-XSKT'!BA184</f>
        <v>0</v>
      </c>
      <c r="BB184" s="38">
        <f>'Bieu8-XSKT'!BB184</f>
        <v>17000</v>
      </c>
      <c r="BC184" s="38">
        <f>'Bieu8-XSKT'!BC184</f>
        <v>0</v>
      </c>
      <c r="BD184" s="38">
        <f>'Bieu8-XSKT'!BD184</f>
        <v>17000</v>
      </c>
      <c r="BE184" s="38">
        <f>'Bieu8-XSKT'!BE184</f>
        <v>74</v>
      </c>
      <c r="BF184" s="38">
        <f>'Bieu8-XSKT'!BF184</f>
        <v>74</v>
      </c>
      <c r="BG184" s="38">
        <f>'Bieu8-XSKT'!BG184</f>
        <v>16000</v>
      </c>
      <c r="BH184" s="38">
        <f>'Bieu8-XSKT'!BH184</f>
        <v>16000</v>
      </c>
      <c r="BI184" s="38">
        <f>'Bieu8-XSKT'!BI184</f>
        <v>69000</v>
      </c>
      <c r="BJ184" s="38">
        <f>'Bieu8-XSKT'!BJ184</f>
        <v>33000</v>
      </c>
      <c r="BK184" s="38">
        <f>'Bieu8-XSKT'!BK184</f>
        <v>33000</v>
      </c>
      <c r="BL184" s="38">
        <f>'Bieu8-XSKT'!BL184</f>
        <v>14150</v>
      </c>
      <c r="BM184" s="38">
        <f>'Bieu8-XSKT'!BM184</f>
        <v>12000</v>
      </c>
      <c r="BN184" s="38">
        <f>'Bieu8-XSKT'!BN184</f>
        <v>18850</v>
      </c>
      <c r="BO184" s="38">
        <f>'Bieu8-XSKT'!BO184</f>
        <v>0</v>
      </c>
      <c r="BP184" s="38">
        <f>'Bieu8-XSKT'!BP184</f>
        <v>18850</v>
      </c>
      <c r="BQ184" s="38">
        <f>'Bieu8-XSKT'!BQ184</f>
        <v>0</v>
      </c>
      <c r="BR184" s="38">
        <f>'Bieu8-XSKT'!BR184</f>
        <v>11250</v>
      </c>
      <c r="BS184" s="38">
        <f>'Bieu8-XSKT'!BS184</f>
        <v>7600</v>
      </c>
      <c r="BT184" s="38">
        <f>'Bieu8-XSKT'!BT184</f>
        <v>0</v>
      </c>
      <c r="BU184" s="38">
        <f>'Bieu8-XSKT'!BU184</f>
        <v>31700</v>
      </c>
      <c r="BV184" s="38">
        <f>'Bieu8-XSKT'!BV184</f>
        <v>23200</v>
      </c>
      <c r="BW184" s="38">
        <f>'Bieu8-XSKT'!BW184</f>
        <v>11250</v>
      </c>
      <c r="BX184" s="38">
        <f>'Bieu8-XSKT'!BX184</f>
        <v>11250</v>
      </c>
      <c r="BY184" s="38">
        <f>'Bieu8-XSKT'!BY184</f>
        <v>8500</v>
      </c>
      <c r="BZ184" s="38">
        <f>'Bieu8-XSKT'!BZ184</f>
        <v>8500</v>
      </c>
      <c r="CA184" s="38">
        <f>'Bieu8-XSKT'!CA184</f>
        <v>0</v>
      </c>
      <c r="CB184" s="38">
        <f>'Bieu8-XSKT'!CB184</f>
        <v>8500</v>
      </c>
      <c r="CC184" s="39"/>
      <c r="CD184" s="127" t="s">
        <v>156</v>
      </c>
      <c r="CE184" s="120"/>
      <c r="CG184" s="125"/>
      <c r="CH184" s="107"/>
      <c r="CI184" s="125"/>
      <c r="CJ184" s="106"/>
      <c r="CK184" s="105"/>
      <c r="CL184" s="106"/>
    </row>
    <row r="185" spans="1:90" s="158" customFormat="1" ht="45" x14ac:dyDescent="0.25">
      <c r="A185" s="41">
        <v>1</v>
      </c>
      <c r="B185" s="43" t="s">
        <v>157</v>
      </c>
      <c r="C185" s="41" t="s">
        <v>155</v>
      </c>
      <c r="D185" s="41"/>
      <c r="E185" s="41">
        <v>2017</v>
      </c>
      <c r="F185" s="242" t="s">
        <v>158</v>
      </c>
      <c r="G185" s="38">
        <f>'Bieu8-XSKT'!G185</f>
        <v>14032</v>
      </c>
      <c r="H185" s="38">
        <f>'Bieu8-XSKT'!H185</f>
        <v>14032</v>
      </c>
      <c r="I185" s="38">
        <f>'Bieu8-XSKT'!I185</f>
        <v>0</v>
      </c>
      <c r="J185" s="38">
        <f>'Bieu8-XSKT'!J185</f>
        <v>0</v>
      </c>
      <c r="K185" s="38">
        <f>'Bieu8-XSKT'!K185</f>
        <v>0</v>
      </c>
      <c r="L185" s="38">
        <f>'Bieu8-XSKT'!L185</f>
        <v>0</v>
      </c>
      <c r="M185" s="38">
        <f>'Bieu8-XSKT'!M185</f>
        <v>0</v>
      </c>
      <c r="N185" s="38">
        <f>'Bieu8-XSKT'!N185</f>
        <v>0</v>
      </c>
      <c r="O185" s="38">
        <f>'Bieu8-XSKT'!O185</f>
        <v>0</v>
      </c>
      <c r="P185" s="38">
        <f>'Bieu8-XSKT'!P185</f>
        <v>0</v>
      </c>
      <c r="Q185" s="38">
        <f>'Bieu8-XSKT'!Q185</f>
        <v>0</v>
      </c>
      <c r="R185" s="38">
        <f>'Bieu8-XSKT'!R185</f>
        <v>0</v>
      </c>
      <c r="S185" s="38">
        <f>'Bieu8-XSKT'!S185</f>
        <v>0</v>
      </c>
      <c r="T185" s="38">
        <f>'Bieu8-XSKT'!T185</f>
        <v>0</v>
      </c>
      <c r="U185" s="38">
        <f>'Bieu8-XSKT'!U185</f>
        <v>0</v>
      </c>
      <c r="V185" s="38">
        <f>'Bieu8-XSKT'!V185</f>
        <v>0</v>
      </c>
      <c r="W185" s="38">
        <f>'Bieu8-XSKT'!W185</f>
        <v>0</v>
      </c>
      <c r="X185" s="38">
        <f>'Bieu8-XSKT'!X185</f>
        <v>12500</v>
      </c>
      <c r="Y185" s="38">
        <f>'Bieu8-XSKT'!Y185</f>
        <v>12500</v>
      </c>
      <c r="Z185" s="38">
        <f>'Bieu8-XSKT'!Z185</f>
        <v>0</v>
      </c>
      <c r="AA185" s="38">
        <f>'Bieu8-XSKT'!AA185</f>
        <v>0</v>
      </c>
      <c r="AB185" s="38">
        <f>'Bieu8-XSKT'!AB185</f>
        <v>1000</v>
      </c>
      <c r="AC185" s="38">
        <f>'Bieu8-XSKT'!AC185</f>
        <v>1000</v>
      </c>
      <c r="AD185" s="38">
        <f>'Bieu8-XSKT'!AD185</f>
        <v>0</v>
      </c>
      <c r="AE185" s="38">
        <f>'Bieu8-XSKT'!AE185</f>
        <v>0</v>
      </c>
      <c r="AF185" s="38">
        <f>'Bieu8-XSKT'!AF185</f>
        <v>1000</v>
      </c>
      <c r="AG185" s="38">
        <f>'Bieu8-XSKT'!AG185</f>
        <v>500</v>
      </c>
      <c r="AH185" s="38">
        <f>'Bieu8-XSKT'!AH185</f>
        <v>1500</v>
      </c>
      <c r="AI185" s="38">
        <f>'Bieu8-XSKT'!AI185</f>
        <v>1500</v>
      </c>
      <c r="AJ185" s="38">
        <f>'Bieu8-XSKT'!AJ185</f>
        <v>0</v>
      </c>
      <c r="AK185" s="38">
        <f>'Bieu8-XSKT'!AK185</f>
        <v>0</v>
      </c>
      <c r="AL185" s="38">
        <f>'Bieu8-XSKT'!AL185</f>
        <v>0</v>
      </c>
      <c r="AM185" s="38">
        <f>'Bieu8-XSKT'!AM185</f>
        <v>0</v>
      </c>
      <c r="AN185" s="38">
        <f>'Bieu8-XSKT'!AN185</f>
        <v>1500</v>
      </c>
      <c r="AO185" s="38">
        <f>'Bieu8-XSKT'!AO185</f>
        <v>1500</v>
      </c>
      <c r="AP185" s="38">
        <f>'Bieu8-XSKT'!AP185</f>
        <v>4000</v>
      </c>
      <c r="AQ185" s="38">
        <f>'Bieu8-XSKT'!AQ185</f>
        <v>0</v>
      </c>
      <c r="AR185" s="38">
        <f>'Bieu8-XSKT'!AR185</f>
        <v>0</v>
      </c>
      <c r="AS185" s="38">
        <f>'Bieu8-XSKT'!AS185</f>
        <v>5500</v>
      </c>
      <c r="AT185" s="38">
        <f>'Bieu8-XSKT'!AT185</f>
        <v>5500</v>
      </c>
      <c r="AU185" s="38">
        <f>'Bieu8-XSKT'!AU185</f>
        <v>12500</v>
      </c>
      <c r="AV185" s="38">
        <f>'Bieu8-XSKT'!AV185</f>
        <v>13600</v>
      </c>
      <c r="AW185" s="38">
        <f>'Bieu8-XSKT'!AW185</f>
        <v>5500</v>
      </c>
      <c r="AX185" s="38">
        <f>'Bieu8-XSKT'!AX185</f>
        <v>8100</v>
      </c>
      <c r="AY185" s="38">
        <f>'Bieu8-XSKT'!AY185</f>
        <v>4000</v>
      </c>
      <c r="AZ185" s="38">
        <f>'Bieu8-XSKT'!AZ185</f>
        <v>4000</v>
      </c>
      <c r="BA185" s="38">
        <f>'Bieu8-XSKT'!BA185</f>
        <v>0</v>
      </c>
      <c r="BB185" s="38">
        <f>'Bieu8-XSKT'!BB185</f>
        <v>4100</v>
      </c>
      <c r="BC185" s="38">
        <f>'Bieu8-XSKT'!BC185</f>
        <v>0</v>
      </c>
      <c r="BD185" s="38">
        <f>'Bieu8-XSKT'!BD185</f>
        <v>4100</v>
      </c>
      <c r="BE185" s="38">
        <f>'Bieu8-XSKT'!BE185</f>
        <v>1951</v>
      </c>
      <c r="BF185" s="38">
        <f>'Bieu8-XSKT'!BF185</f>
        <v>1951</v>
      </c>
      <c r="BG185" s="38">
        <f>'Bieu8-XSKT'!BG185</f>
        <v>9500</v>
      </c>
      <c r="BH185" s="38">
        <f>'Bieu8-XSKT'!BH185</f>
        <v>9500</v>
      </c>
      <c r="BI185" s="38">
        <f>'Bieu8-XSKT'!BI185</f>
        <v>12500</v>
      </c>
      <c r="BJ185" s="38">
        <f>'Bieu8-XSKT'!BJ185</f>
        <v>13600</v>
      </c>
      <c r="BK185" s="38">
        <f>'Bieu8-XSKT'!BK185</f>
        <v>13102</v>
      </c>
      <c r="BL185" s="38">
        <f>'Bieu8-XSKT'!BL185</f>
        <v>6000</v>
      </c>
      <c r="BM185" s="38">
        <f>'Bieu8-XSKT'!BM185</f>
        <v>4000</v>
      </c>
      <c r="BN185" s="38">
        <f>'Bieu8-XSKT'!BN185</f>
        <v>7600</v>
      </c>
      <c r="BO185" s="38">
        <f>'Bieu8-XSKT'!BO185</f>
        <v>-498</v>
      </c>
      <c r="BP185" s="38">
        <f>'Bieu8-XSKT'!BP185</f>
        <v>7102</v>
      </c>
      <c r="BQ185" s="38">
        <f>'Bieu8-XSKT'!BQ185</f>
        <v>0</v>
      </c>
      <c r="BR185" s="38">
        <f>'Bieu8-XSKT'!BR185</f>
        <v>4200</v>
      </c>
      <c r="BS185" s="38">
        <f>'Bieu8-XSKT'!BS185</f>
        <v>2902</v>
      </c>
      <c r="BT185" s="38">
        <f>'Bieu8-XSKT'!BT185</f>
        <v>0</v>
      </c>
      <c r="BU185" s="38">
        <f>'Bieu8-XSKT'!BU185</f>
        <v>13102</v>
      </c>
      <c r="BV185" s="38">
        <f>'Bieu8-XSKT'!BV185</f>
        <v>11858</v>
      </c>
      <c r="BW185" s="38">
        <f>'Bieu8-XSKT'!BW185</f>
        <v>4200</v>
      </c>
      <c r="BX185" s="38">
        <f>BW185</f>
        <v>4200</v>
      </c>
      <c r="BY185" s="38">
        <f>'Bieu8-XSKT'!BY185</f>
        <v>1244</v>
      </c>
      <c r="BZ185" s="38">
        <f>'Bieu8-XSKT'!BZ185</f>
        <v>1244</v>
      </c>
      <c r="CA185" s="38">
        <f>'Bieu8-XSKT'!CA185</f>
        <v>930</v>
      </c>
      <c r="CB185" s="38">
        <f>'Bieu8-XSKT'!CB185</f>
        <v>1244</v>
      </c>
      <c r="CC185" s="39"/>
      <c r="CD185" s="127" t="s">
        <v>156</v>
      </c>
      <c r="CE185" s="120"/>
      <c r="CG185" s="125"/>
      <c r="CH185" s="17"/>
      <c r="CI185" s="125"/>
      <c r="CJ185" s="106"/>
      <c r="CK185" s="105"/>
      <c r="CL185" s="106"/>
    </row>
    <row r="186" spans="1:90" s="17" customFormat="1" ht="45" hidden="1" x14ac:dyDescent="0.25">
      <c r="A186" s="41">
        <f t="shared" si="38"/>
        <v>2</v>
      </c>
      <c r="B186" s="161" t="s">
        <v>171</v>
      </c>
      <c r="C186" s="44"/>
      <c r="D186" s="44"/>
      <c r="E186" s="45"/>
      <c r="F186" s="226" t="s">
        <v>172</v>
      </c>
      <c r="G186" s="38">
        <f>'Bieu8-XSKT'!G186</f>
        <v>64949</v>
      </c>
      <c r="H186" s="38">
        <f>'Bieu8-XSKT'!H186</f>
        <v>26649</v>
      </c>
      <c r="I186" s="38">
        <f>'Bieu8-XSKT'!I186</f>
        <v>0</v>
      </c>
      <c r="J186" s="38">
        <f>'Bieu8-XSKT'!J186</f>
        <v>0</v>
      </c>
      <c r="K186" s="38">
        <f>'Bieu8-XSKT'!K186</f>
        <v>0</v>
      </c>
      <c r="L186" s="38">
        <f>'Bieu8-XSKT'!L186</f>
        <v>0</v>
      </c>
      <c r="M186" s="38">
        <f>'Bieu8-XSKT'!M186</f>
        <v>0</v>
      </c>
      <c r="N186" s="38">
        <f>'Bieu8-XSKT'!N186</f>
        <v>0</v>
      </c>
      <c r="O186" s="38">
        <f>'Bieu8-XSKT'!O186</f>
        <v>0</v>
      </c>
      <c r="P186" s="38">
        <f>'Bieu8-XSKT'!P186</f>
        <v>0</v>
      </c>
      <c r="Q186" s="38">
        <f>'Bieu8-XSKT'!Q186</f>
        <v>0</v>
      </c>
      <c r="R186" s="38">
        <f>'Bieu8-XSKT'!R186</f>
        <v>0</v>
      </c>
      <c r="S186" s="38">
        <f>'Bieu8-XSKT'!S186</f>
        <v>0</v>
      </c>
      <c r="T186" s="38">
        <f>'Bieu8-XSKT'!T186</f>
        <v>0</v>
      </c>
      <c r="U186" s="38">
        <f>'Bieu8-XSKT'!U186</f>
        <v>0</v>
      </c>
      <c r="V186" s="38">
        <f>'Bieu8-XSKT'!V186</f>
        <v>0</v>
      </c>
      <c r="W186" s="38">
        <f>'Bieu8-XSKT'!W186</f>
        <v>0</v>
      </c>
      <c r="X186" s="38">
        <f>'Bieu8-XSKT'!X186</f>
        <v>0</v>
      </c>
      <c r="Y186" s="38">
        <f>'Bieu8-XSKT'!Y186</f>
        <v>0</v>
      </c>
      <c r="Z186" s="38">
        <f>'Bieu8-XSKT'!Z186</f>
        <v>0</v>
      </c>
      <c r="AA186" s="38">
        <f>'Bieu8-XSKT'!AA186</f>
        <v>0</v>
      </c>
      <c r="AB186" s="38">
        <f>'Bieu8-XSKT'!AB186</f>
        <v>0</v>
      </c>
      <c r="AC186" s="38">
        <f>'Bieu8-XSKT'!AC186</f>
        <v>0</v>
      </c>
      <c r="AD186" s="38">
        <f>'Bieu8-XSKT'!AD186</f>
        <v>0</v>
      </c>
      <c r="AE186" s="38">
        <f>'Bieu8-XSKT'!AE186</f>
        <v>0</v>
      </c>
      <c r="AF186" s="38">
        <f>'Bieu8-XSKT'!AF186</f>
        <v>0</v>
      </c>
      <c r="AG186" s="38">
        <f>'Bieu8-XSKT'!AG186</f>
        <v>0</v>
      </c>
      <c r="AH186" s="38">
        <f>'Bieu8-XSKT'!AH186</f>
        <v>0</v>
      </c>
      <c r="AI186" s="38">
        <f>'Bieu8-XSKT'!AI186</f>
        <v>0</v>
      </c>
      <c r="AJ186" s="38">
        <f>'Bieu8-XSKT'!AJ186</f>
        <v>0</v>
      </c>
      <c r="AK186" s="38">
        <f>'Bieu8-XSKT'!AK186</f>
        <v>0</v>
      </c>
      <c r="AL186" s="38">
        <f>'Bieu8-XSKT'!AL186</f>
        <v>0</v>
      </c>
      <c r="AM186" s="38">
        <f>'Bieu8-XSKT'!AM186</f>
        <v>0</v>
      </c>
      <c r="AN186" s="38">
        <f>'Bieu8-XSKT'!AN186</f>
        <v>0</v>
      </c>
      <c r="AO186" s="38">
        <f>'Bieu8-XSKT'!AO186</f>
        <v>0</v>
      </c>
      <c r="AP186" s="38">
        <f>'Bieu8-XSKT'!AP186</f>
        <v>0</v>
      </c>
      <c r="AQ186" s="38">
        <f>'Bieu8-XSKT'!AQ186</f>
        <v>0</v>
      </c>
      <c r="AR186" s="38">
        <f>'Bieu8-XSKT'!AR186</f>
        <v>0</v>
      </c>
      <c r="AS186" s="38">
        <f>'Bieu8-XSKT'!AS186</f>
        <v>0</v>
      </c>
      <c r="AT186" s="38">
        <f>'Bieu8-XSKT'!AT186</f>
        <v>0</v>
      </c>
      <c r="AU186" s="38">
        <f>'Bieu8-XSKT'!AU186</f>
        <v>0</v>
      </c>
      <c r="AV186" s="38">
        <f>'Bieu8-XSKT'!AV186</f>
        <v>0</v>
      </c>
      <c r="AW186" s="38">
        <f>'Bieu8-XSKT'!AW186</f>
        <v>0</v>
      </c>
      <c r="AX186" s="38">
        <f>'Bieu8-XSKT'!AX186</f>
        <v>0</v>
      </c>
      <c r="AY186" s="38">
        <f>'Bieu8-XSKT'!AY186</f>
        <v>0</v>
      </c>
      <c r="AZ186" s="38">
        <f>'Bieu8-XSKT'!AZ186</f>
        <v>0</v>
      </c>
      <c r="BA186" s="38">
        <f>'Bieu8-XSKT'!BA186</f>
        <v>0</v>
      </c>
      <c r="BB186" s="38">
        <f>'Bieu8-XSKT'!BB186</f>
        <v>0</v>
      </c>
      <c r="BC186" s="38">
        <f>'Bieu8-XSKT'!BC186</f>
        <v>0</v>
      </c>
      <c r="BD186" s="38">
        <f>'Bieu8-XSKT'!BD186</f>
        <v>0</v>
      </c>
      <c r="BE186" s="38">
        <f>'Bieu8-XSKT'!BE186</f>
        <v>0</v>
      </c>
      <c r="BF186" s="38">
        <f>'Bieu8-XSKT'!BF186</f>
        <v>0</v>
      </c>
      <c r="BG186" s="38">
        <f>'Bieu8-XSKT'!BG186</f>
        <v>0</v>
      </c>
      <c r="BH186" s="38">
        <f>'Bieu8-XSKT'!BH186</f>
        <v>0</v>
      </c>
      <c r="BI186" s="38">
        <f>'Bieu8-XSKT'!BI186</f>
        <v>64949</v>
      </c>
      <c r="BJ186" s="38">
        <f>'Bieu8-XSKT'!BJ186</f>
        <v>26649</v>
      </c>
      <c r="BK186" s="38">
        <f>'Bieu8-XSKT'!BK186</f>
        <v>26649</v>
      </c>
      <c r="BL186" s="38">
        <f>'Bieu8-XSKT'!BL186</f>
        <v>0</v>
      </c>
      <c r="BM186" s="38">
        <f>'Bieu8-XSKT'!BM186</f>
        <v>0</v>
      </c>
      <c r="BN186" s="38">
        <f>'Bieu8-XSKT'!BN186</f>
        <v>26649</v>
      </c>
      <c r="BO186" s="38">
        <f>'Bieu8-XSKT'!BO186</f>
        <v>0</v>
      </c>
      <c r="BP186" s="38">
        <f>'Bieu8-XSKT'!BP186</f>
        <v>26649</v>
      </c>
      <c r="BQ186" s="38">
        <f>'Bieu8-XSKT'!BQ186</f>
        <v>0</v>
      </c>
      <c r="BR186" s="38">
        <f>'Bieu8-XSKT'!BR186</f>
        <v>5000</v>
      </c>
      <c r="BS186" s="38">
        <f>'Bieu8-XSKT'!BS186</f>
        <v>21649</v>
      </c>
      <c r="BT186" s="38">
        <f>'Bieu8-XSKT'!BT186</f>
        <v>0</v>
      </c>
      <c r="BU186" s="38">
        <f>'Bieu8-XSKT'!BU186</f>
        <v>26649</v>
      </c>
      <c r="BV186" s="38">
        <f>'Bieu8-XSKT'!BV186</f>
        <v>6832</v>
      </c>
      <c r="BW186" s="38">
        <f>'Bieu8-XSKT'!BW186</f>
        <v>5000</v>
      </c>
      <c r="BX186" s="38">
        <f>'Bieu8-XSKT'!BX186</f>
        <v>5000</v>
      </c>
      <c r="BY186" s="38">
        <f>'Bieu8-XSKT'!BY186</f>
        <v>19817</v>
      </c>
      <c r="BZ186" s="38">
        <f>'Bieu8-XSKT'!BZ186</f>
        <v>19817</v>
      </c>
      <c r="CA186" s="38">
        <f>'Bieu8-XSKT'!CA186</f>
        <v>0</v>
      </c>
      <c r="CB186" s="38">
        <f>'Bieu8-XSKT'!CB186</f>
        <v>12100</v>
      </c>
      <c r="CC186" s="39"/>
      <c r="CD186" s="124" t="s">
        <v>156</v>
      </c>
      <c r="CE186" s="120"/>
      <c r="CG186" s="125"/>
      <c r="CI186" s="125"/>
      <c r="CJ186" s="106"/>
      <c r="CK186" s="105"/>
      <c r="CL186" s="106"/>
    </row>
    <row r="187" spans="1:90" s="164" customFormat="1" ht="30" hidden="1" x14ac:dyDescent="0.25">
      <c r="A187" s="41">
        <f t="shared" si="38"/>
        <v>3</v>
      </c>
      <c r="B187" s="141" t="s">
        <v>169</v>
      </c>
      <c r="C187" s="162"/>
      <c r="D187" s="162"/>
      <c r="E187" s="162"/>
      <c r="F187" s="242" t="s">
        <v>170</v>
      </c>
      <c r="G187" s="38">
        <f>'Bieu8-XSKT'!G187</f>
        <v>39361</v>
      </c>
      <c r="H187" s="38">
        <f>'Bieu8-XSKT'!H187</f>
        <v>30000</v>
      </c>
      <c r="I187" s="38">
        <f>'Bieu8-XSKT'!I187</f>
        <v>0</v>
      </c>
      <c r="J187" s="38">
        <f>'Bieu8-XSKT'!J187</f>
        <v>0</v>
      </c>
      <c r="K187" s="38">
        <f>'Bieu8-XSKT'!K187</f>
        <v>0</v>
      </c>
      <c r="L187" s="38">
        <f>'Bieu8-XSKT'!L187</f>
        <v>0</v>
      </c>
      <c r="M187" s="38">
        <f>'Bieu8-XSKT'!M187</f>
        <v>0</v>
      </c>
      <c r="N187" s="38">
        <f>'Bieu8-XSKT'!N187</f>
        <v>0</v>
      </c>
      <c r="O187" s="38">
        <f>'Bieu8-XSKT'!O187</f>
        <v>0</v>
      </c>
      <c r="P187" s="38">
        <f>'Bieu8-XSKT'!P187</f>
        <v>0</v>
      </c>
      <c r="Q187" s="38">
        <f>'Bieu8-XSKT'!Q187</f>
        <v>0</v>
      </c>
      <c r="R187" s="38">
        <f>'Bieu8-XSKT'!R187</f>
        <v>0</v>
      </c>
      <c r="S187" s="38">
        <f>'Bieu8-XSKT'!S187</f>
        <v>0</v>
      </c>
      <c r="T187" s="38">
        <f>'Bieu8-XSKT'!T187</f>
        <v>0</v>
      </c>
      <c r="U187" s="38">
        <f>'Bieu8-XSKT'!U187</f>
        <v>0</v>
      </c>
      <c r="V187" s="38">
        <f>'Bieu8-XSKT'!V187</f>
        <v>0</v>
      </c>
      <c r="W187" s="38">
        <f>'Bieu8-XSKT'!W187</f>
        <v>0</v>
      </c>
      <c r="X187" s="38">
        <f>'Bieu8-XSKT'!X187</f>
        <v>0</v>
      </c>
      <c r="Y187" s="38">
        <f>'Bieu8-XSKT'!Y187</f>
        <v>0</v>
      </c>
      <c r="Z187" s="38">
        <f>'Bieu8-XSKT'!Z187</f>
        <v>0</v>
      </c>
      <c r="AA187" s="38">
        <f>'Bieu8-XSKT'!AA187</f>
        <v>0</v>
      </c>
      <c r="AB187" s="38">
        <f>'Bieu8-XSKT'!AB187</f>
        <v>0</v>
      </c>
      <c r="AC187" s="38">
        <f>'Bieu8-XSKT'!AC187</f>
        <v>0</v>
      </c>
      <c r="AD187" s="38">
        <f>'Bieu8-XSKT'!AD187</f>
        <v>0</v>
      </c>
      <c r="AE187" s="38">
        <f>'Bieu8-XSKT'!AE187</f>
        <v>0</v>
      </c>
      <c r="AF187" s="38">
        <f>'Bieu8-XSKT'!AF187</f>
        <v>0</v>
      </c>
      <c r="AG187" s="38">
        <f>'Bieu8-XSKT'!AG187</f>
        <v>0</v>
      </c>
      <c r="AH187" s="38">
        <f>'Bieu8-XSKT'!AH187</f>
        <v>0</v>
      </c>
      <c r="AI187" s="38">
        <f>'Bieu8-XSKT'!AI187</f>
        <v>0</v>
      </c>
      <c r="AJ187" s="38">
        <f>'Bieu8-XSKT'!AJ187</f>
        <v>0</v>
      </c>
      <c r="AK187" s="38">
        <f>'Bieu8-XSKT'!AK187</f>
        <v>0</v>
      </c>
      <c r="AL187" s="38">
        <f>'Bieu8-XSKT'!AL187</f>
        <v>0</v>
      </c>
      <c r="AM187" s="38">
        <f>'Bieu8-XSKT'!AM187</f>
        <v>0</v>
      </c>
      <c r="AN187" s="38">
        <f>'Bieu8-XSKT'!AN187</f>
        <v>0</v>
      </c>
      <c r="AO187" s="38">
        <f>'Bieu8-XSKT'!AO187</f>
        <v>0</v>
      </c>
      <c r="AP187" s="38">
        <f>'Bieu8-XSKT'!AP187</f>
        <v>0</v>
      </c>
      <c r="AQ187" s="38">
        <f>'Bieu8-XSKT'!AQ187</f>
        <v>0</v>
      </c>
      <c r="AR187" s="38">
        <f>'Bieu8-XSKT'!AR187</f>
        <v>0</v>
      </c>
      <c r="AS187" s="38">
        <f>'Bieu8-XSKT'!AS187</f>
        <v>0</v>
      </c>
      <c r="AT187" s="38">
        <f>'Bieu8-XSKT'!AT187</f>
        <v>0</v>
      </c>
      <c r="AU187" s="38">
        <f>'Bieu8-XSKT'!AU187</f>
        <v>0</v>
      </c>
      <c r="AV187" s="38">
        <f>'Bieu8-XSKT'!AV187</f>
        <v>0</v>
      </c>
      <c r="AW187" s="38">
        <f>'Bieu8-XSKT'!AW187</f>
        <v>0</v>
      </c>
      <c r="AX187" s="38">
        <f>'Bieu8-XSKT'!AX187</f>
        <v>0</v>
      </c>
      <c r="AY187" s="38">
        <f>'Bieu8-XSKT'!AY187</f>
        <v>340</v>
      </c>
      <c r="AZ187" s="38">
        <f>'Bieu8-XSKT'!AZ187</f>
        <v>0</v>
      </c>
      <c r="BA187" s="38">
        <f>'Bieu8-XSKT'!BA187</f>
        <v>0</v>
      </c>
      <c r="BB187" s="38">
        <f>'Bieu8-XSKT'!BB187</f>
        <v>-340</v>
      </c>
      <c r="BC187" s="38">
        <f>'Bieu8-XSKT'!BC187</f>
        <v>0</v>
      </c>
      <c r="BD187" s="38">
        <f>'Bieu8-XSKT'!BD187</f>
        <v>0</v>
      </c>
      <c r="BE187" s="38">
        <f>'Bieu8-XSKT'!BE187</f>
        <v>0</v>
      </c>
      <c r="BF187" s="38">
        <f>'Bieu8-XSKT'!BF187</f>
        <v>0</v>
      </c>
      <c r="BG187" s="38">
        <f>'Bieu8-XSKT'!BG187</f>
        <v>0</v>
      </c>
      <c r="BH187" s="38">
        <f>'Bieu8-XSKT'!BH187</f>
        <v>0</v>
      </c>
      <c r="BI187" s="38">
        <f>'Bieu8-XSKT'!BI187</f>
        <v>39361</v>
      </c>
      <c r="BJ187" s="38">
        <f>'Bieu8-XSKT'!BJ187</f>
        <v>30000</v>
      </c>
      <c r="BK187" s="38">
        <f>'Bieu8-XSKT'!BK187</f>
        <v>29014</v>
      </c>
      <c r="BL187" s="38">
        <f>'Bieu8-XSKT'!BL187</f>
        <v>340</v>
      </c>
      <c r="BM187" s="38">
        <f>'Bieu8-XSKT'!BM187</f>
        <v>340</v>
      </c>
      <c r="BN187" s="38">
        <f>'Bieu8-XSKT'!BN187</f>
        <v>29660</v>
      </c>
      <c r="BO187" s="38">
        <f>'Bieu8-XSKT'!BO187</f>
        <v>-986</v>
      </c>
      <c r="BP187" s="38">
        <f>'Bieu8-XSKT'!BP187</f>
        <v>28674</v>
      </c>
      <c r="BQ187" s="38">
        <f>'Bieu8-XSKT'!BQ187</f>
        <v>0</v>
      </c>
      <c r="BR187" s="38">
        <f>'Bieu8-XSKT'!BR187</f>
        <v>6298</v>
      </c>
      <c r="BS187" s="38">
        <f>'Bieu8-XSKT'!BS187</f>
        <v>22376</v>
      </c>
      <c r="BT187" s="38">
        <f>'Bieu8-XSKT'!BT187</f>
        <v>0</v>
      </c>
      <c r="BU187" s="38">
        <f>'Bieu8-XSKT'!BU187</f>
        <v>29014</v>
      </c>
      <c r="BV187" s="38">
        <f>'Bieu8-XSKT'!BV187</f>
        <v>6638</v>
      </c>
      <c r="BW187" s="38">
        <f>'Bieu8-XSKT'!BW187</f>
        <v>6298</v>
      </c>
      <c r="BX187" s="38">
        <f>'Bieu8-XSKT'!BX187</f>
        <v>6298</v>
      </c>
      <c r="BY187" s="38">
        <f>'Bieu8-XSKT'!BY187</f>
        <v>22376</v>
      </c>
      <c r="BZ187" s="38">
        <f>'Bieu8-XSKT'!BZ187</f>
        <v>22376</v>
      </c>
      <c r="CA187" s="38">
        <f>'Bieu8-XSKT'!CA187</f>
        <v>0</v>
      </c>
      <c r="CB187" s="38">
        <f>'Bieu8-XSKT'!CB187</f>
        <v>12578</v>
      </c>
      <c r="CC187" s="39"/>
      <c r="CD187" s="163" t="s">
        <v>156</v>
      </c>
      <c r="CE187" s="120"/>
      <c r="CG187" s="125"/>
      <c r="CH187" s="17"/>
      <c r="CI187" s="125"/>
      <c r="CJ187" s="106"/>
      <c r="CK187" s="105"/>
      <c r="CL187" s="106"/>
    </row>
    <row r="188" spans="1:90" s="158" customFormat="1" ht="45" hidden="1" x14ac:dyDescent="0.25">
      <c r="A188" s="41">
        <f t="shared" si="38"/>
        <v>4</v>
      </c>
      <c r="B188" s="53" t="s">
        <v>285</v>
      </c>
      <c r="C188" s="41"/>
      <c r="D188" s="41"/>
      <c r="E188" s="41"/>
      <c r="F188" s="236" t="s">
        <v>286</v>
      </c>
      <c r="G188" s="38">
        <f>'Bieu8-XSKT'!G188</f>
        <v>2000</v>
      </c>
      <c r="H188" s="38">
        <f>'Bieu8-XSKT'!H188</f>
        <v>2000</v>
      </c>
      <c r="I188" s="38">
        <f>'Bieu8-XSKT'!I188</f>
        <v>0</v>
      </c>
      <c r="J188" s="38">
        <f>'Bieu8-XSKT'!J188</f>
        <v>0</v>
      </c>
      <c r="K188" s="38">
        <f>'Bieu8-XSKT'!K188</f>
        <v>0</v>
      </c>
      <c r="L188" s="38">
        <f>'Bieu8-XSKT'!L188</f>
        <v>0</v>
      </c>
      <c r="M188" s="38">
        <f>'Bieu8-XSKT'!M188</f>
        <v>0</v>
      </c>
      <c r="N188" s="38">
        <f>'Bieu8-XSKT'!N188</f>
        <v>0</v>
      </c>
      <c r="O188" s="38">
        <f>'Bieu8-XSKT'!O188</f>
        <v>0</v>
      </c>
      <c r="P188" s="38">
        <f>'Bieu8-XSKT'!P188</f>
        <v>0</v>
      </c>
      <c r="Q188" s="38">
        <f>'Bieu8-XSKT'!Q188</f>
        <v>0</v>
      </c>
      <c r="R188" s="38">
        <f>'Bieu8-XSKT'!R188</f>
        <v>0</v>
      </c>
      <c r="S188" s="38">
        <f>'Bieu8-XSKT'!S188</f>
        <v>0</v>
      </c>
      <c r="T188" s="38">
        <f>'Bieu8-XSKT'!T188</f>
        <v>0</v>
      </c>
      <c r="U188" s="38">
        <f>'Bieu8-XSKT'!U188</f>
        <v>0</v>
      </c>
      <c r="V188" s="38">
        <f>'Bieu8-XSKT'!V188</f>
        <v>0</v>
      </c>
      <c r="W188" s="38">
        <f>'Bieu8-XSKT'!W188</f>
        <v>0</v>
      </c>
      <c r="X188" s="38">
        <f>'Bieu8-XSKT'!X188</f>
        <v>0</v>
      </c>
      <c r="Y188" s="38">
        <f>'Bieu8-XSKT'!Y188</f>
        <v>0</v>
      </c>
      <c r="Z188" s="38">
        <f>'Bieu8-XSKT'!Z188</f>
        <v>0</v>
      </c>
      <c r="AA188" s="38">
        <f>'Bieu8-XSKT'!AA188</f>
        <v>0</v>
      </c>
      <c r="AB188" s="38">
        <f>'Bieu8-XSKT'!AB188</f>
        <v>0</v>
      </c>
      <c r="AC188" s="38">
        <f>'Bieu8-XSKT'!AC188</f>
        <v>0</v>
      </c>
      <c r="AD188" s="38">
        <f>'Bieu8-XSKT'!AD188</f>
        <v>0</v>
      </c>
      <c r="AE188" s="38">
        <f>'Bieu8-XSKT'!AE188</f>
        <v>0</v>
      </c>
      <c r="AF188" s="38">
        <f>'Bieu8-XSKT'!AF188</f>
        <v>0</v>
      </c>
      <c r="AG188" s="38">
        <f>'Bieu8-XSKT'!AG188</f>
        <v>0</v>
      </c>
      <c r="AH188" s="38">
        <f>'Bieu8-XSKT'!AH188</f>
        <v>0</v>
      </c>
      <c r="AI188" s="38">
        <f>'Bieu8-XSKT'!AI188</f>
        <v>0</v>
      </c>
      <c r="AJ188" s="38">
        <f>'Bieu8-XSKT'!AJ188</f>
        <v>0</v>
      </c>
      <c r="AK188" s="38">
        <f>'Bieu8-XSKT'!AK188</f>
        <v>0</v>
      </c>
      <c r="AL188" s="38">
        <f>'Bieu8-XSKT'!AL188</f>
        <v>0</v>
      </c>
      <c r="AM188" s="38">
        <f>'Bieu8-XSKT'!AM188</f>
        <v>0</v>
      </c>
      <c r="AN188" s="38">
        <f>'Bieu8-XSKT'!AN188</f>
        <v>0</v>
      </c>
      <c r="AO188" s="38">
        <f>'Bieu8-XSKT'!AO188</f>
        <v>0</v>
      </c>
      <c r="AP188" s="38">
        <f>'Bieu8-XSKT'!AP188</f>
        <v>0</v>
      </c>
      <c r="AQ188" s="38">
        <f>'Bieu8-XSKT'!AQ188</f>
        <v>0</v>
      </c>
      <c r="AR188" s="38">
        <f>'Bieu8-XSKT'!AR188</f>
        <v>0</v>
      </c>
      <c r="AS188" s="38">
        <f>'Bieu8-XSKT'!AS188</f>
        <v>0</v>
      </c>
      <c r="AT188" s="38">
        <f>'Bieu8-XSKT'!AT188</f>
        <v>0</v>
      </c>
      <c r="AU188" s="38">
        <f>'Bieu8-XSKT'!AU188</f>
        <v>0</v>
      </c>
      <c r="AV188" s="38">
        <f>'Bieu8-XSKT'!AV188</f>
        <v>0</v>
      </c>
      <c r="AW188" s="38">
        <f>'Bieu8-XSKT'!AW188</f>
        <v>0</v>
      </c>
      <c r="AX188" s="38">
        <f>'Bieu8-XSKT'!AX188</f>
        <v>0</v>
      </c>
      <c r="AY188" s="38">
        <f>'Bieu8-XSKT'!AY188</f>
        <v>0</v>
      </c>
      <c r="AZ188" s="38">
        <f>'Bieu8-XSKT'!AZ188</f>
        <v>0</v>
      </c>
      <c r="BA188" s="38">
        <f>'Bieu8-XSKT'!BA188</f>
        <v>0</v>
      </c>
      <c r="BB188" s="38">
        <f>'Bieu8-XSKT'!BB188</f>
        <v>0</v>
      </c>
      <c r="BC188" s="38">
        <f>'Bieu8-XSKT'!BC188</f>
        <v>0</v>
      </c>
      <c r="BD188" s="38">
        <f>'Bieu8-XSKT'!BD188</f>
        <v>0</v>
      </c>
      <c r="BE188" s="38">
        <f>'Bieu8-XSKT'!BE188</f>
        <v>0</v>
      </c>
      <c r="BF188" s="38">
        <f>'Bieu8-XSKT'!BF188</f>
        <v>0</v>
      </c>
      <c r="BG188" s="38">
        <f>'Bieu8-XSKT'!BG188</f>
        <v>0</v>
      </c>
      <c r="BH188" s="38">
        <f>'Bieu8-XSKT'!BH188</f>
        <v>0</v>
      </c>
      <c r="BI188" s="38">
        <f>'Bieu8-XSKT'!BI188</f>
        <v>0</v>
      </c>
      <c r="BJ188" s="38">
        <f>'Bieu8-XSKT'!BJ188</f>
        <v>0</v>
      </c>
      <c r="BK188" s="38">
        <f>'Bieu8-XSKT'!BK188</f>
        <v>2000</v>
      </c>
      <c r="BL188" s="38">
        <f>'Bieu8-XSKT'!BL188</f>
        <v>0</v>
      </c>
      <c r="BM188" s="38">
        <f>'Bieu8-XSKT'!BM188</f>
        <v>0</v>
      </c>
      <c r="BN188" s="38">
        <f>'Bieu8-XSKT'!BN188</f>
        <v>0</v>
      </c>
      <c r="BO188" s="38">
        <f>'Bieu8-XSKT'!BO188</f>
        <v>0</v>
      </c>
      <c r="BP188" s="38">
        <f>'Bieu8-XSKT'!BP188</f>
        <v>2000</v>
      </c>
      <c r="BQ188" s="38">
        <f>'Bieu8-XSKT'!BQ188</f>
        <v>0</v>
      </c>
      <c r="BR188" s="38">
        <f>'Bieu8-XSKT'!BR188</f>
        <v>800</v>
      </c>
      <c r="BS188" s="38">
        <f>'Bieu8-XSKT'!BS188</f>
        <v>1200</v>
      </c>
      <c r="BT188" s="38">
        <f>'Bieu8-XSKT'!BT188</f>
        <v>0</v>
      </c>
      <c r="BU188" s="38">
        <f>'Bieu8-XSKT'!BU188</f>
        <v>2000</v>
      </c>
      <c r="BV188" s="38">
        <f>'Bieu8-XSKT'!BV188</f>
        <v>800</v>
      </c>
      <c r="BW188" s="38">
        <f>'Bieu8-XSKT'!BW188</f>
        <v>800</v>
      </c>
      <c r="BX188" s="38">
        <f>'Bieu8-XSKT'!BX188</f>
        <v>800</v>
      </c>
      <c r="BY188" s="38">
        <f>'Bieu8-XSKT'!BY188</f>
        <v>1200</v>
      </c>
      <c r="BZ188" s="38">
        <f>'Bieu8-XSKT'!BZ188</f>
        <v>1200</v>
      </c>
      <c r="CA188" s="38">
        <f>'Bieu8-XSKT'!CA188</f>
        <v>0</v>
      </c>
      <c r="CB188" s="38">
        <f>'Bieu8-XSKT'!CB188</f>
        <v>1200</v>
      </c>
      <c r="CC188" s="39"/>
      <c r="CD188" s="54" t="s">
        <v>156</v>
      </c>
      <c r="CE188" s="120"/>
      <c r="CG188" s="125"/>
      <c r="CH188" s="107"/>
      <c r="CI188" s="125"/>
      <c r="CJ188" s="106"/>
      <c r="CK188" s="105"/>
      <c r="CL188" s="106"/>
    </row>
    <row r="189" spans="1:90" s="158" customFormat="1" ht="30" x14ac:dyDescent="0.25">
      <c r="A189" s="41">
        <v>2</v>
      </c>
      <c r="B189" s="51" t="s">
        <v>166</v>
      </c>
      <c r="C189" s="41"/>
      <c r="D189" s="41"/>
      <c r="E189" s="41"/>
      <c r="F189" s="242" t="s">
        <v>247</v>
      </c>
      <c r="G189" s="38">
        <f>'Bieu8-XSKT'!G189</f>
        <v>41868</v>
      </c>
      <c r="H189" s="38">
        <f>'Bieu8-XSKT'!H189</f>
        <v>36400</v>
      </c>
      <c r="I189" s="38">
        <f>'Bieu8-XSKT'!I189</f>
        <v>0</v>
      </c>
      <c r="J189" s="38">
        <f>'Bieu8-XSKT'!J189</f>
        <v>0</v>
      </c>
      <c r="K189" s="38">
        <f>'Bieu8-XSKT'!K189</f>
        <v>0</v>
      </c>
      <c r="L189" s="38">
        <f>'Bieu8-XSKT'!L189</f>
        <v>0</v>
      </c>
      <c r="M189" s="38">
        <f>'Bieu8-XSKT'!M189</f>
        <v>0</v>
      </c>
      <c r="N189" s="38">
        <f>'Bieu8-XSKT'!N189</f>
        <v>0</v>
      </c>
      <c r="O189" s="38">
        <f>'Bieu8-XSKT'!O189</f>
        <v>0</v>
      </c>
      <c r="P189" s="38">
        <f>'Bieu8-XSKT'!P189</f>
        <v>0</v>
      </c>
      <c r="Q189" s="38">
        <f>'Bieu8-XSKT'!Q189</f>
        <v>0</v>
      </c>
      <c r="R189" s="38">
        <f>'Bieu8-XSKT'!R189</f>
        <v>0</v>
      </c>
      <c r="S189" s="38">
        <f>'Bieu8-XSKT'!S189</f>
        <v>0</v>
      </c>
      <c r="T189" s="38">
        <f>'Bieu8-XSKT'!T189</f>
        <v>0</v>
      </c>
      <c r="U189" s="38">
        <f>'Bieu8-XSKT'!U189</f>
        <v>0</v>
      </c>
      <c r="V189" s="38">
        <f>'Bieu8-XSKT'!V189</f>
        <v>0</v>
      </c>
      <c r="W189" s="38">
        <f>'Bieu8-XSKT'!W189</f>
        <v>0</v>
      </c>
      <c r="X189" s="38">
        <f>'Bieu8-XSKT'!X189</f>
        <v>0</v>
      </c>
      <c r="Y189" s="38">
        <f>'Bieu8-XSKT'!Y189</f>
        <v>0</v>
      </c>
      <c r="Z189" s="38">
        <f>'Bieu8-XSKT'!Z189</f>
        <v>0</v>
      </c>
      <c r="AA189" s="38">
        <f>'Bieu8-XSKT'!AA189</f>
        <v>0</v>
      </c>
      <c r="AB189" s="38">
        <f>'Bieu8-XSKT'!AB189</f>
        <v>0</v>
      </c>
      <c r="AC189" s="38">
        <f>'Bieu8-XSKT'!AC189</f>
        <v>0</v>
      </c>
      <c r="AD189" s="38">
        <f>'Bieu8-XSKT'!AD189</f>
        <v>0</v>
      </c>
      <c r="AE189" s="38">
        <f>'Bieu8-XSKT'!AE189</f>
        <v>0</v>
      </c>
      <c r="AF189" s="38">
        <f>'Bieu8-XSKT'!AF189</f>
        <v>0</v>
      </c>
      <c r="AG189" s="38">
        <f>'Bieu8-XSKT'!AG189</f>
        <v>0</v>
      </c>
      <c r="AH189" s="38">
        <f>'Bieu8-XSKT'!AH189</f>
        <v>0</v>
      </c>
      <c r="AI189" s="38">
        <f>'Bieu8-XSKT'!AI189</f>
        <v>0</v>
      </c>
      <c r="AJ189" s="38">
        <f>'Bieu8-XSKT'!AJ189</f>
        <v>0</v>
      </c>
      <c r="AK189" s="38">
        <f>'Bieu8-XSKT'!AK189</f>
        <v>0</v>
      </c>
      <c r="AL189" s="38">
        <f>'Bieu8-XSKT'!AL189</f>
        <v>0</v>
      </c>
      <c r="AM189" s="38">
        <f>'Bieu8-XSKT'!AM189</f>
        <v>0</v>
      </c>
      <c r="AN189" s="38">
        <f>'Bieu8-XSKT'!AN189</f>
        <v>0</v>
      </c>
      <c r="AO189" s="38">
        <f>'Bieu8-XSKT'!AO189</f>
        <v>0</v>
      </c>
      <c r="AP189" s="38">
        <f>'Bieu8-XSKT'!AP189</f>
        <v>0</v>
      </c>
      <c r="AQ189" s="38">
        <f>'Bieu8-XSKT'!AQ189</f>
        <v>0</v>
      </c>
      <c r="AR189" s="38">
        <f>'Bieu8-XSKT'!AR189</f>
        <v>0</v>
      </c>
      <c r="AS189" s="38">
        <f>'Bieu8-XSKT'!AS189</f>
        <v>1391</v>
      </c>
      <c r="AT189" s="38">
        <f>'Bieu8-XSKT'!AT189</f>
        <v>1391</v>
      </c>
      <c r="AU189" s="38">
        <f>'Bieu8-XSKT'!AU189</f>
        <v>41868</v>
      </c>
      <c r="AV189" s="38">
        <f>'Bieu8-XSKT'!AV189</f>
        <v>36400</v>
      </c>
      <c r="AW189" s="38">
        <f>'Bieu8-XSKT'!AW189</f>
        <v>40477</v>
      </c>
      <c r="AX189" s="38">
        <f>'Bieu8-XSKT'!AX189</f>
        <v>35009</v>
      </c>
      <c r="AY189" s="38">
        <f>'Bieu8-XSKT'!AY189</f>
        <v>9130</v>
      </c>
      <c r="AZ189" s="38">
        <f>'Bieu8-XSKT'!AZ189</f>
        <v>0</v>
      </c>
      <c r="BA189" s="38">
        <f>'Bieu8-XSKT'!BA189</f>
        <v>0</v>
      </c>
      <c r="BB189" s="38">
        <f>'Bieu8-XSKT'!BB189</f>
        <v>0</v>
      </c>
      <c r="BC189" s="38">
        <f>'Bieu8-XSKT'!BC189</f>
        <v>0</v>
      </c>
      <c r="BD189" s="38">
        <f>'Bieu8-XSKT'!BD189</f>
        <v>0</v>
      </c>
      <c r="BE189" s="38">
        <f>'Bieu8-XSKT'!BE189</f>
        <v>319</v>
      </c>
      <c r="BF189" s="38">
        <f>'Bieu8-XSKT'!BF189</f>
        <v>319</v>
      </c>
      <c r="BG189" s="38">
        <f>'Bieu8-XSKT'!BG189</f>
        <v>9480</v>
      </c>
      <c r="BH189" s="38">
        <f>'Bieu8-XSKT'!BH189</f>
        <v>9480</v>
      </c>
      <c r="BI189" s="38">
        <f>'Bieu8-XSKT'!BI189</f>
        <v>41868</v>
      </c>
      <c r="BJ189" s="38">
        <f>'Bieu8-XSKT'!BJ189</f>
        <v>36400</v>
      </c>
      <c r="BK189" s="38">
        <f>'Bieu8-XSKT'!BK189</f>
        <v>36400</v>
      </c>
      <c r="BL189" s="38">
        <f>'Bieu8-XSKT'!BL189</f>
        <v>9480</v>
      </c>
      <c r="BM189" s="38">
        <f>'Bieu8-XSKT'!BM189</f>
        <v>9130</v>
      </c>
      <c r="BN189" s="38">
        <f>'Bieu8-XSKT'!BN189</f>
        <v>26920</v>
      </c>
      <c r="BO189" s="38">
        <f>'Bieu8-XSKT'!BO189</f>
        <v>0</v>
      </c>
      <c r="BP189" s="38">
        <f>'Bieu8-XSKT'!BP189</f>
        <v>26920</v>
      </c>
      <c r="BQ189" s="38">
        <f>'Bieu8-XSKT'!BQ189</f>
        <v>9270</v>
      </c>
      <c r="BR189" s="38">
        <f>'Bieu8-XSKT'!BR189</f>
        <v>9000</v>
      </c>
      <c r="BS189" s="38">
        <f>'Bieu8-XSKT'!BS189</f>
        <v>17920</v>
      </c>
      <c r="BT189" s="38">
        <f>'Bieu8-XSKT'!BT189</f>
        <v>0</v>
      </c>
      <c r="BU189" s="38">
        <f>'Bieu8-XSKT'!BU189</f>
        <v>31400</v>
      </c>
      <c r="BV189" s="38">
        <f>'Bieu8-XSKT'!BV189</f>
        <v>19433</v>
      </c>
      <c r="BW189" s="38">
        <f>'Bieu8-XSKT'!BW189</f>
        <v>9000</v>
      </c>
      <c r="BX189" s="38">
        <f>'Bieu8-XSKT'!BX189</f>
        <v>9000</v>
      </c>
      <c r="BY189" s="38">
        <f>'Bieu8-XSKT'!BY189</f>
        <v>11967</v>
      </c>
      <c r="BZ189" s="38">
        <f>'Bieu8-XSKT'!BZ189</f>
        <v>11967</v>
      </c>
      <c r="CA189" s="38">
        <f>'Bieu8-XSKT'!CA189</f>
        <v>5000</v>
      </c>
      <c r="CB189" s="38">
        <f>'Bieu8-XSKT'!CB189</f>
        <v>16967</v>
      </c>
      <c r="CC189" s="39">
        <f>CB189-BY189</f>
        <v>5000</v>
      </c>
      <c r="CD189" s="54" t="s">
        <v>167</v>
      </c>
      <c r="CE189" s="120"/>
      <c r="CG189" s="125"/>
      <c r="CH189" s="107"/>
      <c r="CI189" s="125"/>
      <c r="CJ189" s="106"/>
      <c r="CK189" s="105"/>
      <c r="CL189" s="106"/>
    </row>
    <row r="190" spans="1:90" s="158" customFormat="1" ht="30" x14ac:dyDescent="0.25">
      <c r="A190" s="41">
        <f t="shared" si="38"/>
        <v>3</v>
      </c>
      <c r="B190" s="161" t="s">
        <v>173</v>
      </c>
      <c r="C190" s="41"/>
      <c r="D190" s="41"/>
      <c r="E190" s="41"/>
      <c r="F190" s="242" t="s">
        <v>237</v>
      </c>
      <c r="G190" s="38">
        <f>'Bieu8-XSKT'!G190</f>
        <v>37845</v>
      </c>
      <c r="H190" s="38">
        <f>'Bieu8-XSKT'!H190</f>
        <v>34060.5</v>
      </c>
      <c r="I190" s="38">
        <f>'Bieu8-XSKT'!I190</f>
        <v>0</v>
      </c>
      <c r="J190" s="38">
        <f>'Bieu8-XSKT'!J190</f>
        <v>0</v>
      </c>
      <c r="K190" s="38">
        <f>'Bieu8-XSKT'!K190</f>
        <v>0</v>
      </c>
      <c r="L190" s="38">
        <f>'Bieu8-XSKT'!L190</f>
        <v>0</v>
      </c>
      <c r="M190" s="38">
        <f>'Bieu8-XSKT'!M190</f>
        <v>0</v>
      </c>
      <c r="N190" s="38">
        <f>'Bieu8-XSKT'!N190</f>
        <v>0</v>
      </c>
      <c r="O190" s="38">
        <f>'Bieu8-XSKT'!O190</f>
        <v>0</v>
      </c>
      <c r="P190" s="38">
        <f>'Bieu8-XSKT'!P190</f>
        <v>0</v>
      </c>
      <c r="Q190" s="38">
        <f>'Bieu8-XSKT'!Q190</f>
        <v>0</v>
      </c>
      <c r="R190" s="38">
        <f>'Bieu8-XSKT'!R190</f>
        <v>0</v>
      </c>
      <c r="S190" s="38">
        <f>'Bieu8-XSKT'!S190</f>
        <v>0</v>
      </c>
      <c r="T190" s="38">
        <f>'Bieu8-XSKT'!T190</f>
        <v>0</v>
      </c>
      <c r="U190" s="38">
        <f>'Bieu8-XSKT'!U190</f>
        <v>0</v>
      </c>
      <c r="V190" s="38">
        <f>'Bieu8-XSKT'!V190</f>
        <v>0</v>
      </c>
      <c r="W190" s="38">
        <f>'Bieu8-XSKT'!W190</f>
        <v>0</v>
      </c>
      <c r="X190" s="38">
        <f>'Bieu8-XSKT'!X190</f>
        <v>0</v>
      </c>
      <c r="Y190" s="38">
        <f>'Bieu8-XSKT'!Y190</f>
        <v>0</v>
      </c>
      <c r="Z190" s="38">
        <f>'Bieu8-XSKT'!Z190</f>
        <v>0</v>
      </c>
      <c r="AA190" s="38">
        <f>'Bieu8-XSKT'!AA190</f>
        <v>0</v>
      </c>
      <c r="AB190" s="38">
        <f>'Bieu8-XSKT'!AB190</f>
        <v>0</v>
      </c>
      <c r="AC190" s="38">
        <f>'Bieu8-XSKT'!AC190</f>
        <v>0</v>
      </c>
      <c r="AD190" s="38">
        <f>'Bieu8-XSKT'!AD190</f>
        <v>0</v>
      </c>
      <c r="AE190" s="38">
        <f>'Bieu8-XSKT'!AE190</f>
        <v>0</v>
      </c>
      <c r="AF190" s="38">
        <f>'Bieu8-XSKT'!AF190</f>
        <v>0</v>
      </c>
      <c r="AG190" s="38">
        <f>'Bieu8-XSKT'!AG190</f>
        <v>0</v>
      </c>
      <c r="AH190" s="38">
        <f>'Bieu8-XSKT'!AH190</f>
        <v>0</v>
      </c>
      <c r="AI190" s="38">
        <f>'Bieu8-XSKT'!AI190</f>
        <v>0</v>
      </c>
      <c r="AJ190" s="38">
        <f>'Bieu8-XSKT'!AJ190</f>
        <v>0</v>
      </c>
      <c r="AK190" s="38">
        <f>'Bieu8-XSKT'!AK190</f>
        <v>0</v>
      </c>
      <c r="AL190" s="38">
        <f>'Bieu8-XSKT'!AL190</f>
        <v>0</v>
      </c>
      <c r="AM190" s="38">
        <f>'Bieu8-XSKT'!AM190</f>
        <v>0</v>
      </c>
      <c r="AN190" s="38">
        <f>'Bieu8-XSKT'!AN190</f>
        <v>0</v>
      </c>
      <c r="AO190" s="38">
        <f>'Bieu8-XSKT'!AO190</f>
        <v>0</v>
      </c>
      <c r="AP190" s="38">
        <f>'Bieu8-XSKT'!AP190</f>
        <v>0</v>
      </c>
      <c r="AQ190" s="38">
        <f>'Bieu8-XSKT'!AQ190</f>
        <v>0</v>
      </c>
      <c r="AR190" s="38">
        <f>'Bieu8-XSKT'!AR190</f>
        <v>0</v>
      </c>
      <c r="AS190" s="38">
        <f>'Bieu8-XSKT'!AS190</f>
        <v>0</v>
      </c>
      <c r="AT190" s="38">
        <f>'Bieu8-XSKT'!AT190</f>
        <v>0</v>
      </c>
      <c r="AU190" s="38">
        <f>'Bieu8-XSKT'!AU190</f>
        <v>0</v>
      </c>
      <c r="AV190" s="38">
        <f>'Bieu8-XSKT'!AV190</f>
        <v>0</v>
      </c>
      <c r="AW190" s="38">
        <f>'Bieu8-XSKT'!AW190</f>
        <v>0</v>
      </c>
      <c r="AX190" s="38">
        <f>'Bieu8-XSKT'!AX190</f>
        <v>0</v>
      </c>
      <c r="AY190" s="38">
        <f>'Bieu8-XSKT'!AY190</f>
        <v>100</v>
      </c>
      <c r="AZ190" s="38">
        <f>'Bieu8-XSKT'!AZ190</f>
        <v>0</v>
      </c>
      <c r="BA190" s="38">
        <f>'Bieu8-XSKT'!BA190</f>
        <v>0</v>
      </c>
      <c r="BB190" s="38">
        <f>'Bieu8-XSKT'!BB190</f>
        <v>0</v>
      </c>
      <c r="BC190" s="38">
        <f>'Bieu8-XSKT'!BC190</f>
        <v>0</v>
      </c>
      <c r="BD190" s="38">
        <f>'Bieu8-XSKT'!BD190</f>
        <v>0</v>
      </c>
      <c r="BE190" s="38">
        <f>'Bieu8-XSKT'!BE190</f>
        <v>0</v>
      </c>
      <c r="BF190" s="38">
        <f>'Bieu8-XSKT'!BF190</f>
        <v>0</v>
      </c>
      <c r="BG190" s="38">
        <f>'Bieu8-XSKT'!BG190</f>
        <v>0</v>
      </c>
      <c r="BH190" s="38">
        <f>'Bieu8-XSKT'!BH190</f>
        <v>0</v>
      </c>
      <c r="BI190" s="38">
        <f>'Bieu8-XSKT'!BI190</f>
        <v>8087</v>
      </c>
      <c r="BJ190" s="38">
        <f>'Bieu8-XSKT'!BJ190</f>
        <v>8000</v>
      </c>
      <c r="BK190" s="38">
        <f>'Bieu8-XSKT'!BK190</f>
        <v>8000</v>
      </c>
      <c r="BL190" s="38">
        <f>'Bieu8-XSKT'!BL190</f>
        <v>0</v>
      </c>
      <c r="BM190" s="38">
        <f>'Bieu8-XSKT'!BM190</f>
        <v>100</v>
      </c>
      <c r="BN190" s="38">
        <f>'Bieu8-XSKT'!BN190</f>
        <v>8000</v>
      </c>
      <c r="BO190" s="38">
        <f>'Bieu8-XSKT'!BO190</f>
        <v>0</v>
      </c>
      <c r="BP190" s="38">
        <f>'Bieu8-XSKT'!BP190</f>
        <v>8000</v>
      </c>
      <c r="BQ190" s="38">
        <f>'Bieu8-XSKT'!BQ190</f>
        <v>0</v>
      </c>
      <c r="BR190" s="38">
        <f>'Bieu8-XSKT'!BR190</f>
        <v>7600</v>
      </c>
      <c r="BS190" s="38">
        <f>'Bieu8-XSKT'!BS190</f>
        <v>400</v>
      </c>
      <c r="BT190" s="38">
        <f>'Bieu8-XSKT'!BT190</f>
        <v>0</v>
      </c>
      <c r="BU190" s="38">
        <f>'Bieu8-XSKT'!BU190</f>
        <v>8000</v>
      </c>
      <c r="BV190" s="38">
        <f>'Bieu8-XSKT'!BV190</f>
        <v>7700</v>
      </c>
      <c r="BW190" s="38">
        <f>'Bieu8-XSKT'!BW190</f>
        <v>7600</v>
      </c>
      <c r="BX190" s="38">
        <f>'Bieu8-XSKT'!BX190</f>
        <v>7600</v>
      </c>
      <c r="BY190" s="38">
        <f>'Bieu8-XSKT'!BY190</f>
        <v>300</v>
      </c>
      <c r="BZ190" s="38">
        <f>'Bieu8-XSKT'!BZ190</f>
        <v>20000</v>
      </c>
      <c r="CA190" s="38">
        <f>'Bieu8-XSKT'!CA190</f>
        <v>22550</v>
      </c>
      <c r="CB190" s="38">
        <f>'Bieu8-XSKT'!CB190</f>
        <v>20000</v>
      </c>
      <c r="CC190" s="39">
        <f>CB190-BY190</f>
        <v>19700</v>
      </c>
      <c r="CD190" s="165" t="s">
        <v>168</v>
      </c>
      <c r="CE190" s="120"/>
      <c r="CG190" s="125"/>
      <c r="CH190" s="107"/>
      <c r="CI190" s="125"/>
      <c r="CJ190" s="106"/>
      <c r="CK190" s="105"/>
      <c r="CL190" s="106"/>
    </row>
    <row r="191" spans="1:90" s="17" customFormat="1" ht="15.75" hidden="1" x14ac:dyDescent="0.25">
      <c r="A191" s="41"/>
      <c r="B191" s="43"/>
      <c r="C191" s="44"/>
      <c r="D191" s="44"/>
      <c r="E191" s="41"/>
      <c r="F191" s="226"/>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9"/>
      <c r="CD191" s="62"/>
      <c r="CE191" s="120"/>
      <c r="CG191" s="125"/>
      <c r="CH191" s="107"/>
      <c r="CI191" s="125"/>
      <c r="CJ191" s="106"/>
      <c r="CK191" s="105"/>
      <c r="CL191" s="106"/>
    </row>
    <row r="192" spans="1:90" s="160" customFormat="1" ht="27.6" hidden="1" customHeight="1" x14ac:dyDescent="0.25">
      <c r="A192" s="114" t="s">
        <v>120</v>
      </c>
      <c r="B192" s="115" t="s">
        <v>252</v>
      </c>
      <c r="C192" s="143"/>
      <c r="D192" s="143"/>
      <c r="E192" s="143"/>
      <c r="F192" s="224"/>
      <c r="G192" s="38">
        <f>'Bieu8-XSKT'!G192</f>
        <v>113905.3</v>
      </c>
      <c r="H192" s="38">
        <f>'Bieu8-XSKT'!H192</f>
        <v>10759.2</v>
      </c>
      <c r="I192" s="38">
        <f>'Bieu8-XSKT'!I192</f>
        <v>0</v>
      </c>
      <c r="J192" s="38">
        <f>'Bieu8-XSKT'!J192</f>
        <v>0</v>
      </c>
      <c r="K192" s="38">
        <f>'Bieu8-XSKT'!K192</f>
        <v>0</v>
      </c>
      <c r="L192" s="38">
        <f>'Bieu8-XSKT'!L192</f>
        <v>0</v>
      </c>
      <c r="M192" s="38">
        <f>'Bieu8-XSKT'!M192</f>
        <v>0</v>
      </c>
      <c r="N192" s="38">
        <f>'Bieu8-XSKT'!N192</f>
        <v>0</v>
      </c>
      <c r="O192" s="38">
        <f>'Bieu8-XSKT'!O192</f>
        <v>0</v>
      </c>
      <c r="P192" s="38">
        <f>'Bieu8-XSKT'!P192</f>
        <v>0</v>
      </c>
      <c r="Q192" s="38">
        <f>'Bieu8-XSKT'!Q192</f>
        <v>0</v>
      </c>
      <c r="R192" s="38">
        <f>'Bieu8-XSKT'!R192</f>
        <v>0</v>
      </c>
      <c r="S192" s="38">
        <f>'Bieu8-XSKT'!S192</f>
        <v>0</v>
      </c>
      <c r="T192" s="38">
        <f>'Bieu8-XSKT'!T192</f>
        <v>0</v>
      </c>
      <c r="U192" s="38">
        <f>'Bieu8-XSKT'!U192</f>
        <v>0</v>
      </c>
      <c r="V192" s="38">
        <f>'Bieu8-XSKT'!V192</f>
        <v>0</v>
      </c>
      <c r="W192" s="38">
        <f>'Bieu8-XSKT'!W192</f>
        <v>0</v>
      </c>
      <c r="X192" s="38">
        <f>'Bieu8-XSKT'!X192</f>
        <v>0</v>
      </c>
      <c r="Y192" s="38">
        <f>'Bieu8-XSKT'!Y192</f>
        <v>0</v>
      </c>
      <c r="Z192" s="38">
        <f>'Bieu8-XSKT'!Z192</f>
        <v>0</v>
      </c>
      <c r="AA192" s="38">
        <f>'Bieu8-XSKT'!AA192</f>
        <v>0</v>
      </c>
      <c r="AB192" s="38">
        <f>'Bieu8-XSKT'!AB192</f>
        <v>0</v>
      </c>
      <c r="AC192" s="38">
        <f>'Bieu8-XSKT'!AC192</f>
        <v>0</v>
      </c>
      <c r="AD192" s="38">
        <f>'Bieu8-XSKT'!AD192</f>
        <v>0</v>
      </c>
      <c r="AE192" s="38">
        <f>'Bieu8-XSKT'!AE192</f>
        <v>0</v>
      </c>
      <c r="AF192" s="38">
        <f>'Bieu8-XSKT'!AF192</f>
        <v>0</v>
      </c>
      <c r="AG192" s="38">
        <f>'Bieu8-XSKT'!AG192</f>
        <v>0</v>
      </c>
      <c r="AH192" s="38">
        <f>'Bieu8-XSKT'!AH192</f>
        <v>0</v>
      </c>
      <c r="AI192" s="38">
        <f>'Bieu8-XSKT'!AI192</f>
        <v>0</v>
      </c>
      <c r="AJ192" s="38">
        <f>'Bieu8-XSKT'!AJ192</f>
        <v>0</v>
      </c>
      <c r="AK192" s="38">
        <f>'Bieu8-XSKT'!AK192</f>
        <v>0</v>
      </c>
      <c r="AL192" s="38">
        <f>'Bieu8-XSKT'!AL192</f>
        <v>0</v>
      </c>
      <c r="AM192" s="38">
        <f>'Bieu8-XSKT'!AM192</f>
        <v>0</v>
      </c>
      <c r="AN192" s="38">
        <f>'Bieu8-XSKT'!AN192</f>
        <v>0</v>
      </c>
      <c r="AO192" s="38">
        <f>'Bieu8-XSKT'!AO192</f>
        <v>0</v>
      </c>
      <c r="AP192" s="38">
        <f>'Bieu8-XSKT'!AP192</f>
        <v>0</v>
      </c>
      <c r="AQ192" s="38">
        <f>'Bieu8-XSKT'!AQ192</f>
        <v>0</v>
      </c>
      <c r="AR192" s="38">
        <f>'Bieu8-XSKT'!AR192</f>
        <v>0</v>
      </c>
      <c r="AS192" s="38">
        <f>'Bieu8-XSKT'!AS192</f>
        <v>0</v>
      </c>
      <c r="AT192" s="38">
        <f>'Bieu8-XSKT'!AT192</f>
        <v>0</v>
      </c>
      <c r="AU192" s="38">
        <f>'Bieu8-XSKT'!AU192</f>
        <v>0</v>
      </c>
      <c r="AV192" s="38">
        <f>'Bieu8-XSKT'!AV192</f>
        <v>0</v>
      </c>
      <c r="AW192" s="38">
        <f>'Bieu8-XSKT'!AW192</f>
        <v>0</v>
      </c>
      <c r="AX192" s="38">
        <f>'Bieu8-XSKT'!AX192</f>
        <v>0</v>
      </c>
      <c r="AY192" s="38">
        <f>'Bieu8-XSKT'!AY192</f>
        <v>0</v>
      </c>
      <c r="AZ192" s="38">
        <f>'Bieu8-XSKT'!AZ192</f>
        <v>0</v>
      </c>
      <c r="BA192" s="38">
        <f>'Bieu8-XSKT'!BA192</f>
        <v>0</v>
      </c>
      <c r="BB192" s="38">
        <f>'Bieu8-XSKT'!BB192</f>
        <v>0</v>
      </c>
      <c r="BC192" s="38">
        <f>'Bieu8-XSKT'!BC192</f>
        <v>0</v>
      </c>
      <c r="BD192" s="38">
        <f>'Bieu8-XSKT'!BD192</f>
        <v>0</v>
      </c>
      <c r="BE192" s="38">
        <f>'Bieu8-XSKT'!BE192</f>
        <v>0</v>
      </c>
      <c r="BF192" s="38">
        <f>'Bieu8-XSKT'!BF192</f>
        <v>0</v>
      </c>
      <c r="BG192" s="38">
        <f>'Bieu8-XSKT'!BG192</f>
        <v>0</v>
      </c>
      <c r="BH192" s="38">
        <f>'Bieu8-XSKT'!BH192</f>
        <v>0</v>
      </c>
      <c r="BI192" s="38">
        <f>'Bieu8-XSKT'!BI192</f>
        <v>0</v>
      </c>
      <c r="BJ192" s="38">
        <f>'Bieu8-XSKT'!BJ192</f>
        <v>0</v>
      </c>
      <c r="BK192" s="38">
        <f>'Bieu8-XSKT'!BK192</f>
        <v>0</v>
      </c>
      <c r="BL192" s="38">
        <f>'Bieu8-XSKT'!BL192</f>
        <v>0</v>
      </c>
      <c r="BM192" s="38">
        <f>'Bieu8-XSKT'!BM192</f>
        <v>0</v>
      </c>
      <c r="BN192" s="38">
        <f>'Bieu8-XSKT'!BN192</f>
        <v>0</v>
      </c>
      <c r="BO192" s="38">
        <f>'Bieu8-XSKT'!BO192</f>
        <v>0</v>
      </c>
      <c r="BP192" s="38">
        <f>'Bieu8-XSKT'!BP192</f>
        <v>0</v>
      </c>
      <c r="BQ192" s="38">
        <f>'Bieu8-XSKT'!BQ192</f>
        <v>0</v>
      </c>
      <c r="BR192" s="38">
        <f>'Bieu8-XSKT'!BR192</f>
        <v>0</v>
      </c>
      <c r="BS192" s="38">
        <f>'Bieu8-XSKT'!BS192</f>
        <v>0</v>
      </c>
      <c r="BT192" s="38">
        <f>'Bieu8-XSKT'!BT192</f>
        <v>0</v>
      </c>
      <c r="BU192" s="38">
        <f>'Bieu8-XSKT'!BU192</f>
        <v>6990</v>
      </c>
      <c r="BV192" s="38">
        <f>'Bieu8-XSKT'!BV192</f>
        <v>360</v>
      </c>
      <c r="BW192" s="38">
        <f>'Bieu8-XSKT'!BW192</f>
        <v>0</v>
      </c>
      <c r="BX192" s="38">
        <f>'Bieu8-XSKT'!BX192</f>
        <v>0</v>
      </c>
      <c r="BY192" s="38">
        <f>'Bieu8-XSKT'!BY192</f>
        <v>6630</v>
      </c>
      <c r="BZ192" s="38">
        <f>'Bieu8-XSKT'!BZ192</f>
        <v>6630</v>
      </c>
      <c r="CA192" s="38">
        <f>'Bieu8-XSKT'!CA192</f>
        <v>1900</v>
      </c>
      <c r="CB192" s="38">
        <f>'Bieu8-XSKT'!CB192</f>
        <v>8530</v>
      </c>
      <c r="CC192" s="153">
        <f>SUM(CC193:CC196)</f>
        <v>0</v>
      </c>
      <c r="CD192" s="159"/>
      <c r="CE192" s="120"/>
      <c r="CG192" s="125"/>
      <c r="CH192" s="107"/>
      <c r="CI192" s="125"/>
      <c r="CJ192" s="106"/>
      <c r="CK192" s="105"/>
      <c r="CL192" s="106"/>
    </row>
    <row r="193" spans="1:90" s="167" customFormat="1" ht="27.6" hidden="1" customHeight="1" x14ac:dyDescent="0.25">
      <c r="A193" s="41">
        <v>1</v>
      </c>
      <c r="B193" s="51" t="s">
        <v>411</v>
      </c>
      <c r="C193" s="166"/>
      <c r="D193" s="166"/>
      <c r="E193" s="166"/>
      <c r="F193" s="242"/>
      <c r="G193" s="38">
        <f>'Bieu8-XSKT'!G193</f>
        <v>998.3</v>
      </c>
      <c r="H193" s="38">
        <f>'Bieu8-XSKT'!H193</f>
        <v>990</v>
      </c>
      <c r="I193" s="38">
        <f>'Bieu8-XSKT'!I193</f>
        <v>0</v>
      </c>
      <c r="J193" s="38">
        <f>'Bieu8-XSKT'!J193</f>
        <v>0</v>
      </c>
      <c r="K193" s="38">
        <f>'Bieu8-XSKT'!K193</f>
        <v>0</v>
      </c>
      <c r="L193" s="38">
        <f>'Bieu8-XSKT'!L193</f>
        <v>0</v>
      </c>
      <c r="M193" s="38">
        <f>'Bieu8-XSKT'!M193</f>
        <v>0</v>
      </c>
      <c r="N193" s="38">
        <f>'Bieu8-XSKT'!N193</f>
        <v>0</v>
      </c>
      <c r="O193" s="38">
        <f>'Bieu8-XSKT'!O193</f>
        <v>0</v>
      </c>
      <c r="P193" s="38">
        <f>'Bieu8-XSKT'!P193</f>
        <v>0</v>
      </c>
      <c r="Q193" s="38">
        <f>'Bieu8-XSKT'!Q193</f>
        <v>0</v>
      </c>
      <c r="R193" s="38">
        <f>'Bieu8-XSKT'!R193</f>
        <v>0</v>
      </c>
      <c r="S193" s="38">
        <f>'Bieu8-XSKT'!S193</f>
        <v>0</v>
      </c>
      <c r="T193" s="38">
        <f>'Bieu8-XSKT'!T193</f>
        <v>0</v>
      </c>
      <c r="U193" s="38">
        <f>'Bieu8-XSKT'!U193</f>
        <v>0</v>
      </c>
      <c r="V193" s="38">
        <f>'Bieu8-XSKT'!V193</f>
        <v>0</v>
      </c>
      <c r="W193" s="38">
        <f>'Bieu8-XSKT'!W193</f>
        <v>0</v>
      </c>
      <c r="X193" s="38">
        <f>'Bieu8-XSKT'!X193</f>
        <v>0</v>
      </c>
      <c r="Y193" s="38">
        <f>'Bieu8-XSKT'!Y193</f>
        <v>0</v>
      </c>
      <c r="Z193" s="38">
        <f>'Bieu8-XSKT'!Z193</f>
        <v>0</v>
      </c>
      <c r="AA193" s="38">
        <f>'Bieu8-XSKT'!AA193</f>
        <v>0</v>
      </c>
      <c r="AB193" s="38">
        <f>'Bieu8-XSKT'!AB193</f>
        <v>0</v>
      </c>
      <c r="AC193" s="38">
        <f>'Bieu8-XSKT'!AC193</f>
        <v>0</v>
      </c>
      <c r="AD193" s="38">
        <f>'Bieu8-XSKT'!AD193</f>
        <v>0</v>
      </c>
      <c r="AE193" s="38">
        <f>'Bieu8-XSKT'!AE193</f>
        <v>0</v>
      </c>
      <c r="AF193" s="38">
        <f>'Bieu8-XSKT'!AF193</f>
        <v>0</v>
      </c>
      <c r="AG193" s="38">
        <f>'Bieu8-XSKT'!AG193</f>
        <v>0</v>
      </c>
      <c r="AH193" s="38">
        <f>'Bieu8-XSKT'!AH193</f>
        <v>0</v>
      </c>
      <c r="AI193" s="38">
        <f>'Bieu8-XSKT'!AI193</f>
        <v>0</v>
      </c>
      <c r="AJ193" s="38">
        <f>'Bieu8-XSKT'!AJ193</f>
        <v>0</v>
      </c>
      <c r="AK193" s="38">
        <f>'Bieu8-XSKT'!AK193</f>
        <v>0</v>
      </c>
      <c r="AL193" s="38">
        <f>'Bieu8-XSKT'!AL193</f>
        <v>0</v>
      </c>
      <c r="AM193" s="38">
        <f>'Bieu8-XSKT'!AM193</f>
        <v>0</v>
      </c>
      <c r="AN193" s="38">
        <f>'Bieu8-XSKT'!AN193</f>
        <v>0</v>
      </c>
      <c r="AO193" s="38">
        <f>'Bieu8-XSKT'!AO193</f>
        <v>0</v>
      </c>
      <c r="AP193" s="38">
        <f>'Bieu8-XSKT'!AP193</f>
        <v>0</v>
      </c>
      <c r="AQ193" s="38">
        <f>'Bieu8-XSKT'!AQ193</f>
        <v>0</v>
      </c>
      <c r="AR193" s="38">
        <f>'Bieu8-XSKT'!AR193</f>
        <v>0</v>
      </c>
      <c r="AS193" s="38">
        <f>'Bieu8-XSKT'!AS193</f>
        <v>0</v>
      </c>
      <c r="AT193" s="38">
        <f>'Bieu8-XSKT'!AT193</f>
        <v>0</v>
      </c>
      <c r="AU193" s="38">
        <f>'Bieu8-XSKT'!AU193</f>
        <v>0</v>
      </c>
      <c r="AV193" s="38">
        <f>'Bieu8-XSKT'!AV193</f>
        <v>0</v>
      </c>
      <c r="AW193" s="38">
        <f>'Bieu8-XSKT'!AW193</f>
        <v>0</v>
      </c>
      <c r="AX193" s="38">
        <f>'Bieu8-XSKT'!AX193</f>
        <v>0</v>
      </c>
      <c r="AY193" s="38">
        <f>'Bieu8-XSKT'!AY193</f>
        <v>0</v>
      </c>
      <c r="AZ193" s="38">
        <f>'Bieu8-XSKT'!AZ193</f>
        <v>0</v>
      </c>
      <c r="BA193" s="38">
        <f>'Bieu8-XSKT'!BA193</f>
        <v>0</v>
      </c>
      <c r="BB193" s="38">
        <f>'Bieu8-XSKT'!BB193</f>
        <v>0</v>
      </c>
      <c r="BC193" s="38">
        <f>'Bieu8-XSKT'!BC193</f>
        <v>0</v>
      </c>
      <c r="BD193" s="38">
        <f>'Bieu8-XSKT'!BD193</f>
        <v>0</v>
      </c>
      <c r="BE193" s="38">
        <f>'Bieu8-XSKT'!BE193</f>
        <v>0</v>
      </c>
      <c r="BF193" s="38">
        <f>'Bieu8-XSKT'!BF193</f>
        <v>0</v>
      </c>
      <c r="BG193" s="38">
        <f>'Bieu8-XSKT'!BG193</f>
        <v>0</v>
      </c>
      <c r="BH193" s="38">
        <f>'Bieu8-XSKT'!BH193</f>
        <v>0</v>
      </c>
      <c r="BI193" s="38">
        <f>'Bieu8-XSKT'!BI193</f>
        <v>0</v>
      </c>
      <c r="BJ193" s="38">
        <f>'Bieu8-XSKT'!BJ193</f>
        <v>0</v>
      </c>
      <c r="BK193" s="38">
        <f>'Bieu8-XSKT'!BK193</f>
        <v>0</v>
      </c>
      <c r="BL193" s="38">
        <f>'Bieu8-XSKT'!BL193</f>
        <v>0</v>
      </c>
      <c r="BM193" s="38">
        <f>'Bieu8-XSKT'!BM193</f>
        <v>0</v>
      </c>
      <c r="BN193" s="38">
        <f>'Bieu8-XSKT'!BN193</f>
        <v>0</v>
      </c>
      <c r="BO193" s="38">
        <f>'Bieu8-XSKT'!BO193</f>
        <v>0</v>
      </c>
      <c r="BP193" s="38">
        <f>'Bieu8-XSKT'!BP193</f>
        <v>0</v>
      </c>
      <c r="BQ193" s="38">
        <f>'Bieu8-XSKT'!BQ193</f>
        <v>0</v>
      </c>
      <c r="BR193" s="38">
        <f>'Bieu8-XSKT'!BR193</f>
        <v>0</v>
      </c>
      <c r="BS193" s="38">
        <f>'Bieu8-XSKT'!BS193</f>
        <v>0</v>
      </c>
      <c r="BT193" s="38">
        <f>'Bieu8-XSKT'!BT193</f>
        <v>0</v>
      </c>
      <c r="BU193" s="38">
        <f>'Bieu8-XSKT'!BU193</f>
        <v>990</v>
      </c>
      <c r="BV193" s="38">
        <f>'Bieu8-XSKT'!BV193</f>
        <v>100</v>
      </c>
      <c r="BW193" s="38">
        <f>'Bieu8-XSKT'!BW193</f>
        <v>0</v>
      </c>
      <c r="BX193" s="38">
        <f>'Bieu8-XSKT'!BX193</f>
        <v>0</v>
      </c>
      <c r="BY193" s="38">
        <f>'Bieu8-XSKT'!BY193</f>
        <v>890</v>
      </c>
      <c r="BZ193" s="38">
        <f>'Bieu8-XSKT'!BZ193</f>
        <v>890</v>
      </c>
      <c r="CA193" s="38">
        <f>'Bieu8-XSKT'!CA193</f>
        <v>0</v>
      </c>
      <c r="CB193" s="38">
        <f>'Bieu8-XSKT'!CB193</f>
        <v>890</v>
      </c>
      <c r="CC193" s="39">
        <f>CB193-BY193</f>
        <v>0</v>
      </c>
      <c r="CD193" s="124" t="s">
        <v>156</v>
      </c>
      <c r="CE193" s="120"/>
      <c r="CG193" s="125"/>
      <c r="CH193" s="107"/>
      <c r="CI193" s="125"/>
      <c r="CJ193" s="106"/>
      <c r="CK193" s="105"/>
      <c r="CL193" s="106"/>
    </row>
    <row r="194" spans="1:90" s="158" customFormat="1" ht="41.45" hidden="1" customHeight="1" x14ac:dyDescent="0.25">
      <c r="A194" s="41">
        <f t="shared" ref="A194:A195" si="39">A193+1</f>
        <v>2</v>
      </c>
      <c r="B194" s="151" t="s">
        <v>413</v>
      </c>
      <c r="C194" s="41"/>
      <c r="D194" s="41"/>
      <c r="E194" s="41"/>
      <c r="F194" s="242"/>
      <c r="G194" s="38">
        <f>'Bieu8-XSKT'!G194</f>
        <v>108719</v>
      </c>
      <c r="H194" s="38">
        <f>'Bieu8-XSKT'!H194</f>
        <v>6000</v>
      </c>
      <c r="I194" s="38">
        <f>'Bieu8-XSKT'!I194</f>
        <v>0</v>
      </c>
      <c r="J194" s="38">
        <f>'Bieu8-XSKT'!J194</f>
        <v>0</v>
      </c>
      <c r="K194" s="38">
        <f>'Bieu8-XSKT'!K194</f>
        <v>0</v>
      </c>
      <c r="L194" s="38">
        <f>'Bieu8-XSKT'!L194</f>
        <v>0</v>
      </c>
      <c r="M194" s="38">
        <f>'Bieu8-XSKT'!M194</f>
        <v>0</v>
      </c>
      <c r="N194" s="38">
        <f>'Bieu8-XSKT'!N194</f>
        <v>0</v>
      </c>
      <c r="O194" s="38">
        <f>'Bieu8-XSKT'!O194</f>
        <v>0</v>
      </c>
      <c r="P194" s="38">
        <f>'Bieu8-XSKT'!P194</f>
        <v>0</v>
      </c>
      <c r="Q194" s="38">
        <f>'Bieu8-XSKT'!Q194</f>
        <v>0</v>
      </c>
      <c r="R194" s="38">
        <f>'Bieu8-XSKT'!R194</f>
        <v>0</v>
      </c>
      <c r="S194" s="38">
        <f>'Bieu8-XSKT'!S194</f>
        <v>0</v>
      </c>
      <c r="T194" s="38">
        <f>'Bieu8-XSKT'!T194</f>
        <v>0</v>
      </c>
      <c r="U194" s="38">
        <f>'Bieu8-XSKT'!U194</f>
        <v>0</v>
      </c>
      <c r="V194" s="38">
        <f>'Bieu8-XSKT'!V194</f>
        <v>0</v>
      </c>
      <c r="W194" s="38">
        <f>'Bieu8-XSKT'!W194</f>
        <v>0</v>
      </c>
      <c r="X194" s="38">
        <f>'Bieu8-XSKT'!X194</f>
        <v>0</v>
      </c>
      <c r="Y194" s="38">
        <f>'Bieu8-XSKT'!Y194</f>
        <v>0</v>
      </c>
      <c r="Z194" s="38">
        <f>'Bieu8-XSKT'!Z194</f>
        <v>0</v>
      </c>
      <c r="AA194" s="38">
        <f>'Bieu8-XSKT'!AA194</f>
        <v>0</v>
      </c>
      <c r="AB194" s="38">
        <f>'Bieu8-XSKT'!AB194</f>
        <v>0</v>
      </c>
      <c r="AC194" s="38">
        <f>'Bieu8-XSKT'!AC194</f>
        <v>0</v>
      </c>
      <c r="AD194" s="38">
        <f>'Bieu8-XSKT'!AD194</f>
        <v>0</v>
      </c>
      <c r="AE194" s="38">
        <f>'Bieu8-XSKT'!AE194</f>
        <v>0</v>
      </c>
      <c r="AF194" s="38">
        <f>'Bieu8-XSKT'!AF194</f>
        <v>0</v>
      </c>
      <c r="AG194" s="38">
        <f>'Bieu8-XSKT'!AG194</f>
        <v>0</v>
      </c>
      <c r="AH194" s="38">
        <f>'Bieu8-XSKT'!AH194</f>
        <v>0</v>
      </c>
      <c r="AI194" s="38">
        <f>'Bieu8-XSKT'!AI194</f>
        <v>0</v>
      </c>
      <c r="AJ194" s="38">
        <f>'Bieu8-XSKT'!AJ194</f>
        <v>0</v>
      </c>
      <c r="AK194" s="38">
        <f>'Bieu8-XSKT'!AK194</f>
        <v>0</v>
      </c>
      <c r="AL194" s="38">
        <f>'Bieu8-XSKT'!AL194</f>
        <v>0</v>
      </c>
      <c r="AM194" s="38">
        <f>'Bieu8-XSKT'!AM194</f>
        <v>0</v>
      </c>
      <c r="AN194" s="38">
        <f>'Bieu8-XSKT'!AN194</f>
        <v>0</v>
      </c>
      <c r="AO194" s="38">
        <f>'Bieu8-XSKT'!AO194</f>
        <v>0</v>
      </c>
      <c r="AP194" s="38">
        <f>'Bieu8-XSKT'!AP194</f>
        <v>0</v>
      </c>
      <c r="AQ194" s="38">
        <f>'Bieu8-XSKT'!AQ194</f>
        <v>0</v>
      </c>
      <c r="AR194" s="38">
        <f>'Bieu8-XSKT'!AR194</f>
        <v>0</v>
      </c>
      <c r="AS194" s="38">
        <f>'Bieu8-XSKT'!AS194</f>
        <v>0</v>
      </c>
      <c r="AT194" s="38">
        <f>'Bieu8-XSKT'!AT194</f>
        <v>0</v>
      </c>
      <c r="AU194" s="38">
        <f>'Bieu8-XSKT'!AU194</f>
        <v>0</v>
      </c>
      <c r="AV194" s="38">
        <f>'Bieu8-XSKT'!AV194</f>
        <v>0</v>
      </c>
      <c r="AW194" s="38">
        <f>'Bieu8-XSKT'!AW194</f>
        <v>0</v>
      </c>
      <c r="AX194" s="38">
        <f>'Bieu8-XSKT'!AX194</f>
        <v>0</v>
      </c>
      <c r="AY194" s="38">
        <f>'Bieu8-XSKT'!AY194</f>
        <v>0</v>
      </c>
      <c r="AZ194" s="38">
        <f>'Bieu8-XSKT'!AZ194</f>
        <v>0</v>
      </c>
      <c r="BA194" s="38">
        <f>'Bieu8-XSKT'!BA194</f>
        <v>0</v>
      </c>
      <c r="BB194" s="38">
        <f>'Bieu8-XSKT'!BB194</f>
        <v>0</v>
      </c>
      <c r="BC194" s="38">
        <f>'Bieu8-XSKT'!BC194</f>
        <v>0</v>
      </c>
      <c r="BD194" s="38">
        <f>'Bieu8-XSKT'!BD194</f>
        <v>0</v>
      </c>
      <c r="BE194" s="38">
        <f>'Bieu8-XSKT'!BE194</f>
        <v>0</v>
      </c>
      <c r="BF194" s="38">
        <f>'Bieu8-XSKT'!BF194</f>
        <v>0</v>
      </c>
      <c r="BG194" s="38">
        <f>'Bieu8-XSKT'!BG194</f>
        <v>0</v>
      </c>
      <c r="BH194" s="38">
        <f>'Bieu8-XSKT'!BH194</f>
        <v>0</v>
      </c>
      <c r="BI194" s="38">
        <f>'Bieu8-XSKT'!BI194</f>
        <v>0</v>
      </c>
      <c r="BJ194" s="38">
        <f>'Bieu8-XSKT'!BJ194</f>
        <v>0</v>
      </c>
      <c r="BK194" s="38">
        <f>'Bieu8-XSKT'!BK194</f>
        <v>0</v>
      </c>
      <c r="BL194" s="38">
        <f>'Bieu8-XSKT'!BL194</f>
        <v>0</v>
      </c>
      <c r="BM194" s="38">
        <f>'Bieu8-XSKT'!BM194</f>
        <v>0</v>
      </c>
      <c r="BN194" s="38">
        <f>'Bieu8-XSKT'!BN194</f>
        <v>0</v>
      </c>
      <c r="BO194" s="38">
        <f>'Bieu8-XSKT'!BO194</f>
        <v>0</v>
      </c>
      <c r="BP194" s="38">
        <f>'Bieu8-XSKT'!BP194</f>
        <v>0</v>
      </c>
      <c r="BQ194" s="38">
        <f>'Bieu8-XSKT'!BQ194</f>
        <v>0</v>
      </c>
      <c r="BR194" s="38">
        <f>'Bieu8-XSKT'!BR194</f>
        <v>0</v>
      </c>
      <c r="BS194" s="38">
        <f>'Bieu8-XSKT'!BS194</f>
        <v>0</v>
      </c>
      <c r="BT194" s="38">
        <f>'Bieu8-XSKT'!BT194</f>
        <v>0</v>
      </c>
      <c r="BU194" s="38">
        <f>'Bieu8-XSKT'!BU194</f>
        <v>6000</v>
      </c>
      <c r="BV194" s="38">
        <f>'Bieu8-XSKT'!BV194</f>
        <v>160</v>
      </c>
      <c r="BW194" s="38">
        <f>'Bieu8-XSKT'!BW194</f>
        <v>0</v>
      </c>
      <c r="BX194" s="38">
        <f>'Bieu8-XSKT'!BX194</f>
        <v>0</v>
      </c>
      <c r="BY194" s="38">
        <f>'Bieu8-XSKT'!BY194</f>
        <v>5840</v>
      </c>
      <c r="BZ194" s="38">
        <f>'Bieu8-XSKT'!BZ194</f>
        <v>5840</v>
      </c>
      <c r="CA194" s="38">
        <f>'Bieu8-XSKT'!CA194</f>
        <v>0</v>
      </c>
      <c r="CB194" s="38">
        <f>'Bieu8-XSKT'!CB194</f>
        <v>5840</v>
      </c>
      <c r="CC194" s="39"/>
      <c r="CD194" s="124" t="s">
        <v>156</v>
      </c>
      <c r="CE194" s="120"/>
      <c r="CG194" s="125"/>
      <c r="CH194" s="107"/>
      <c r="CI194" s="125"/>
      <c r="CJ194" s="106"/>
      <c r="CK194" s="105"/>
      <c r="CL194" s="106"/>
    </row>
    <row r="195" spans="1:90" s="17" customFormat="1" ht="96.6" hidden="1" customHeight="1" x14ac:dyDescent="0.25">
      <c r="A195" s="41">
        <f t="shared" si="39"/>
        <v>3</v>
      </c>
      <c r="B195" s="168" t="s">
        <v>412</v>
      </c>
      <c r="C195" s="44"/>
      <c r="D195" s="44"/>
      <c r="E195" s="45"/>
      <c r="F195" s="226"/>
      <c r="G195" s="38">
        <f>'Bieu8-XSKT'!G195</f>
        <v>4188</v>
      </c>
      <c r="H195" s="38">
        <f>'Bieu8-XSKT'!H195</f>
        <v>3769.2000000000003</v>
      </c>
      <c r="I195" s="38">
        <f>'Bieu8-XSKT'!I195</f>
        <v>0</v>
      </c>
      <c r="J195" s="38">
        <f>'Bieu8-XSKT'!J195</f>
        <v>0</v>
      </c>
      <c r="K195" s="38">
        <f>'Bieu8-XSKT'!K195</f>
        <v>0</v>
      </c>
      <c r="L195" s="38">
        <f>'Bieu8-XSKT'!L195</f>
        <v>0</v>
      </c>
      <c r="M195" s="38">
        <f>'Bieu8-XSKT'!M195</f>
        <v>0</v>
      </c>
      <c r="N195" s="38">
        <f>'Bieu8-XSKT'!N195</f>
        <v>0</v>
      </c>
      <c r="O195" s="38">
        <f>'Bieu8-XSKT'!O195</f>
        <v>0</v>
      </c>
      <c r="P195" s="38">
        <f>'Bieu8-XSKT'!P195</f>
        <v>0</v>
      </c>
      <c r="Q195" s="38">
        <f>'Bieu8-XSKT'!Q195</f>
        <v>0</v>
      </c>
      <c r="R195" s="38">
        <f>'Bieu8-XSKT'!R195</f>
        <v>0</v>
      </c>
      <c r="S195" s="38">
        <f>'Bieu8-XSKT'!S195</f>
        <v>0</v>
      </c>
      <c r="T195" s="38">
        <f>'Bieu8-XSKT'!T195</f>
        <v>0</v>
      </c>
      <c r="U195" s="38">
        <f>'Bieu8-XSKT'!U195</f>
        <v>0</v>
      </c>
      <c r="V195" s="38">
        <f>'Bieu8-XSKT'!V195</f>
        <v>0</v>
      </c>
      <c r="W195" s="38">
        <f>'Bieu8-XSKT'!W195</f>
        <v>0</v>
      </c>
      <c r="X195" s="38">
        <f>'Bieu8-XSKT'!X195</f>
        <v>0</v>
      </c>
      <c r="Y195" s="38">
        <f>'Bieu8-XSKT'!Y195</f>
        <v>0</v>
      </c>
      <c r="Z195" s="38">
        <f>'Bieu8-XSKT'!Z195</f>
        <v>0</v>
      </c>
      <c r="AA195" s="38">
        <f>'Bieu8-XSKT'!AA195</f>
        <v>0</v>
      </c>
      <c r="AB195" s="38">
        <f>'Bieu8-XSKT'!AB195</f>
        <v>0</v>
      </c>
      <c r="AC195" s="38">
        <f>'Bieu8-XSKT'!AC195</f>
        <v>0</v>
      </c>
      <c r="AD195" s="38">
        <f>'Bieu8-XSKT'!AD195</f>
        <v>0</v>
      </c>
      <c r="AE195" s="38">
        <f>'Bieu8-XSKT'!AE195</f>
        <v>0</v>
      </c>
      <c r="AF195" s="38">
        <f>'Bieu8-XSKT'!AF195</f>
        <v>0</v>
      </c>
      <c r="AG195" s="38">
        <f>'Bieu8-XSKT'!AG195</f>
        <v>0</v>
      </c>
      <c r="AH195" s="38">
        <f>'Bieu8-XSKT'!AH195</f>
        <v>0</v>
      </c>
      <c r="AI195" s="38">
        <f>'Bieu8-XSKT'!AI195</f>
        <v>0</v>
      </c>
      <c r="AJ195" s="38">
        <f>'Bieu8-XSKT'!AJ195</f>
        <v>0</v>
      </c>
      <c r="AK195" s="38">
        <f>'Bieu8-XSKT'!AK195</f>
        <v>0</v>
      </c>
      <c r="AL195" s="38">
        <f>'Bieu8-XSKT'!AL195</f>
        <v>0</v>
      </c>
      <c r="AM195" s="38">
        <f>'Bieu8-XSKT'!AM195</f>
        <v>0</v>
      </c>
      <c r="AN195" s="38">
        <f>'Bieu8-XSKT'!AN195</f>
        <v>0</v>
      </c>
      <c r="AO195" s="38">
        <f>'Bieu8-XSKT'!AO195</f>
        <v>0</v>
      </c>
      <c r="AP195" s="38">
        <f>'Bieu8-XSKT'!AP195</f>
        <v>0</v>
      </c>
      <c r="AQ195" s="38">
        <f>'Bieu8-XSKT'!AQ195</f>
        <v>0</v>
      </c>
      <c r="AR195" s="38">
        <f>'Bieu8-XSKT'!AR195</f>
        <v>0</v>
      </c>
      <c r="AS195" s="38">
        <f>'Bieu8-XSKT'!AS195</f>
        <v>0</v>
      </c>
      <c r="AT195" s="38">
        <f>'Bieu8-XSKT'!AT195</f>
        <v>0</v>
      </c>
      <c r="AU195" s="38">
        <f>'Bieu8-XSKT'!AU195</f>
        <v>0</v>
      </c>
      <c r="AV195" s="38">
        <f>'Bieu8-XSKT'!AV195</f>
        <v>0</v>
      </c>
      <c r="AW195" s="38">
        <f>'Bieu8-XSKT'!AW195</f>
        <v>0</v>
      </c>
      <c r="AX195" s="38">
        <f>'Bieu8-XSKT'!AX195</f>
        <v>0</v>
      </c>
      <c r="AY195" s="38">
        <f>'Bieu8-XSKT'!AY195</f>
        <v>0</v>
      </c>
      <c r="AZ195" s="38">
        <f>'Bieu8-XSKT'!AZ195</f>
        <v>0</v>
      </c>
      <c r="BA195" s="38">
        <f>'Bieu8-XSKT'!BA195</f>
        <v>0</v>
      </c>
      <c r="BB195" s="38">
        <f>'Bieu8-XSKT'!BB195</f>
        <v>0</v>
      </c>
      <c r="BC195" s="38">
        <f>'Bieu8-XSKT'!BC195</f>
        <v>0</v>
      </c>
      <c r="BD195" s="38">
        <f>'Bieu8-XSKT'!BD195</f>
        <v>0</v>
      </c>
      <c r="BE195" s="38">
        <f>'Bieu8-XSKT'!BE195</f>
        <v>0</v>
      </c>
      <c r="BF195" s="38">
        <f>'Bieu8-XSKT'!BF195</f>
        <v>0</v>
      </c>
      <c r="BG195" s="38">
        <f>'Bieu8-XSKT'!BG195</f>
        <v>0</v>
      </c>
      <c r="BH195" s="38">
        <f>'Bieu8-XSKT'!BH195</f>
        <v>0</v>
      </c>
      <c r="BI195" s="38">
        <f>'Bieu8-XSKT'!BI195</f>
        <v>0</v>
      </c>
      <c r="BJ195" s="38">
        <f>'Bieu8-XSKT'!BJ195</f>
        <v>0</v>
      </c>
      <c r="BK195" s="38">
        <f>'Bieu8-XSKT'!BK195</f>
        <v>0</v>
      </c>
      <c r="BL195" s="38">
        <f>'Bieu8-XSKT'!BL195</f>
        <v>0</v>
      </c>
      <c r="BM195" s="38">
        <f>'Bieu8-XSKT'!BM195</f>
        <v>0</v>
      </c>
      <c r="BN195" s="38">
        <f>'Bieu8-XSKT'!BN195</f>
        <v>0</v>
      </c>
      <c r="BO195" s="38">
        <f>'Bieu8-XSKT'!BO195</f>
        <v>0</v>
      </c>
      <c r="BP195" s="38">
        <f>'Bieu8-XSKT'!BP195</f>
        <v>0</v>
      </c>
      <c r="BQ195" s="38">
        <f>'Bieu8-XSKT'!BQ195</f>
        <v>0</v>
      </c>
      <c r="BR195" s="38">
        <f>'Bieu8-XSKT'!BR195</f>
        <v>0</v>
      </c>
      <c r="BS195" s="38">
        <f>'Bieu8-XSKT'!BS195</f>
        <v>0</v>
      </c>
      <c r="BT195" s="38">
        <f>'Bieu8-XSKT'!BT195</f>
        <v>0</v>
      </c>
      <c r="BU195" s="38">
        <f>'Bieu8-XSKT'!BU195</f>
        <v>0</v>
      </c>
      <c r="BV195" s="38">
        <f>'Bieu8-XSKT'!BV195</f>
        <v>100</v>
      </c>
      <c r="BW195" s="38">
        <f>'Bieu8-XSKT'!BW195</f>
        <v>0</v>
      </c>
      <c r="BX195" s="38">
        <f>'Bieu8-XSKT'!BX195</f>
        <v>0</v>
      </c>
      <c r="BY195" s="38">
        <f>'Bieu8-XSKT'!BY195</f>
        <v>-100</v>
      </c>
      <c r="BZ195" s="38">
        <f>'Bieu8-XSKT'!BZ195</f>
        <v>-100</v>
      </c>
      <c r="CA195" s="38">
        <f>'Bieu8-XSKT'!CA195</f>
        <v>1900</v>
      </c>
      <c r="CB195" s="38">
        <f>'Bieu8-XSKT'!CB195</f>
        <v>1800</v>
      </c>
      <c r="CC195" s="39"/>
      <c r="CD195" s="124" t="s">
        <v>156</v>
      </c>
      <c r="CE195" s="120"/>
      <c r="CG195" s="125"/>
      <c r="CH195" s="107"/>
      <c r="CI195" s="125"/>
      <c r="CJ195" s="106"/>
      <c r="CK195" s="105"/>
      <c r="CL195" s="106"/>
    </row>
    <row r="196" spans="1:90" s="158" customFormat="1" ht="15.75" hidden="1" x14ac:dyDescent="0.25">
      <c r="A196" s="41"/>
      <c r="B196" s="51"/>
      <c r="C196" s="41"/>
      <c r="D196" s="41"/>
      <c r="E196" s="41"/>
      <c r="F196" s="242"/>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9"/>
      <c r="CD196" s="54"/>
      <c r="CE196" s="120"/>
      <c r="CG196" s="125"/>
      <c r="CH196" s="107"/>
      <c r="CI196" s="125"/>
      <c r="CJ196" s="106"/>
      <c r="CK196" s="105"/>
      <c r="CL196" s="106"/>
    </row>
    <row r="197" spans="1:90" s="158" customFormat="1" ht="15.75" hidden="1" x14ac:dyDescent="0.25">
      <c r="A197" s="114" t="s">
        <v>174</v>
      </c>
      <c r="B197" s="144" t="s">
        <v>175</v>
      </c>
      <c r="C197" s="41"/>
      <c r="D197" s="41"/>
      <c r="E197" s="41"/>
      <c r="F197" s="238"/>
      <c r="G197" s="38">
        <f>'Bieu8-XSKT'!G197</f>
        <v>31029</v>
      </c>
      <c r="H197" s="38">
        <f>'Bieu8-XSKT'!H197</f>
        <v>19017</v>
      </c>
      <c r="I197" s="38">
        <f>'Bieu8-XSKT'!I197</f>
        <v>0</v>
      </c>
      <c r="J197" s="38">
        <f>'Bieu8-XSKT'!J197</f>
        <v>0</v>
      </c>
      <c r="K197" s="38">
        <f>'Bieu8-XSKT'!K197</f>
        <v>0</v>
      </c>
      <c r="L197" s="38">
        <f>'Bieu8-XSKT'!L197</f>
        <v>0</v>
      </c>
      <c r="M197" s="38">
        <f>'Bieu8-XSKT'!M197</f>
        <v>0</v>
      </c>
      <c r="N197" s="38">
        <f>'Bieu8-XSKT'!N197</f>
        <v>0</v>
      </c>
      <c r="O197" s="38">
        <f>'Bieu8-XSKT'!O197</f>
        <v>0</v>
      </c>
      <c r="P197" s="38">
        <f>'Bieu8-XSKT'!P197</f>
        <v>0</v>
      </c>
      <c r="Q197" s="38">
        <f>'Bieu8-XSKT'!Q197</f>
        <v>0</v>
      </c>
      <c r="R197" s="38">
        <f>'Bieu8-XSKT'!R197</f>
        <v>0</v>
      </c>
      <c r="S197" s="38">
        <f>'Bieu8-XSKT'!S197</f>
        <v>0</v>
      </c>
      <c r="T197" s="38">
        <f>'Bieu8-XSKT'!T197</f>
        <v>0</v>
      </c>
      <c r="U197" s="38">
        <f>'Bieu8-XSKT'!U197</f>
        <v>0</v>
      </c>
      <c r="V197" s="38">
        <f>'Bieu8-XSKT'!V197</f>
        <v>0</v>
      </c>
      <c r="W197" s="38">
        <f>'Bieu8-XSKT'!W197</f>
        <v>0</v>
      </c>
      <c r="X197" s="38">
        <f>'Bieu8-XSKT'!X197</f>
        <v>0</v>
      </c>
      <c r="Y197" s="38">
        <f>'Bieu8-XSKT'!Y197</f>
        <v>0</v>
      </c>
      <c r="Z197" s="38">
        <f>'Bieu8-XSKT'!Z197</f>
        <v>0</v>
      </c>
      <c r="AA197" s="38">
        <f>'Bieu8-XSKT'!AA197</f>
        <v>0</v>
      </c>
      <c r="AB197" s="38">
        <f>'Bieu8-XSKT'!AB197</f>
        <v>0</v>
      </c>
      <c r="AC197" s="38">
        <f>'Bieu8-XSKT'!AC197</f>
        <v>0</v>
      </c>
      <c r="AD197" s="38">
        <f>'Bieu8-XSKT'!AD197</f>
        <v>0</v>
      </c>
      <c r="AE197" s="38">
        <f>'Bieu8-XSKT'!AE197</f>
        <v>0</v>
      </c>
      <c r="AF197" s="38">
        <f>'Bieu8-XSKT'!AF197</f>
        <v>0</v>
      </c>
      <c r="AG197" s="38">
        <f>'Bieu8-XSKT'!AG197</f>
        <v>0</v>
      </c>
      <c r="AH197" s="38">
        <f>'Bieu8-XSKT'!AH197</f>
        <v>0</v>
      </c>
      <c r="AI197" s="38">
        <f>'Bieu8-XSKT'!AI197</f>
        <v>0</v>
      </c>
      <c r="AJ197" s="38">
        <f>'Bieu8-XSKT'!AJ197</f>
        <v>0</v>
      </c>
      <c r="AK197" s="38">
        <f>'Bieu8-XSKT'!AK197</f>
        <v>0</v>
      </c>
      <c r="AL197" s="38">
        <f>'Bieu8-XSKT'!AL197</f>
        <v>0</v>
      </c>
      <c r="AM197" s="38">
        <f>'Bieu8-XSKT'!AM197</f>
        <v>0</v>
      </c>
      <c r="AN197" s="38">
        <f>'Bieu8-XSKT'!AN197</f>
        <v>0</v>
      </c>
      <c r="AO197" s="38">
        <f>'Bieu8-XSKT'!AO197</f>
        <v>0</v>
      </c>
      <c r="AP197" s="38">
        <f>'Bieu8-XSKT'!AP197</f>
        <v>1400</v>
      </c>
      <c r="AQ197" s="38">
        <f>'Bieu8-XSKT'!AQ197</f>
        <v>448</v>
      </c>
      <c r="AR197" s="38">
        <f>'Bieu8-XSKT'!AR197</f>
        <v>1140</v>
      </c>
      <c r="AS197" s="38">
        <f>'Bieu8-XSKT'!AS197</f>
        <v>1400</v>
      </c>
      <c r="AT197" s="38">
        <f>'Bieu8-XSKT'!AT197</f>
        <v>1400</v>
      </c>
      <c r="AU197" s="38">
        <f>'Bieu8-XSKT'!AU197</f>
        <v>9843</v>
      </c>
      <c r="AV197" s="38">
        <f>'Bieu8-XSKT'!AV197</f>
        <v>5517</v>
      </c>
      <c r="AW197" s="38">
        <f>'Bieu8-XSKT'!AW197</f>
        <v>1400</v>
      </c>
      <c r="AX197" s="38">
        <f>'Bieu8-XSKT'!AX197</f>
        <v>4117</v>
      </c>
      <c r="AY197" s="38">
        <f>'Bieu8-XSKT'!AY197</f>
        <v>340</v>
      </c>
      <c r="AZ197" s="38">
        <f>'Bieu8-XSKT'!AZ197</f>
        <v>3400</v>
      </c>
      <c r="BA197" s="38">
        <f>'Bieu8-XSKT'!BA197</f>
        <v>0</v>
      </c>
      <c r="BB197" s="38">
        <f>'Bieu8-XSKT'!BB197</f>
        <v>3777</v>
      </c>
      <c r="BC197" s="38">
        <f>'Bieu8-XSKT'!BC197</f>
        <v>0</v>
      </c>
      <c r="BD197" s="38">
        <f>'Bieu8-XSKT'!BD197</f>
        <v>3777</v>
      </c>
      <c r="BE197" s="38">
        <f>'Bieu8-XSKT'!BE197</f>
        <v>340</v>
      </c>
      <c r="BF197" s="38">
        <f>'Bieu8-XSKT'!BF197</f>
        <v>340</v>
      </c>
      <c r="BG197" s="38">
        <f>'Bieu8-XSKT'!BG197</f>
        <v>1740</v>
      </c>
      <c r="BH197" s="38">
        <f>'Bieu8-XSKT'!BH197</f>
        <v>1740</v>
      </c>
      <c r="BI197" s="38">
        <f>'Bieu8-XSKT'!BI197</f>
        <v>21575</v>
      </c>
      <c r="BJ197" s="38">
        <f>'Bieu8-XSKT'!BJ197</f>
        <v>13017</v>
      </c>
      <c r="BK197" s="38">
        <f>'Bieu8-XSKT'!BK197</f>
        <v>14200</v>
      </c>
      <c r="BL197" s="38">
        <f>'Bieu8-XSKT'!BL197</f>
        <v>1740</v>
      </c>
      <c r="BM197" s="38">
        <f>'Bieu8-XSKT'!BM197</f>
        <v>340</v>
      </c>
      <c r="BN197" s="38">
        <f>'Bieu8-XSKT'!BN197</f>
        <v>11000</v>
      </c>
      <c r="BO197" s="38">
        <f>'Bieu8-XSKT'!BO197</f>
        <v>0</v>
      </c>
      <c r="BP197" s="38">
        <f>'Bieu8-XSKT'!BP197</f>
        <v>12200</v>
      </c>
      <c r="BQ197" s="38">
        <f>'Bieu8-XSKT'!BQ197</f>
        <v>260</v>
      </c>
      <c r="BR197" s="38">
        <f>'Bieu8-XSKT'!BR197</f>
        <v>11250</v>
      </c>
      <c r="BS197" s="38">
        <f>'Bieu8-XSKT'!BS197</f>
        <v>3950</v>
      </c>
      <c r="BT197" s="38">
        <f>'Bieu8-XSKT'!BT197</f>
        <v>1445</v>
      </c>
      <c r="BU197" s="38">
        <f>'Bieu8-XSKT'!BU197</f>
        <v>16262</v>
      </c>
      <c r="BV197" s="38">
        <f>'Bieu8-XSKT'!BV197</f>
        <v>11593</v>
      </c>
      <c r="BW197" s="38">
        <f>'Bieu8-XSKT'!BW197</f>
        <v>10750</v>
      </c>
      <c r="BX197" s="38">
        <f>'Bieu8-XSKT'!BX197</f>
        <v>10750</v>
      </c>
      <c r="BY197" s="38">
        <f>'Bieu8-XSKT'!BY197</f>
        <v>4669</v>
      </c>
      <c r="BZ197" s="38">
        <f>'Bieu8-XSKT'!BZ197</f>
        <v>4669</v>
      </c>
      <c r="CA197" s="38">
        <f>'Bieu8-XSKT'!CA197</f>
        <v>2755</v>
      </c>
      <c r="CB197" s="38">
        <f>'Bieu8-XSKT'!CB197</f>
        <v>7424</v>
      </c>
      <c r="CC197" s="153">
        <f t="shared" ref="CC197" si="40">CC198+CC207+CC211</f>
        <v>2755</v>
      </c>
      <c r="CD197" s="127"/>
      <c r="CE197" s="120"/>
      <c r="CG197" s="125"/>
      <c r="CH197" s="107"/>
      <c r="CI197" s="125"/>
      <c r="CJ197" s="106"/>
      <c r="CK197" s="105"/>
      <c r="CL197" s="106"/>
    </row>
    <row r="198" spans="1:90" s="169" customFormat="1" ht="15.75" hidden="1" x14ac:dyDescent="0.25">
      <c r="A198" s="41"/>
      <c r="B198" s="144" t="s">
        <v>176</v>
      </c>
      <c r="C198" s="45"/>
      <c r="D198" s="45"/>
      <c r="E198" s="45"/>
      <c r="F198" s="242"/>
      <c r="G198" s="38">
        <f>'Bieu8-XSKT'!G198</f>
        <v>19299</v>
      </c>
      <c r="H198" s="38">
        <f>'Bieu8-XSKT'!H198</f>
        <v>11017</v>
      </c>
      <c r="I198" s="38">
        <f>'Bieu8-XSKT'!I198</f>
        <v>0</v>
      </c>
      <c r="J198" s="38">
        <f>'Bieu8-XSKT'!J198</f>
        <v>0</v>
      </c>
      <c r="K198" s="38">
        <f>'Bieu8-XSKT'!K198</f>
        <v>0</v>
      </c>
      <c r="L198" s="38">
        <f>'Bieu8-XSKT'!L198</f>
        <v>0</v>
      </c>
      <c r="M198" s="38">
        <f>'Bieu8-XSKT'!M198</f>
        <v>0</v>
      </c>
      <c r="N198" s="38">
        <f>'Bieu8-XSKT'!N198</f>
        <v>0</v>
      </c>
      <c r="O198" s="38">
        <f>'Bieu8-XSKT'!O198</f>
        <v>0</v>
      </c>
      <c r="P198" s="38">
        <f>'Bieu8-XSKT'!P198</f>
        <v>0</v>
      </c>
      <c r="Q198" s="38">
        <f>'Bieu8-XSKT'!Q198</f>
        <v>0</v>
      </c>
      <c r="R198" s="38">
        <f>'Bieu8-XSKT'!R198</f>
        <v>0</v>
      </c>
      <c r="S198" s="38">
        <f>'Bieu8-XSKT'!S198</f>
        <v>0</v>
      </c>
      <c r="T198" s="38">
        <f>'Bieu8-XSKT'!T198</f>
        <v>0</v>
      </c>
      <c r="U198" s="38">
        <f>'Bieu8-XSKT'!U198</f>
        <v>0</v>
      </c>
      <c r="V198" s="38">
        <f>'Bieu8-XSKT'!V198</f>
        <v>0</v>
      </c>
      <c r="W198" s="38">
        <f>'Bieu8-XSKT'!W198</f>
        <v>0</v>
      </c>
      <c r="X198" s="38">
        <f>'Bieu8-XSKT'!X198</f>
        <v>0</v>
      </c>
      <c r="Y198" s="38">
        <f>'Bieu8-XSKT'!Y198</f>
        <v>0</v>
      </c>
      <c r="Z198" s="38">
        <f>'Bieu8-XSKT'!Z198</f>
        <v>0</v>
      </c>
      <c r="AA198" s="38">
        <f>'Bieu8-XSKT'!AA198</f>
        <v>0</v>
      </c>
      <c r="AB198" s="38">
        <f>'Bieu8-XSKT'!AB198</f>
        <v>0</v>
      </c>
      <c r="AC198" s="38">
        <f>'Bieu8-XSKT'!AC198</f>
        <v>0</v>
      </c>
      <c r="AD198" s="38">
        <f>'Bieu8-XSKT'!AD198</f>
        <v>0</v>
      </c>
      <c r="AE198" s="38">
        <f>'Bieu8-XSKT'!AE198</f>
        <v>0</v>
      </c>
      <c r="AF198" s="38">
        <f>'Bieu8-XSKT'!AF198</f>
        <v>0</v>
      </c>
      <c r="AG198" s="38">
        <f>'Bieu8-XSKT'!AG198</f>
        <v>0</v>
      </c>
      <c r="AH198" s="38">
        <f>'Bieu8-XSKT'!AH198</f>
        <v>0</v>
      </c>
      <c r="AI198" s="38">
        <f>'Bieu8-XSKT'!AI198</f>
        <v>0</v>
      </c>
      <c r="AJ198" s="38">
        <f>'Bieu8-XSKT'!AJ198</f>
        <v>0</v>
      </c>
      <c r="AK198" s="38">
        <f>'Bieu8-XSKT'!AK198</f>
        <v>0</v>
      </c>
      <c r="AL198" s="38">
        <f>'Bieu8-XSKT'!AL198</f>
        <v>0</v>
      </c>
      <c r="AM198" s="38">
        <f>'Bieu8-XSKT'!AM198</f>
        <v>0</v>
      </c>
      <c r="AN198" s="38">
        <f>'Bieu8-XSKT'!AN198</f>
        <v>0</v>
      </c>
      <c r="AO198" s="38">
        <f>'Bieu8-XSKT'!AO198</f>
        <v>0</v>
      </c>
      <c r="AP198" s="38">
        <f>'Bieu8-XSKT'!AP198</f>
        <v>1400</v>
      </c>
      <c r="AQ198" s="38">
        <f>'Bieu8-XSKT'!AQ198</f>
        <v>448</v>
      </c>
      <c r="AR198" s="38">
        <f>'Bieu8-XSKT'!AR198</f>
        <v>1140</v>
      </c>
      <c r="AS198" s="38">
        <f>'Bieu8-XSKT'!AS198</f>
        <v>1400</v>
      </c>
      <c r="AT198" s="38">
        <f>'Bieu8-XSKT'!AT198</f>
        <v>1400</v>
      </c>
      <c r="AU198" s="38">
        <f>'Bieu8-XSKT'!AU198</f>
        <v>7567</v>
      </c>
      <c r="AV198" s="38">
        <f>'Bieu8-XSKT'!AV198</f>
        <v>3517</v>
      </c>
      <c r="AW198" s="38">
        <f>'Bieu8-XSKT'!AW198</f>
        <v>1400</v>
      </c>
      <c r="AX198" s="38">
        <f>'Bieu8-XSKT'!AX198</f>
        <v>2117</v>
      </c>
      <c r="AY198" s="38">
        <f>'Bieu8-XSKT'!AY198</f>
        <v>340</v>
      </c>
      <c r="AZ198" s="38">
        <f>'Bieu8-XSKT'!AZ198</f>
        <v>2700</v>
      </c>
      <c r="BA198" s="38">
        <f>'Bieu8-XSKT'!BA198</f>
        <v>0</v>
      </c>
      <c r="BB198" s="38">
        <f>'Bieu8-XSKT'!BB198</f>
        <v>1777</v>
      </c>
      <c r="BC198" s="38">
        <f>'Bieu8-XSKT'!BC198</f>
        <v>0</v>
      </c>
      <c r="BD198" s="38">
        <f>'Bieu8-XSKT'!BD198</f>
        <v>1777</v>
      </c>
      <c r="BE198" s="38">
        <f>'Bieu8-XSKT'!BE198</f>
        <v>340</v>
      </c>
      <c r="BF198" s="38">
        <f>'Bieu8-XSKT'!BF198</f>
        <v>340</v>
      </c>
      <c r="BG198" s="38">
        <f>'Bieu8-XSKT'!BG198</f>
        <v>1740</v>
      </c>
      <c r="BH198" s="38">
        <f>'Bieu8-XSKT'!BH198</f>
        <v>1740</v>
      </c>
      <c r="BI198" s="38">
        <f>'Bieu8-XSKT'!BI198</f>
        <v>19299</v>
      </c>
      <c r="BJ198" s="38">
        <f>'Bieu8-XSKT'!BJ198</f>
        <v>11017</v>
      </c>
      <c r="BK198" s="38">
        <f>'Bieu8-XSKT'!BK198</f>
        <v>11000</v>
      </c>
      <c r="BL198" s="38">
        <f>'Bieu8-XSKT'!BL198</f>
        <v>1740</v>
      </c>
      <c r="BM198" s="38">
        <f>'Bieu8-XSKT'!BM198</f>
        <v>340</v>
      </c>
      <c r="BN198" s="38">
        <f>'Bieu8-XSKT'!BN198</f>
        <v>9000</v>
      </c>
      <c r="BO198" s="38">
        <f>'Bieu8-XSKT'!BO198</f>
        <v>0</v>
      </c>
      <c r="BP198" s="38">
        <f>'Bieu8-XSKT'!BP198</f>
        <v>9000</v>
      </c>
      <c r="BQ198" s="38">
        <f>'Bieu8-XSKT'!BQ198</f>
        <v>260</v>
      </c>
      <c r="BR198" s="38">
        <f>'Bieu8-XSKT'!BR198</f>
        <v>10000</v>
      </c>
      <c r="BS198" s="38">
        <f>'Bieu8-XSKT'!BS198</f>
        <v>2000</v>
      </c>
      <c r="BT198" s="38">
        <f>'Bieu8-XSKT'!BT198</f>
        <v>0</v>
      </c>
      <c r="BU198" s="38">
        <f>'Bieu8-XSKT'!BU198</f>
        <v>11017</v>
      </c>
      <c r="BV198" s="38">
        <f>'Bieu8-XSKT'!BV198</f>
        <v>10343</v>
      </c>
      <c r="BW198" s="38">
        <f>'Bieu8-XSKT'!BW198</f>
        <v>9500</v>
      </c>
      <c r="BX198" s="38">
        <f>'Bieu8-XSKT'!BX198</f>
        <v>9500</v>
      </c>
      <c r="BY198" s="38">
        <f>'Bieu8-XSKT'!BY198</f>
        <v>674</v>
      </c>
      <c r="BZ198" s="38">
        <f>'Bieu8-XSKT'!BZ198</f>
        <v>674</v>
      </c>
      <c r="CA198" s="38">
        <f>'Bieu8-XSKT'!CA198</f>
        <v>0</v>
      </c>
      <c r="CB198" s="38">
        <f>'Bieu8-XSKT'!CB198</f>
        <v>674</v>
      </c>
      <c r="CC198" s="153">
        <f t="shared" ref="CC198" si="41">SUM(CC199:CC205)</f>
        <v>0</v>
      </c>
      <c r="CD198" s="127"/>
      <c r="CE198" s="120"/>
      <c r="CF198" s="158"/>
      <c r="CG198" s="125"/>
      <c r="CH198" s="107"/>
      <c r="CI198" s="125"/>
      <c r="CJ198" s="106"/>
      <c r="CK198" s="105"/>
      <c r="CL198" s="106"/>
    </row>
    <row r="199" spans="1:90" s="158" customFormat="1" ht="30" hidden="1" x14ac:dyDescent="0.25">
      <c r="A199" s="41">
        <f>A198+1</f>
        <v>1</v>
      </c>
      <c r="B199" s="43" t="s">
        <v>341</v>
      </c>
      <c r="C199" s="41"/>
      <c r="D199" s="41"/>
      <c r="E199" s="41">
        <v>2017</v>
      </c>
      <c r="F199" s="242" t="s">
        <v>342</v>
      </c>
      <c r="G199" s="38">
        <f>'Bieu8-XSKT'!G199</f>
        <v>1318</v>
      </c>
      <c r="H199" s="38">
        <f>'Bieu8-XSKT'!H199</f>
        <v>17</v>
      </c>
      <c r="I199" s="38">
        <f>'Bieu8-XSKT'!I199</f>
        <v>0</v>
      </c>
      <c r="J199" s="38">
        <f>'Bieu8-XSKT'!J199</f>
        <v>0</v>
      </c>
      <c r="K199" s="38">
        <f>'Bieu8-XSKT'!K199</f>
        <v>0</v>
      </c>
      <c r="L199" s="38">
        <f>'Bieu8-XSKT'!L199</f>
        <v>0</v>
      </c>
      <c r="M199" s="38">
        <f>'Bieu8-XSKT'!M199</f>
        <v>0</v>
      </c>
      <c r="N199" s="38">
        <f>'Bieu8-XSKT'!N199</f>
        <v>0</v>
      </c>
      <c r="O199" s="38">
        <f>'Bieu8-XSKT'!O199</f>
        <v>0</v>
      </c>
      <c r="P199" s="38">
        <f>'Bieu8-XSKT'!P199</f>
        <v>0</v>
      </c>
      <c r="Q199" s="38">
        <f>'Bieu8-XSKT'!Q199</f>
        <v>0</v>
      </c>
      <c r="R199" s="38">
        <f>'Bieu8-XSKT'!R199</f>
        <v>0</v>
      </c>
      <c r="S199" s="38">
        <f>'Bieu8-XSKT'!S199</f>
        <v>0</v>
      </c>
      <c r="T199" s="38">
        <f>'Bieu8-XSKT'!T199</f>
        <v>0</v>
      </c>
      <c r="U199" s="38">
        <f>'Bieu8-XSKT'!U199</f>
        <v>0</v>
      </c>
      <c r="V199" s="38">
        <f>'Bieu8-XSKT'!V199</f>
        <v>0</v>
      </c>
      <c r="W199" s="38">
        <f>'Bieu8-XSKT'!W199</f>
        <v>0</v>
      </c>
      <c r="X199" s="38">
        <f>'Bieu8-XSKT'!X199</f>
        <v>0</v>
      </c>
      <c r="Y199" s="38">
        <f>'Bieu8-XSKT'!Y199</f>
        <v>0</v>
      </c>
      <c r="Z199" s="38">
        <f>'Bieu8-XSKT'!Z199</f>
        <v>0</v>
      </c>
      <c r="AA199" s="38">
        <f>'Bieu8-XSKT'!AA199</f>
        <v>0</v>
      </c>
      <c r="AB199" s="38">
        <f>'Bieu8-XSKT'!AB199</f>
        <v>0</v>
      </c>
      <c r="AC199" s="38">
        <f>'Bieu8-XSKT'!AC199</f>
        <v>0</v>
      </c>
      <c r="AD199" s="38">
        <f>'Bieu8-XSKT'!AD199</f>
        <v>0</v>
      </c>
      <c r="AE199" s="38">
        <f>'Bieu8-XSKT'!AE199</f>
        <v>0</v>
      </c>
      <c r="AF199" s="38">
        <f>'Bieu8-XSKT'!AF199</f>
        <v>0</v>
      </c>
      <c r="AG199" s="38">
        <f>'Bieu8-XSKT'!AG199</f>
        <v>0</v>
      </c>
      <c r="AH199" s="38">
        <f>'Bieu8-XSKT'!AH199</f>
        <v>0</v>
      </c>
      <c r="AI199" s="38">
        <f>'Bieu8-XSKT'!AI199</f>
        <v>0</v>
      </c>
      <c r="AJ199" s="38">
        <f>'Bieu8-XSKT'!AJ199</f>
        <v>0</v>
      </c>
      <c r="AK199" s="38">
        <f>'Bieu8-XSKT'!AK199</f>
        <v>0</v>
      </c>
      <c r="AL199" s="38">
        <f>'Bieu8-XSKT'!AL199</f>
        <v>0</v>
      </c>
      <c r="AM199" s="38">
        <f>'Bieu8-XSKT'!AM199</f>
        <v>0</v>
      </c>
      <c r="AN199" s="38">
        <f>'Bieu8-XSKT'!AN199</f>
        <v>0</v>
      </c>
      <c r="AO199" s="38">
        <f>'Bieu8-XSKT'!AO199</f>
        <v>0</v>
      </c>
      <c r="AP199" s="38">
        <f>'Bieu8-XSKT'!AP199</f>
        <v>700</v>
      </c>
      <c r="AQ199" s="38">
        <f>'Bieu8-XSKT'!AQ199</f>
        <v>224</v>
      </c>
      <c r="AR199" s="38">
        <f>'Bieu8-XSKT'!AR199</f>
        <v>570</v>
      </c>
      <c r="AS199" s="38">
        <f>'Bieu8-XSKT'!AS199</f>
        <v>700</v>
      </c>
      <c r="AT199" s="38">
        <f>'Bieu8-XSKT'!AT199</f>
        <v>700</v>
      </c>
      <c r="AU199" s="38">
        <f>'Bieu8-XSKT'!AU199</f>
        <v>1318</v>
      </c>
      <c r="AV199" s="38">
        <f>'Bieu8-XSKT'!AV199</f>
        <v>17</v>
      </c>
      <c r="AW199" s="38">
        <f>'Bieu8-XSKT'!AW199</f>
        <v>700</v>
      </c>
      <c r="AX199" s="38">
        <f>'Bieu8-XSKT'!AX199</f>
        <v>-683</v>
      </c>
      <c r="AY199" s="38">
        <f>'Bieu8-XSKT'!AY199</f>
        <v>170</v>
      </c>
      <c r="AZ199" s="38">
        <f>'Bieu8-XSKT'!AZ199</f>
        <v>1000</v>
      </c>
      <c r="BA199" s="38">
        <f>'Bieu8-XSKT'!BA199</f>
        <v>0</v>
      </c>
      <c r="BB199" s="38">
        <f>'Bieu8-XSKT'!BB199</f>
        <v>-853</v>
      </c>
      <c r="BC199" s="38">
        <f>'Bieu8-XSKT'!BC199</f>
        <v>0</v>
      </c>
      <c r="BD199" s="38">
        <f>'Bieu8-XSKT'!BD199</f>
        <v>-853</v>
      </c>
      <c r="BE199" s="38">
        <f>'Bieu8-XSKT'!BE199</f>
        <v>170</v>
      </c>
      <c r="BF199" s="38">
        <f>'Bieu8-XSKT'!BF199</f>
        <v>170</v>
      </c>
      <c r="BG199" s="38">
        <f>'Bieu8-XSKT'!BG199</f>
        <v>870</v>
      </c>
      <c r="BH199" s="38">
        <f>'Bieu8-XSKT'!BH199</f>
        <v>870</v>
      </c>
      <c r="BI199" s="38">
        <f>'Bieu8-XSKT'!BI199</f>
        <v>1318</v>
      </c>
      <c r="BJ199" s="38">
        <f>'Bieu8-XSKT'!BJ199</f>
        <v>17</v>
      </c>
      <c r="BK199" s="38">
        <f>'Bieu8-XSKT'!BK199</f>
        <v>0</v>
      </c>
      <c r="BL199" s="38">
        <f>'Bieu8-XSKT'!BL199</f>
        <v>870</v>
      </c>
      <c r="BM199" s="38">
        <f>'Bieu8-XSKT'!BM199</f>
        <v>170</v>
      </c>
      <c r="BN199" s="38">
        <f>'Bieu8-XSKT'!BN199</f>
        <v>0</v>
      </c>
      <c r="BO199" s="38">
        <f>'Bieu8-XSKT'!BO199</f>
        <v>0</v>
      </c>
      <c r="BP199" s="38">
        <f>'Bieu8-XSKT'!BP199</f>
        <v>0</v>
      </c>
      <c r="BQ199" s="38">
        <f>'Bieu8-XSKT'!BQ199</f>
        <v>130</v>
      </c>
      <c r="BR199" s="38">
        <f>'Bieu8-XSKT'!BR199</f>
        <v>0</v>
      </c>
      <c r="BS199" s="38">
        <f>'Bieu8-XSKT'!BS199</f>
        <v>0</v>
      </c>
      <c r="BT199" s="38">
        <f>'Bieu8-XSKT'!BT199</f>
        <v>0</v>
      </c>
      <c r="BU199" s="38">
        <f>'Bieu8-XSKT'!BU199</f>
        <v>17</v>
      </c>
      <c r="BV199" s="38">
        <f>'Bieu8-XSKT'!BV199</f>
        <v>0</v>
      </c>
      <c r="BW199" s="38">
        <f>'Bieu8-XSKT'!BW199</f>
        <v>0</v>
      </c>
      <c r="BX199" s="38">
        <f>'Bieu8-XSKT'!BX199</f>
        <v>0</v>
      </c>
      <c r="BY199" s="38">
        <f>'Bieu8-XSKT'!BY199</f>
        <v>17</v>
      </c>
      <c r="BZ199" s="38">
        <f>'Bieu8-XSKT'!BZ199</f>
        <v>17</v>
      </c>
      <c r="CA199" s="38">
        <f>'Bieu8-XSKT'!CA199</f>
        <v>0</v>
      </c>
      <c r="CB199" s="38">
        <f>'Bieu8-XSKT'!CB199</f>
        <v>17</v>
      </c>
      <c r="CC199" s="39"/>
      <c r="CD199" s="41" t="s">
        <v>55</v>
      </c>
      <c r="CE199" s="120"/>
      <c r="CF199" s="169"/>
      <c r="CG199" s="125"/>
      <c r="CH199" s="107"/>
      <c r="CI199" s="125"/>
      <c r="CJ199" s="106"/>
      <c r="CK199" s="105"/>
      <c r="CL199" s="106"/>
    </row>
    <row r="200" spans="1:90" s="158" customFormat="1" ht="30" hidden="1" x14ac:dyDescent="0.25">
      <c r="A200" s="41">
        <f>A199+1</f>
        <v>2</v>
      </c>
      <c r="B200" s="43" t="s">
        <v>343</v>
      </c>
      <c r="C200" s="41"/>
      <c r="D200" s="41"/>
      <c r="E200" s="41">
        <v>2017</v>
      </c>
      <c r="F200" s="242" t="s">
        <v>344</v>
      </c>
      <c r="G200" s="38">
        <f>'Bieu8-XSKT'!G200</f>
        <v>2117</v>
      </c>
      <c r="H200" s="38">
        <f>'Bieu8-XSKT'!H200</f>
        <v>2000</v>
      </c>
      <c r="I200" s="38">
        <f>'Bieu8-XSKT'!I200</f>
        <v>0</v>
      </c>
      <c r="J200" s="38">
        <f>'Bieu8-XSKT'!J200</f>
        <v>0</v>
      </c>
      <c r="K200" s="38">
        <f>'Bieu8-XSKT'!K200</f>
        <v>0</v>
      </c>
      <c r="L200" s="38">
        <f>'Bieu8-XSKT'!L200</f>
        <v>0</v>
      </c>
      <c r="M200" s="38">
        <f>'Bieu8-XSKT'!M200</f>
        <v>0</v>
      </c>
      <c r="N200" s="38">
        <f>'Bieu8-XSKT'!N200</f>
        <v>0</v>
      </c>
      <c r="O200" s="38">
        <f>'Bieu8-XSKT'!O200</f>
        <v>0</v>
      </c>
      <c r="P200" s="38">
        <f>'Bieu8-XSKT'!P200</f>
        <v>0</v>
      </c>
      <c r="Q200" s="38">
        <f>'Bieu8-XSKT'!Q200</f>
        <v>0</v>
      </c>
      <c r="R200" s="38">
        <f>'Bieu8-XSKT'!R200</f>
        <v>0</v>
      </c>
      <c r="S200" s="38">
        <f>'Bieu8-XSKT'!S200</f>
        <v>0</v>
      </c>
      <c r="T200" s="38">
        <f>'Bieu8-XSKT'!T200</f>
        <v>0</v>
      </c>
      <c r="U200" s="38">
        <f>'Bieu8-XSKT'!U200</f>
        <v>0</v>
      </c>
      <c r="V200" s="38">
        <f>'Bieu8-XSKT'!V200</f>
        <v>0</v>
      </c>
      <c r="W200" s="38">
        <f>'Bieu8-XSKT'!W200</f>
        <v>0</v>
      </c>
      <c r="X200" s="38">
        <f>'Bieu8-XSKT'!X200</f>
        <v>0</v>
      </c>
      <c r="Y200" s="38">
        <f>'Bieu8-XSKT'!Y200</f>
        <v>0</v>
      </c>
      <c r="Z200" s="38">
        <f>'Bieu8-XSKT'!Z200</f>
        <v>0</v>
      </c>
      <c r="AA200" s="38">
        <f>'Bieu8-XSKT'!AA200</f>
        <v>0</v>
      </c>
      <c r="AB200" s="38">
        <f>'Bieu8-XSKT'!AB200</f>
        <v>0</v>
      </c>
      <c r="AC200" s="38">
        <f>'Bieu8-XSKT'!AC200</f>
        <v>0</v>
      </c>
      <c r="AD200" s="38">
        <f>'Bieu8-XSKT'!AD200</f>
        <v>0</v>
      </c>
      <c r="AE200" s="38">
        <f>'Bieu8-XSKT'!AE200</f>
        <v>0</v>
      </c>
      <c r="AF200" s="38">
        <f>'Bieu8-XSKT'!AF200</f>
        <v>0</v>
      </c>
      <c r="AG200" s="38">
        <f>'Bieu8-XSKT'!AG200</f>
        <v>0</v>
      </c>
      <c r="AH200" s="38">
        <f>'Bieu8-XSKT'!AH200</f>
        <v>0</v>
      </c>
      <c r="AI200" s="38">
        <f>'Bieu8-XSKT'!AI200</f>
        <v>0</v>
      </c>
      <c r="AJ200" s="38">
        <f>'Bieu8-XSKT'!AJ200</f>
        <v>0</v>
      </c>
      <c r="AK200" s="38">
        <f>'Bieu8-XSKT'!AK200</f>
        <v>0</v>
      </c>
      <c r="AL200" s="38">
        <f>'Bieu8-XSKT'!AL200</f>
        <v>0</v>
      </c>
      <c r="AM200" s="38">
        <f>'Bieu8-XSKT'!AM200</f>
        <v>0</v>
      </c>
      <c r="AN200" s="38">
        <f>'Bieu8-XSKT'!AN200</f>
        <v>0</v>
      </c>
      <c r="AO200" s="38">
        <f>'Bieu8-XSKT'!AO200</f>
        <v>0</v>
      </c>
      <c r="AP200" s="38">
        <f>'Bieu8-XSKT'!AP200</f>
        <v>700</v>
      </c>
      <c r="AQ200" s="38">
        <f>'Bieu8-XSKT'!AQ200</f>
        <v>224</v>
      </c>
      <c r="AR200" s="38">
        <f>'Bieu8-XSKT'!AR200</f>
        <v>570</v>
      </c>
      <c r="AS200" s="38">
        <f>'Bieu8-XSKT'!AS200</f>
        <v>700</v>
      </c>
      <c r="AT200" s="38">
        <f>'Bieu8-XSKT'!AT200</f>
        <v>700</v>
      </c>
      <c r="AU200" s="38">
        <f>'Bieu8-XSKT'!AU200</f>
        <v>2117</v>
      </c>
      <c r="AV200" s="38">
        <f>'Bieu8-XSKT'!AV200</f>
        <v>2000</v>
      </c>
      <c r="AW200" s="38">
        <f>'Bieu8-XSKT'!AW200</f>
        <v>700</v>
      </c>
      <c r="AX200" s="38">
        <f>'Bieu8-XSKT'!AX200</f>
        <v>1300</v>
      </c>
      <c r="AY200" s="38">
        <f>'Bieu8-XSKT'!AY200</f>
        <v>170</v>
      </c>
      <c r="AZ200" s="38">
        <f>'Bieu8-XSKT'!AZ200</f>
        <v>1000</v>
      </c>
      <c r="BA200" s="38">
        <f>'Bieu8-XSKT'!BA200</f>
        <v>0</v>
      </c>
      <c r="BB200" s="38">
        <f>'Bieu8-XSKT'!BB200</f>
        <v>1130</v>
      </c>
      <c r="BC200" s="38">
        <f>'Bieu8-XSKT'!BC200</f>
        <v>0</v>
      </c>
      <c r="BD200" s="38">
        <f>'Bieu8-XSKT'!BD200</f>
        <v>1130</v>
      </c>
      <c r="BE200" s="38">
        <f>'Bieu8-XSKT'!BE200</f>
        <v>170</v>
      </c>
      <c r="BF200" s="38">
        <f>'Bieu8-XSKT'!BF200</f>
        <v>170</v>
      </c>
      <c r="BG200" s="38">
        <f>'Bieu8-XSKT'!BG200</f>
        <v>870</v>
      </c>
      <c r="BH200" s="38">
        <f>'Bieu8-XSKT'!BH200</f>
        <v>870</v>
      </c>
      <c r="BI200" s="38">
        <f>'Bieu8-XSKT'!BI200</f>
        <v>2117</v>
      </c>
      <c r="BJ200" s="38">
        <f>'Bieu8-XSKT'!BJ200</f>
        <v>2000</v>
      </c>
      <c r="BK200" s="38">
        <f>'Bieu8-XSKT'!BK200</f>
        <v>2000</v>
      </c>
      <c r="BL200" s="38">
        <f>'Bieu8-XSKT'!BL200</f>
        <v>870</v>
      </c>
      <c r="BM200" s="38">
        <f>'Bieu8-XSKT'!BM200</f>
        <v>170</v>
      </c>
      <c r="BN200" s="38">
        <f>'Bieu8-XSKT'!BN200</f>
        <v>0</v>
      </c>
      <c r="BO200" s="38">
        <f>'Bieu8-XSKT'!BO200</f>
        <v>0</v>
      </c>
      <c r="BP200" s="38">
        <f>'Bieu8-XSKT'!BP200</f>
        <v>0</v>
      </c>
      <c r="BQ200" s="38">
        <f>'Bieu8-XSKT'!BQ200</f>
        <v>130</v>
      </c>
      <c r="BR200" s="38">
        <f>'Bieu8-XSKT'!BR200</f>
        <v>1000</v>
      </c>
      <c r="BS200" s="38">
        <f>'Bieu8-XSKT'!BS200</f>
        <v>2000</v>
      </c>
      <c r="BT200" s="38">
        <f>'Bieu8-XSKT'!BT200</f>
        <v>0</v>
      </c>
      <c r="BU200" s="38">
        <f>'Bieu8-XSKT'!BU200</f>
        <v>2000</v>
      </c>
      <c r="BV200" s="38">
        <f>'Bieu8-XSKT'!BV200</f>
        <v>1843</v>
      </c>
      <c r="BW200" s="38">
        <f>'Bieu8-XSKT'!BW200</f>
        <v>1000</v>
      </c>
      <c r="BX200" s="38">
        <f>'Bieu8-XSKT'!BX200</f>
        <v>1000</v>
      </c>
      <c r="BY200" s="38">
        <f>'Bieu8-XSKT'!BY200</f>
        <v>157</v>
      </c>
      <c r="BZ200" s="38">
        <f>'Bieu8-XSKT'!BZ200</f>
        <v>157</v>
      </c>
      <c r="CA200" s="38">
        <f>'Bieu8-XSKT'!CA200</f>
        <v>0</v>
      </c>
      <c r="CB200" s="38">
        <f>'Bieu8-XSKT'!CB200</f>
        <v>157</v>
      </c>
      <c r="CC200" s="39"/>
      <c r="CD200" s="41" t="s">
        <v>55</v>
      </c>
      <c r="CE200" s="120"/>
      <c r="CG200" s="125"/>
      <c r="CH200" s="107"/>
      <c r="CI200" s="125"/>
      <c r="CJ200" s="106"/>
      <c r="CK200" s="105"/>
      <c r="CL200" s="106"/>
    </row>
    <row r="201" spans="1:90" s="170" customFormat="1" ht="30" hidden="1" x14ac:dyDescent="0.25">
      <c r="A201" s="41">
        <f t="shared" ref="A201:A203" si="42">A200+1</f>
        <v>3</v>
      </c>
      <c r="B201" s="43" t="s">
        <v>177</v>
      </c>
      <c r="C201" s="45"/>
      <c r="D201" s="45"/>
      <c r="E201" s="45">
        <v>2018</v>
      </c>
      <c r="F201" s="242" t="s">
        <v>178</v>
      </c>
      <c r="G201" s="38">
        <f>'Bieu8-XSKT'!G201</f>
        <v>4132</v>
      </c>
      <c r="H201" s="38">
        <f>'Bieu8-XSKT'!H201</f>
        <v>1500</v>
      </c>
      <c r="I201" s="38">
        <f>'Bieu8-XSKT'!I201</f>
        <v>0</v>
      </c>
      <c r="J201" s="38">
        <f>'Bieu8-XSKT'!J201</f>
        <v>0</v>
      </c>
      <c r="K201" s="38">
        <f>'Bieu8-XSKT'!K201</f>
        <v>0</v>
      </c>
      <c r="L201" s="38">
        <f>'Bieu8-XSKT'!L201</f>
        <v>0</v>
      </c>
      <c r="M201" s="38">
        <f>'Bieu8-XSKT'!M201</f>
        <v>0</v>
      </c>
      <c r="N201" s="38">
        <f>'Bieu8-XSKT'!N201</f>
        <v>0</v>
      </c>
      <c r="O201" s="38">
        <f>'Bieu8-XSKT'!O201</f>
        <v>0</v>
      </c>
      <c r="P201" s="38">
        <f>'Bieu8-XSKT'!P201</f>
        <v>0</v>
      </c>
      <c r="Q201" s="38">
        <f>'Bieu8-XSKT'!Q201</f>
        <v>0</v>
      </c>
      <c r="R201" s="38">
        <f>'Bieu8-XSKT'!R201</f>
        <v>0</v>
      </c>
      <c r="S201" s="38">
        <f>'Bieu8-XSKT'!S201</f>
        <v>0</v>
      </c>
      <c r="T201" s="38">
        <f>'Bieu8-XSKT'!T201</f>
        <v>0</v>
      </c>
      <c r="U201" s="38">
        <f>'Bieu8-XSKT'!U201</f>
        <v>0</v>
      </c>
      <c r="V201" s="38">
        <f>'Bieu8-XSKT'!V201</f>
        <v>0</v>
      </c>
      <c r="W201" s="38">
        <f>'Bieu8-XSKT'!W201</f>
        <v>0</v>
      </c>
      <c r="X201" s="38">
        <f>'Bieu8-XSKT'!X201</f>
        <v>0</v>
      </c>
      <c r="Y201" s="38">
        <f>'Bieu8-XSKT'!Y201</f>
        <v>0</v>
      </c>
      <c r="Z201" s="38">
        <f>'Bieu8-XSKT'!Z201</f>
        <v>0</v>
      </c>
      <c r="AA201" s="38">
        <f>'Bieu8-XSKT'!AA201</f>
        <v>0</v>
      </c>
      <c r="AB201" s="38">
        <f>'Bieu8-XSKT'!AB201</f>
        <v>0</v>
      </c>
      <c r="AC201" s="38">
        <f>'Bieu8-XSKT'!AC201</f>
        <v>0</v>
      </c>
      <c r="AD201" s="38">
        <f>'Bieu8-XSKT'!AD201</f>
        <v>0</v>
      </c>
      <c r="AE201" s="38">
        <f>'Bieu8-XSKT'!AE201</f>
        <v>0</v>
      </c>
      <c r="AF201" s="38">
        <f>'Bieu8-XSKT'!AF201</f>
        <v>0</v>
      </c>
      <c r="AG201" s="38">
        <f>'Bieu8-XSKT'!AG201</f>
        <v>0</v>
      </c>
      <c r="AH201" s="38">
        <f>'Bieu8-XSKT'!AH201</f>
        <v>0</v>
      </c>
      <c r="AI201" s="38">
        <f>'Bieu8-XSKT'!AI201</f>
        <v>0</v>
      </c>
      <c r="AJ201" s="38">
        <f>'Bieu8-XSKT'!AJ201</f>
        <v>0</v>
      </c>
      <c r="AK201" s="38">
        <f>'Bieu8-XSKT'!AK201</f>
        <v>0</v>
      </c>
      <c r="AL201" s="38">
        <f>'Bieu8-XSKT'!AL201</f>
        <v>0</v>
      </c>
      <c r="AM201" s="38">
        <f>'Bieu8-XSKT'!AM201</f>
        <v>0</v>
      </c>
      <c r="AN201" s="38">
        <f>'Bieu8-XSKT'!AN201</f>
        <v>0</v>
      </c>
      <c r="AO201" s="38">
        <f>'Bieu8-XSKT'!AO201</f>
        <v>0</v>
      </c>
      <c r="AP201" s="38">
        <f>'Bieu8-XSKT'!AP201</f>
        <v>0</v>
      </c>
      <c r="AQ201" s="38">
        <f>'Bieu8-XSKT'!AQ201</f>
        <v>0</v>
      </c>
      <c r="AR201" s="38">
        <f>'Bieu8-XSKT'!AR201</f>
        <v>0</v>
      </c>
      <c r="AS201" s="38">
        <f>'Bieu8-XSKT'!AS201</f>
        <v>0</v>
      </c>
      <c r="AT201" s="38">
        <f>'Bieu8-XSKT'!AT201</f>
        <v>0</v>
      </c>
      <c r="AU201" s="38">
        <f>'Bieu8-XSKT'!AU201</f>
        <v>4132</v>
      </c>
      <c r="AV201" s="38">
        <f>'Bieu8-XSKT'!AV201</f>
        <v>1500</v>
      </c>
      <c r="AW201" s="38">
        <f>'Bieu8-XSKT'!AW201</f>
        <v>0</v>
      </c>
      <c r="AX201" s="38">
        <f>'Bieu8-XSKT'!AX201</f>
        <v>1500</v>
      </c>
      <c r="AY201" s="38">
        <f>'Bieu8-XSKT'!AY201</f>
        <v>0</v>
      </c>
      <c r="AZ201" s="38">
        <f>'Bieu8-XSKT'!AZ201</f>
        <v>700</v>
      </c>
      <c r="BA201" s="38">
        <f>'Bieu8-XSKT'!BA201</f>
        <v>0</v>
      </c>
      <c r="BB201" s="38">
        <f>'Bieu8-XSKT'!BB201</f>
        <v>1500</v>
      </c>
      <c r="BC201" s="38">
        <f>'Bieu8-XSKT'!BC201</f>
        <v>0</v>
      </c>
      <c r="BD201" s="38">
        <f>'Bieu8-XSKT'!BD201</f>
        <v>1500</v>
      </c>
      <c r="BE201" s="38">
        <f>'Bieu8-XSKT'!BE201</f>
        <v>0</v>
      </c>
      <c r="BF201" s="38">
        <f>'Bieu8-XSKT'!BF201</f>
        <v>0</v>
      </c>
      <c r="BG201" s="38">
        <f>'Bieu8-XSKT'!BG201</f>
        <v>0</v>
      </c>
      <c r="BH201" s="38">
        <f>'Bieu8-XSKT'!BH201</f>
        <v>0</v>
      </c>
      <c r="BI201" s="38">
        <f>'Bieu8-XSKT'!BI201</f>
        <v>4132</v>
      </c>
      <c r="BJ201" s="38">
        <f>'Bieu8-XSKT'!BJ201</f>
        <v>1500</v>
      </c>
      <c r="BK201" s="38">
        <f>'Bieu8-XSKT'!BK201</f>
        <v>1500</v>
      </c>
      <c r="BL201" s="38">
        <f>'Bieu8-XSKT'!BL201</f>
        <v>0</v>
      </c>
      <c r="BM201" s="38">
        <f>'Bieu8-XSKT'!BM201</f>
        <v>0</v>
      </c>
      <c r="BN201" s="38">
        <f>'Bieu8-XSKT'!BN201</f>
        <v>1500</v>
      </c>
      <c r="BO201" s="38">
        <f>'Bieu8-XSKT'!BO201</f>
        <v>0</v>
      </c>
      <c r="BP201" s="38">
        <f>'Bieu8-XSKT'!BP201</f>
        <v>1500</v>
      </c>
      <c r="BQ201" s="38">
        <f>'Bieu8-XSKT'!BQ201</f>
        <v>0</v>
      </c>
      <c r="BR201" s="38">
        <f>'Bieu8-XSKT'!BR201</f>
        <v>1400</v>
      </c>
      <c r="BS201" s="38">
        <f>'Bieu8-XSKT'!BS201</f>
        <v>100</v>
      </c>
      <c r="BT201" s="38">
        <f>'Bieu8-XSKT'!BT201</f>
        <v>0</v>
      </c>
      <c r="BU201" s="38">
        <f>'Bieu8-XSKT'!BU201</f>
        <v>1500</v>
      </c>
      <c r="BV201" s="38">
        <f>'Bieu8-XSKT'!BV201</f>
        <v>1400</v>
      </c>
      <c r="BW201" s="38">
        <f>'Bieu8-XSKT'!BW201</f>
        <v>1400</v>
      </c>
      <c r="BX201" s="38">
        <f>'Bieu8-XSKT'!BX201</f>
        <v>1400</v>
      </c>
      <c r="BY201" s="38">
        <f>'Bieu8-XSKT'!BY201</f>
        <v>100</v>
      </c>
      <c r="BZ201" s="38">
        <f>'Bieu8-XSKT'!BZ201</f>
        <v>100</v>
      </c>
      <c r="CA201" s="38">
        <f>'Bieu8-XSKT'!CA201</f>
        <v>0</v>
      </c>
      <c r="CB201" s="38">
        <f>'Bieu8-XSKT'!CB201</f>
        <v>100</v>
      </c>
      <c r="CC201" s="39"/>
      <c r="CD201" s="41" t="s">
        <v>56</v>
      </c>
      <c r="CE201" s="120"/>
      <c r="CF201" s="158"/>
      <c r="CG201" s="125"/>
      <c r="CH201" s="107"/>
      <c r="CI201" s="125"/>
      <c r="CJ201" s="106"/>
      <c r="CK201" s="105"/>
      <c r="CL201" s="106"/>
    </row>
    <row r="202" spans="1:90" s="170" customFormat="1" ht="30" hidden="1" x14ac:dyDescent="0.25">
      <c r="A202" s="41">
        <f t="shared" si="42"/>
        <v>4</v>
      </c>
      <c r="B202" s="43" t="s">
        <v>179</v>
      </c>
      <c r="C202" s="45"/>
      <c r="D202" s="45"/>
      <c r="E202" s="45"/>
      <c r="F202" s="242" t="s">
        <v>220</v>
      </c>
      <c r="G202" s="38">
        <f>'Bieu8-XSKT'!G202</f>
        <v>4687</v>
      </c>
      <c r="H202" s="38">
        <f>'Bieu8-XSKT'!H202</f>
        <v>2000</v>
      </c>
      <c r="I202" s="38">
        <f>'Bieu8-XSKT'!I202</f>
        <v>0</v>
      </c>
      <c r="J202" s="38">
        <f>'Bieu8-XSKT'!J202</f>
        <v>0</v>
      </c>
      <c r="K202" s="38">
        <f>'Bieu8-XSKT'!K202</f>
        <v>0</v>
      </c>
      <c r="L202" s="38">
        <f>'Bieu8-XSKT'!L202</f>
        <v>0</v>
      </c>
      <c r="M202" s="38">
        <f>'Bieu8-XSKT'!M202</f>
        <v>0</v>
      </c>
      <c r="N202" s="38">
        <f>'Bieu8-XSKT'!N202</f>
        <v>0</v>
      </c>
      <c r="O202" s="38">
        <f>'Bieu8-XSKT'!O202</f>
        <v>0</v>
      </c>
      <c r="P202" s="38">
        <f>'Bieu8-XSKT'!P202</f>
        <v>0</v>
      </c>
      <c r="Q202" s="38">
        <f>'Bieu8-XSKT'!Q202</f>
        <v>0</v>
      </c>
      <c r="R202" s="38">
        <f>'Bieu8-XSKT'!R202</f>
        <v>0</v>
      </c>
      <c r="S202" s="38">
        <f>'Bieu8-XSKT'!S202</f>
        <v>0</v>
      </c>
      <c r="T202" s="38">
        <f>'Bieu8-XSKT'!T202</f>
        <v>0</v>
      </c>
      <c r="U202" s="38">
        <f>'Bieu8-XSKT'!U202</f>
        <v>0</v>
      </c>
      <c r="V202" s="38">
        <f>'Bieu8-XSKT'!V202</f>
        <v>0</v>
      </c>
      <c r="W202" s="38">
        <f>'Bieu8-XSKT'!W202</f>
        <v>0</v>
      </c>
      <c r="X202" s="38">
        <f>'Bieu8-XSKT'!X202</f>
        <v>0</v>
      </c>
      <c r="Y202" s="38">
        <f>'Bieu8-XSKT'!Y202</f>
        <v>0</v>
      </c>
      <c r="Z202" s="38">
        <f>'Bieu8-XSKT'!Z202</f>
        <v>0</v>
      </c>
      <c r="AA202" s="38">
        <f>'Bieu8-XSKT'!AA202</f>
        <v>0</v>
      </c>
      <c r="AB202" s="38">
        <f>'Bieu8-XSKT'!AB202</f>
        <v>0</v>
      </c>
      <c r="AC202" s="38">
        <f>'Bieu8-XSKT'!AC202</f>
        <v>0</v>
      </c>
      <c r="AD202" s="38">
        <f>'Bieu8-XSKT'!AD202</f>
        <v>0</v>
      </c>
      <c r="AE202" s="38">
        <f>'Bieu8-XSKT'!AE202</f>
        <v>0</v>
      </c>
      <c r="AF202" s="38">
        <f>'Bieu8-XSKT'!AF202</f>
        <v>0</v>
      </c>
      <c r="AG202" s="38">
        <f>'Bieu8-XSKT'!AG202</f>
        <v>0</v>
      </c>
      <c r="AH202" s="38">
        <f>'Bieu8-XSKT'!AH202</f>
        <v>0</v>
      </c>
      <c r="AI202" s="38">
        <f>'Bieu8-XSKT'!AI202</f>
        <v>0</v>
      </c>
      <c r="AJ202" s="38">
        <f>'Bieu8-XSKT'!AJ202</f>
        <v>0</v>
      </c>
      <c r="AK202" s="38">
        <f>'Bieu8-XSKT'!AK202</f>
        <v>0</v>
      </c>
      <c r="AL202" s="38">
        <f>'Bieu8-XSKT'!AL202</f>
        <v>0</v>
      </c>
      <c r="AM202" s="38">
        <f>'Bieu8-XSKT'!AM202</f>
        <v>0</v>
      </c>
      <c r="AN202" s="38">
        <f>'Bieu8-XSKT'!AN202</f>
        <v>0</v>
      </c>
      <c r="AO202" s="38">
        <f>'Bieu8-XSKT'!AO202</f>
        <v>0</v>
      </c>
      <c r="AP202" s="38">
        <f>'Bieu8-XSKT'!AP202</f>
        <v>0</v>
      </c>
      <c r="AQ202" s="38">
        <f>'Bieu8-XSKT'!AQ202</f>
        <v>0</v>
      </c>
      <c r="AR202" s="38">
        <f>'Bieu8-XSKT'!AR202</f>
        <v>0</v>
      </c>
      <c r="AS202" s="38">
        <f>'Bieu8-XSKT'!AS202</f>
        <v>0</v>
      </c>
      <c r="AT202" s="38">
        <f>'Bieu8-XSKT'!AT202</f>
        <v>0</v>
      </c>
      <c r="AU202" s="38">
        <f>'Bieu8-XSKT'!AU202</f>
        <v>0</v>
      </c>
      <c r="AV202" s="38">
        <f>'Bieu8-XSKT'!AV202</f>
        <v>0</v>
      </c>
      <c r="AW202" s="38">
        <f>'Bieu8-XSKT'!AW202</f>
        <v>0</v>
      </c>
      <c r="AX202" s="38">
        <f>'Bieu8-XSKT'!AX202</f>
        <v>0</v>
      </c>
      <c r="AY202" s="38">
        <f>'Bieu8-XSKT'!AY202</f>
        <v>0</v>
      </c>
      <c r="AZ202" s="38">
        <f>'Bieu8-XSKT'!AZ202</f>
        <v>0</v>
      </c>
      <c r="BA202" s="38">
        <f>'Bieu8-XSKT'!BA202</f>
        <v>0</v>
      </c>
      <c r="BB202" s="38">
        <f>'Bieu8-XSKT'!BB202</f>
        <v>0</v>
      </c>
      <c r="BC202" s="38">
        <f>'Bieu8-XSKT'!BC202</f>
        <v>0</v>
      </c>
      <c r="BD202" s="38">
        <f>'Bieu8-XSKT'!BD202</f>
        <v>0</v>
      </c>
      <c r="BE202" s="38">
        <f>'Bieu8-XSKT'!BE202</f>
        <v>0</v>
      </c>
      <c r="BF202" s="38">
        <f>'Bieu8-XSKT'!BF202</f>
        <v>0</v>
      </c>
      <c r="BG202" s="38">
        <f>'Bieu8-XSKT'!BG202</f>
        <v>0</v>
      </c>
      <c r="BH202" s="38">
        <f>'Bieu8-XSKT'!BH202</f>
        <v>0</v>
      </c>
      <c r="BI202" s="38">
        <f>'Bieu8-XSKT'!BI202</f>
        <v>4687</v>
      </c>
      <c r="BJ202" s="38">
        <f>'Bieu8-XSKT'!BJ202</f>
        <v>2000</v>
      </c>
      <c r="BK202" s="38">
        <f>'Bieu8-XSKT'!BK202</f>
        <v>2000</v>
      </c>
      <c r="BL202" s="38">
        <f>'Bieu8-XSKT'!BL202</f>
        <v>0</v>
      </c>
      <c r="BM202" s="38">
        <f>'Bieu8-XSKT'!BM202</f>
        <v>0</v>
      </c>
      <c r="BN202" s="38">
        <f>'Bieu8-XSKT'!BN202</f>
        <v>2000</v>
      </c>
      <c r="BO202" s="38">
        <f>'Bieu8-XSKT'!BO202</f>
        <v>0</v>
      </c>
      <c r="BP202" s="38">
        <f>'Bieu8-XSKT'!BP202</f>
        <v>2000</v>
      </c>
      <c r="BQ202" s="38">
        <f>'Bieu8-XSKT'!BQ202</f>
        <v>0</v>
      </c>
      <c r="BR202" s="38">
        <f>'Bieu8-XSKT'!BR202</f>
        <v>1900</v>
      </c>
      <c r="BS202" s="38">
        <f>'Bieu8-XSKT'!BS202</f>
        <v>100</v>
      </c>
      <c r="BT202" s="38">
        <f>'Bieu8-XSKT'!BT202</f>
        <v>0</v>
      </c>
      <c r="BU202" s="38">
        <f>'Bieu8-XSKT'!BU202</f>
        <v>2000</v>
      </c>
      <c r="BV202" s="38">
        <f>'Bieu8-XSKT'!BV202</f>
        <v>1900</v>
      </c>
      <c r="BW202" s="38">
        <f>'Bieu8-XSKT'!BW202</f>
        <v>1900</v>
      </c>
      <c r="BX202" s="38">
        <f>'Bieu8-XSKT'!BX202</f>
        <v>1900</v>
      </c>
      <c r="BY202" s="38">
        <f>'Bieu8-XSKT'!BY202</f>
        <v>100</v>
      </c>
      <c r="BZ202" s="38">
        <f>'Bieu8-XSKT'!BZ202</f>
        <v>100</v>
      </c>
      <c r="CA202" s="38">
        <f>'Bieu8-XSKT'!CA202</f>
        <v>0</v>
      </c>
      <c r="CB202" s="38">
        <f>'Bieu8-XSKT'!CB202</f>
        <v>100</v>
      </c>
      <c r="CC202" s="39"/>
      <c r="CD202" s="127" t="s">
        <v>66</v>
      </c>
      <c r="CE202" s="120"/>
      <c r="CG202" s="125"/>
      <c r="CH202" s="107"/>
      <c r="CI202" s="125"/>
      <c r="CJ202" s="106"/>
      <c r="CK202" s="105"/>
      <c r="CL202" s="106"/>
    </row>
    <row r="203" spans="1:90" s="170" customFormat="1" ht="30" hidden="1" x14ac:dyDescent="0.25">
      <c r="A203" s="41">
        <f t="shared" si="42"/>
        <v>5</v>
      </c>
      <c r="B203" s="43" t="s">
        <v>180</v>
      </c>
      <c r="C203" s="45"/>
      <c r="D203" s="45"/>
      <c r="E203" s="45"/>
      <c r="F203" s="242" t="s">
        <v>243</v>
      </c>
      <c r="G203" s="38">
        <f>'Bieu8-XSKT'!G203</f>
        <v>2035</v>
      </c>
      <c r="H203" s="38">
        <f>'Bieu8-XSKT'!H203</f>
        <v>2000</v>
      </c>
      <c r="I203" s="38">
        <f>'Bieu8-XSKT'!I203</f>
        <v>0</v>
      </c>
      <c r="J203" s="38">
        <f>'Bieu8-XSKT'!J203</f>
        <v>0</v>
      </c>
      <c r="K203" s="38">
        <f>'Bieu8-XSKT'!K203</f>
        <v>0</v>
      </c>
      <c r="L203" s="38">
        <f>'Bieu8-XSKT'!L203</f>
        <v>0</v>
      </c>
      <c r="M203" s="38">
        <f>'Bieu8-XSKT'!M203</f>
        <v>0</v>
      </c>
      <c r="N203" s="38">
        <f>'Bieu8-XSKT'!N203</f>
        <v>0</v>
      </c>
      <c r="O203" s="38">
        <f>'Bieu8-XSKT'!O203</f>
        <v>0</v>
      </c>
      <c r="P203" s="38">
        <f>'Bieu8-XSKT'!P203</f>
        <v>0</v>
      </c>
      <c r="Q203" s="38">
        <f>'Bieu8-XSKT'!Q203</f>
        <v>0</v>
      </c>
      <c r="R203" s="38">
        <f>'Bieu8-XSKT'!R203</f>
        <v>0</v>
      </c>
      <c r="S203" s="38">
        <f>'Bieu8-XSKT'!S203</f>
        <v>0</v>
      </c>
      <c r="T203" s="38">
        <f>'Bieu8-XSKT'!T203</f>
        <v>0</v>
      </c>
      <c r="U203" s="38">
        <f>'Bieu8-XSKT'!U203</f>
        <v>0</v>
      </c>
      <c r="V203" s="38">
        <f>'Bieu8-XSKT'!V203</f>
        <v>0</v>
      </c>
      <c r="W203" s="38">
        <f>'Bieu8-XSKT'!W203</f>
        <v>0</v>
      </c>
      <c r="X203" s="38">
        <f>'Bieu8-XSKT'!X203</f>
        <v>0</v>
      </c>
      <c r="Y203" s="38">
        <f>'Bieu8-XSKT'!Y203</f>
        <v>0</v>
      </c>
      <c r="Z203" s="38">
        <f>'Bieu8-XSKT'!Z203</f>
        <v>0</v>
      </c>
      <c r="AA203" s="38">
        <f>'Bieu8-XSKT'!AA203</f>
        <v>0</v>
      </c>
      <c r="AB203" s="38">
        <f>'Bieu8-XSKT'!AB203</f>
        <v>0</v>
      </c>
      <c r="AC203" s="38">
        <f>'Bieu8-XSKT'!AC203</f>
        <v>0</v>
      </c>
      <c r="AD203" s="38">
        <f>'Bieu8-XSKT'!AD203</f>
        <v>0</v>
      </c>
      <c r="AE203" s="38">
        <f>'Bieu8-XSKT'!AE203</f>
        <v>0</v>
      </c>
      <c r="AF203" s="38">
        <f>'Bieu8-XSKT'!AF203</f>
        <v>0</v>
      </c>
      <c r="AG203" s="38">
        <f>'Bieu8-XSKT'!AG203</f>
        <v>0</v>
      </c>
      <c r="AH203" s="38">
        <f>'Bieu8-XSKT'!AH203</f>
        <v>0</v>
      </c>
      <c r="AI203" s="38">
        <f>'Bieu8-XSKT'!AI203</f>
        <v>0</v>
      </c>
      <c r="AJ203" s="38">
        <f>'Bieu8-XSKT'!AJ203</f>
        <v>0</v>
      </c>
      <c r="AK203" s="38">
        <f>'Bieu8-XSKT'!AK203</f>
        <v>0</v>
      </c>
      <c r="AL203" s="38">
        <f>'Bieu8-XSKT'!AL203</f>
        <v>0</v>
      </c>
      <c r="AM203" s="38">
        <f>'Bieu8-XSKT'!AM203</f>
        <v>0</v>
      </c>
      <c r="AN203" s="38">
        <f>'Bieu8-XSKT'!AN203</f>
        <v>0</v>
      </c>
      <c r="AO203" s="38">
        <f>'Bieu8-XSKT'!AO203</f>
        <v>0</v>
      </c>
      <c r="AP203" s="38">
        <f>'Bieu8-XSKT'!AP203</f>
        <v>0</v>
      </c>
      <c r="AQ203" s="38">
        <f>'Bieu8-XSKT'!AQ203</f>
        <v>0</v>
      </c>
      <c r="AR203" s="38">
        <f>'Bieu8-XSKT'!AR203</f>
        <v>0</v>
      </c>
      <c r="AS203" s="38">
        <f>'Bieu8-XSKT'!AS203</f>
        <v>0</v>
      </c>
      <c r="AT203" s="38">
        <f>'Bieu8-XSKT'!AT203</f>
        <v>0</v>
      </c>
      <c r="AU203" s="38">
        <f>'Bieu8-XSKT'!AU203</f>
        <v>0</v>
      </c>
      <c r="AV203" s="38">
        <f>'Bieu8-XSKT'!AV203</f>
        <v>0</v>
      </c>
      <c r="AW203" s="38">
        <f>'Bieu8-XSKT'!AW203</f>
        <v>0</v>
      </c>
      <c r="AX203" s="38">
        <f>'Bieu8-XSKT'!AX203</f>
        <v>0</v>
      </c>
      <c r="AY203" s="38">
        <f>'Bieu8-XSKT'!AY203</f>
        <v>0</v>
      </c>
      <c r="AZ203" s="38">
        <f>'Bieu8-XSKT'!AZ203</f>
        <v>0</v>
      </c>
      <c r="BA203" s="38">
        <f>'Bieu8-XSKT'!BA203</f>
        <v>0</v>
      </c>
      <c r="BB203" s="38">
        <f>'Bieu8-XSKT'!BB203</f>
        <v>0</v>
      </c>
      <c r="BC203" s="38">
        <f>'Bieu8-XSKT'!BC203</f>
        <v>0</v>
      </c>
      <c r="BD203" s="38">
        <f>'Bieu8-XSKT'!BD203</f>
        <v>0</v>
      </c>
      <c r="BE203" s="38">
        <f>'Bieu8-XSKT'!BE203</f>
        <v>0</v>
      </c>
      <c r="BF203" s="38">
        <f>'Bieu8-XSKT'!BF203</f>
        <v>0</v>
      </c>
      <c r="BG203" s="38">
        <f>'Bieu8-XSKT'!BG203</f>
        <v>0</v>
      </c>
      <c r="BH203" s="38">
        <f>'Bieu8-XSKT'!BH203</f>
        <v>0</v>
      </c>
      <c r="BI203" s="38">
        <f>'Bieu8-XSKT'!BI203</f>
        <v>2035</v>
      </c>
      <c r="BJ203" s="38">
        <f>'Bieu8-XSKT'!BJ203</f>
        <v>2000</v>
      </c>
      <c r="BK203" s="38">
        <f>'Bieu8-XSKT'!BK203</f>
        <v>2000</v>
      </c>
      <c r="BL203" s="38">
        <f>'Bieu8-XSKT'!BL203</f>
        <v>0</v>
      </c>
      <c r="BM203" s="38">
        <f>'Bieu8-XSKT'!BM203</f>
        <v>0</v>
      </c>
      <c r="BN203" s="38">
        <f>'Bieu8-XSKT'!BN203</f>
        <v>2000</v>
      </c>
      <c r="BO203" s="38">
        <f>'Bieu8-XSKT'!BO203</f>
        <v>0</v>
      </c>
      <c r="BP203" s="38">
        <f>'Bieu8-XSKT'!BP203</f>
        <v>2000</v>
      </c>
      <c r="BQ203" s="38">
        <f>'Bieu8-XSKT'!BQ203</f>
        <v>0</v>
      </c>
      <c r="BR203" s="38">
        <f>'Bieu8-XSKT'!BR203</f>
        <v>1900</v>
      </c>
      <c r="BS203" s="38">
        <f>'Bieu8-XSKT'!BS203</f>
        <v>100</v>
      </c>
      <c r="BT203" s="38">
        <f>'Bieu8-XSKT'!BT203</f>
        <v>0</v>
      </c>
      <c r="BU203" s="38">
        <f>'Bieu8-XSKT'!BU203</f>
        <v>2000</v>
      </c>
      <c r="BV203" s="38">
        <f>'Bieu8-XSKT'!BV203</f>
        <v>1900</v>
      </c>
      <c r="BW203" s="38">
        <f>'Bieu8-XSKT'!BW203</f>
        <v>1900</v>
      </c>
      <c r="BX203" s="38">
        <f>'Bieu8-XSKT'!BX203</f>
        <v>1900</v>
      </c>
      <c r="BY203" s="38">
        <f>'Bieu8-XSKT'!BY203</f>
        <v>100</v>
      </c>
      <c r="BZ203" s="38">
        <f>'Bieu8-XSKT'!BZ203</f>
        <v>100</v>
      </c>
      <c r="CA203" s="38">
        <f>'Bieu8-XSKT'!CA203</f>
        <v>0</v>
      </c>
      <c r="CB203" s="38">
        <f>'Bieu8-XSKT'!CB203</f>
        <v>100</v>
      </c>
      <c r="CC203" s="39"/>
      <c r="CD203" s="127" t="s">
        <v>66</v>
      </c>
      <c r="CE203" s="120"/>
      <c r="CG203" s="125"/>
      <c r="CH203" s="107"/>
      <c r="CI203" s="125"/>
      <c r="CJ203" s="106"/>
      <c r="CK203" s="105"/>
      <c r="CL203" s="106"/>
    </row>
    <row r="204" spans="1:90" s="170" customFormat="1" ht="30" hidden="1" x14ac:dyDescent="0.25">
      <c r="A204" s="41">
        <f>A203+1</f>
        <v>6</v>
      </c>
      <c r="B204" s="43" t="s">
        <v>181</v>
      </c>
      <c r="C204" s="45"/>
      <c r="D204" s="45"/>
      <c r="E204" s="45"/>
      <c r="F204" s="242" t="s">
        <v>244</v>
      </c>
      <c r="G204" s="38">
        <f>'Bieu8-XSKT'!G204</f>
        <v>3358</v>
      </c>
      <c r="H204" s="38">
        <f>'Bieu8-XSKT'!H204</f>
        <v>2000</v>
      </c>
      <c r="I204" s="38">
        <f>'Bieu8-XSKT'!I204</f>
        <v>0</v>
      </c>
      <c r="J204" s="38">
        <f>'Bieu8-XSKT'!J204</f>
        <v>0</v>
      </c>
      <c r="K204" s="38">
        <f>'Bieu8-XSKT'!K204</f>
        <v>0</v>
      </c>
      <c r="L204" s="38">
        <f>'Bieu8-XSKT'!L204</f>
        <v>0</v>
      </c>
      <c r="M204" s="38">
        <f>'Bieu8-XSKT'!M204</f>
        <v>0</v>
      </c>
      <c r="N204" s="38">
        <f>'Bieu8-XSKT'!N204</f>
        <v>0</v>
      </c>
      <c r="O204" s="38">
        <f>'Bieu8-XSKT'!O204</f>
        <v>0</v>
      </c>
      <c r="P204" s="38">
        <f>'Bieu8-XSKT'!P204</f>
        <v>0</v>
      </c>
      <c r="Q204" s="38">
        <f>'Bieu8-XSKT'!Q204</f>
        <v>0</v>
      </c>
      <c r="R204" s="38">
        <f>'Bieu8-XSKT'!R204</f>
        <v>0</v>
      </c>
      <c r="S204" s="38">
        <f>'Bieu8-XSKT'!S204</f>
        <v>0</v>
      </c>
      <c r="T204" s="38">
        <f>'Bieu8-XSKT'!T204</f>
        <v>0</v>
      </c>
      <c r="U204" s="38">
        <f>'Bieu8-XSKT'!U204</f>
        <v>0</v>
      </c>
      <c r="V204" s="38">
        <f>'Bieu8-XSKT'!V204</f>
        <v>0</v>
      </c>
      <c r="W204" s="38">
        <f>'Bieu8-XSKT'!W204</f>
        <v>0</v>
      </c>
      <c r="X204" s="38">
        <f>'Bieu8-XSKT'!X204</f>
        <v>0</v>
      </c>
      <c r="Y204" s="38">
        <f>'Bieu8-XSKT'!Y204</f>
        <v>0</v>
      </c>
      <c r="Z204" s="38">
        <f>'Bieu8-XSKT'!Z204</f>
        <v>0</v>
      </c>
      <c r="AA204" s="38">
        <f>'Bieu8-XSKT'!AA204</f>
        <v>0</v>
      </c>
      <c r="AB204" s="38">
        <f>'Bieu8-XSKT'!AB204</f>
        <v>0</v>
      </c>
      <c r="AC204" s="38">
        <f>'Bieu8-XSKT'!AC204</f>
        <v>0</v>
      </c>
      <c r="AD204" s="38">
        <f>'Bieu8-XSKT'!AD204</f>
        <v>0</v>
      </c>
      <c r="AE204" s="38">
        <f>'Bieu8-XSKT'!AE204</f>
        <v>0</v>
      </c>
      <c r="AF204" s="38">
        <f>'Bieu8-XSKT'!AF204</f>
        <v>0</v>
      </c>
      <c r="AG204" s="38">
        <f>'Bieu8-XSKT'!AG204</f>
        <v>0</v>
      </c>
      <c r="AH204" s="38">
        <f>'Bieu8-XSKT'!AH204</f>
        <v>0</v>
      </c>
      <c r="AI204" s="38">
        <f>'Bieu8-XSKT'!AI204</f>
        <v>0</v>
      </c>
      <c r="AJ204" s="38">
        <f>'Bieu8-XSKT'!AJ204</f>
        <v>0</v>
      </c>
      <c r="AK204" s="38">
        <f>'Bieu8-XSKT'!AK204</f>
        <v>0</v>
      </c>
      <c r="AL204" s="38">
        <f>'Bieu8-XSKT'!AL204</f>
        <v>0</v>
      </c>
      <c r="AM204" s="38">
        <f>'Bieu8-XSKT'!AM204</f>
        <v>0</v>
      </c>
      <c r="AN204" s="38">
        <f>'Bieu8-XSKT'!AN204</f>
        <v>0</v>
      </c>
      <c r="AO204" s="38">
        <f>'Bieu8-XSKT'!AO204</f>
        <v>0</v>
      </c>
      <c r="AP204" s="38">
        <f>'Bieu8-XSKT'!AP204</f>
        <v>0</v>
      </c>
      <c r="AQ204" s="38">
        <f>'Bieu8-XSKT'!AQ204</f>
        <v>0</v>
      </c>
      <c r="AR204" s="38">
        <f>'Bieu8-XSKT'!AR204</f>
        <v>0</v>
      </c>
      <c r="AS204" s="38">
        <f>'Bieu8-XSKT'!AS204</f>
        <v>0</v>
      </c>
      <c r="AT204" s="38">
        <f>'Bieu8-XSKT'!AT204</f>
        <v>0</v>
      </c>
      <c r="AU204" s="38">
        <f>'Bieu8-XSKT'!AU204</f>
        <v>0</v>
      </c>
      <c r="AV204" s="38">
        <f>'Bieu8-XSKT'!AV204</f>
        <v>0</v>
      </c>
      <c r="AW204" s="38">
        <f>'Bieu8-XSKT'!AW204</f>
        <v>0</v>
      </c>
      <c r="AX204" s="38">
        <f>'Bieu8-XSKT'!AX204</f>
        <v>0</v>
      </c>
      <c r="AY204" s="38">
        <f>'Bieu8-XSKT'!AY204</f>
        <v>0</v>
      </c>
      <c r="AZ204" s="38">
        <f>'Bieu8-XSKT'!AZ204</f>
        <v>0</v>
      </c>
      <c r="BA204" s="38">
        <f>'Bieu8-XSKT'!BA204</f>
        <v>0</v>
      </c>
      <c r="BB204" s="38">
        <f>'Bieu8-XSKT'!BB204</f>
        <v>0</v>
      </c>
      <c r="BC204" s="38">
        <f>'Bieu8-XSKT'!BC204</f>
        <v>0</v>
      </c>
      <c r="BD204" s="38">
        <f>'Bieu8-XSKT'!BD204</f>
        <v>0</v>
      </c>
      <c r="BE204" s="38">
        <f>'Bieu8-XSKT'!BE204</f>
        <v>0</v>
      </c>
      <c r="BF204" s="38">
        <f>'Bieu8-XSKT'!BF204</f>
        <v>0</v>
      </c>
      <c r="BG204" s="38">
        <f>'Bieu8-XSKT'!BG204</f>
        <v>0</v>
      </c>
      <c r="BH204" s="38">
        <f>'Bieu8-XSKT'!BH204</f>
        <v>0</v>
      </c>
      <c r="BI204" s="38">
        <f>'Bieu8-XSKT'!BI204</f>
        <v>3358</v>
      </c>
      <c r="BJ204" s="38">
        <f>'Bieu8-XSKT'!BJ204</f>
        <v>2000</v>
      </c>
      <c r="BK204" s="38">
        <f>'Bieu8-XSKT'!BK204</f>
        <v>2000</v>
      </c>
      <c r="BL204" s="38">
        <f>'Bieu8-XSKT'!BL204</f>
        <v>0</v>
      </c>
      <c r="BM204" s="38">
        <f>'Bieu8-XSKT'!BM204</f>
        <v>0</v>
      </c>
      <c r="BN204" s="38">
        <f>'Bieu8-XSKT'!BN204</f>
        <v>2000</v>
      </c>
      <c r="BO204" s="38">
        <f>'Bieu8-XSKT'!BO204</f>
        <v>0</v>
      </c>
      <c r="BP204" s="38">
        <f>'Bieu8-XSKT'!BP204</f>
        <v>2000</v>
      </c>
      <c r="BQ204" s="38">
        <f>'Bieu8-XSKT'!BQ204</f>
        <v>0</v>
      </c>
      <c r="BR204" s="38">
        <f>'Bieu8-XSKT'!BR204</f>
        <v>1900</v>
      </c>
      <c r="BS204" s="38">
        <f>'Bieu8-XSKT'!BS204</f>
        <v>100</v>
      </c>
      <c r="BT204" s="38">
        <f>'Bieu8-XSKT'!BT204</f>
        <v>0</v>
      </c>
      <c r="BU204" s="38">
        <f>'Bieu8-XSKT'!BU204</f>
        <v>2000</v>
      </c>
      <c r="BV204" s="38">
        <f>'Bieu8-XSKT'!BV204</f>
        <v>1900</v>
      </c>
      <c r="BW204" s="38">
        <f>'Bieu8-XSKT'!BW204</f>
        <v>1900</v>
      </c>
      <c r="BX204" s="38">
        <f>'Bieu8-XSKT'!BX204</f>
        <v>1900</v>
      </c>
      <c r="BY204" s="38">
        <f>'Bieu8-XSKT'!BY204</f>
        <v>100</v>
      </c>
      <c r="BZ204" s="38">
        <f>'Bieu8-XSKT'!BZ204</f>
        <v>100</v>
      </c>
      <c r="CA204" s="38">
        <f>'Bieu8-XSKT'!CA204</f>
        <v>0</v>
      </c>
      <c r="CB204" s="38">
        <f>'Bieu8-XSKT'!CB204</f>
        <v>100</v>
      </c>
      <c r="CC204" s="39"/>
      <c r="CD204" s="127" t="s">
        <v>66</v>
      </c>
      <c r="CE204" s="120"/>
      <c r="CG204" s="125"/>
      <c r="CH204" s="107"/>
      <c r="CI204" s="125"/>
      <c r="CJ204" s="106"/>
      <c r="CK204" s="105"/>
      <c r="CL204" s="106"/>
    </row>
    <row r="205" spans="1:90" s="170" customFormat="1" ht="30" hidden="1" x14ac:dyDescent="0.25">
      <c r="A205" s="41">
        <f>A204+1</f>
        <v>7</v>
      </c>
      <c r="B205" s="43" t="s">
        <v>507</v>
      </c>
      <c r="C205" s="45"/>
      <c r="D205" s="45"/>
      <c r="E205" s="45"/>
      <c r="F205" s="242" t="s">
        <v>244</v>
      </c>
      <c r="G205" s="38">
        <v>1652</v>
      </c>
      <c r="H205" s="38">
        <v>1500</v>
      </c>
      <c r="I205" s="38"/>
      <c r="J205" s="38"/>
      <c r="K205" s="38"/>
      <c r="L205" s="38"/>
      <c r="M205" s="38"/>
      <c r="N205" s="38"/>
      <c r="O205" s="38"/>
      <c r="P205" s="38"/>
      <c r="Q205" s="38"/>
      <c r="R205" s="38"/>
      <c r="S205" s="38"/>
      <c r="T205" s="38"/>
      <c r="U205" s="38"/>
      <c r="V205" s="38"/>
      <c r="W205" s="39"/>
      <c r="X205" s="38"/>
      <c r="Y205" s="38"/>
      <c r="Z205" s="38"/>
      <c r="AA205" s="38"/>
      <c r="AB205" s="38"/>
      <c r="AC205" s="39"/>
      <c r="AD205" s="39"/>
      <c r="AE205" s="39"/>
      <c r="AF205" s="39"/>
      <c r="AG205" s="38"/>
      <c r="AH205" s="39"/>
      <c r="AI205" s="39"/>
      <c r="AJ205" s="39"/>
      <c r="AK205" s="39"/>
      <c r="AL205" s="39"/>
      <c r="AM205" s="39"/>
      <c r="AN205" s="39"/>
      <c r="AO205" s="39"/>
      <c r="AP205" s="38"/>
      <c r="AQ205" s="38"/>
      <c r="AR205" s="38"/>
      <c r="AS205" s="39"/>
      <c r="AT205" s="39"/>
      <c r="AU205" s="38"/>
      <c r="AV205" s="38"/>
      <c r="AW205" s="38"/>
      <c r="AX205" s="38"/>
      <c r="AY205" s="38"/>
      <c r="AZ205" s="38"/>
      <c r="BA205" s="38"/>
      <c r="BB205" s="38"/>
      <c r="BC205" s="38"/>
      <c r="BD205" s="39"/>
      <c r="BE205" s="38"/>
      <c r="BF205" s="38"/>
      <c r="BG205" s="39"/>
      <c r="BH205" s="39">
        <f>BG205</f>
        <v>0</v>
      </c>
      <c r="BI205" s="39">
        <f t="shared" ref="BI205:BJ205" si="43">G205</f>
        <v>1652</v>
      </c>
      <c r="BJ205" s="39">
        <f t="shared" si="43"/>
        <v>1500</v>
      </c>
      <c r="BK205" s="39">
        <f>BL205+BP205</f>
        <v>1500</v>
      </c>
      <c r="BL205" s="39">
        <f>BH205</f>
        <v>0</v>
      </c>
      <c r="BM205" s="39">
        <f>AY205</f>
        <v>0</v>
      </c>
      <c r="BN205" s="39">
        <f>BJ205-BL205</f>
        <v>1500</v>
      </c>
      <c r="BO205" s="38"/>
      <c r="BP205" s="38">
        <f>BN205+BO205</f>
        <v>1500</v>
      </c>
      <c r="BQ205" s="39"/>
      <c r="BR205" s="39">
        <v>1900</v>
      </c>
      <c r="BS205" s="39">
        <f>BP205-BR205</f>
        <v>-400</v>
      </c>
      <c r="BT205" s="39"/>
      <c r="BU205" s="39">
        <f>BK205+BT205</f>
        <v>1500</v>
      </c>
      <c r="BV205" s="39">
        <v>1400</v>
      </c>
      <c r="BW205" s="39">
        <v>1400</v>
      </c>
      <c r="BX205" s="39">
        <f t="shared" ref="BX205" si="44">BW205</f>
        <v>1400</v>
      </c>
      <c r="BY205" s="39">
        <f t="shared" ref="BY205" si="45">BU205-BV205</f>
        <v>100</v>
      </c>
      <c r="BZ205" s="39">
        <f t="shared" ref="BZ205" si="46">BY205</f>
        <v>100</v>
      </c>
      <c r="CA205" s="39"/>
      <c r="CB205" s="39">
        <f t="shared" ref="CB205" si="47">BY205+CA205</f>
        <v>100</v>
      </c>
      <c r="CC205" s="39"/>
      <c r="CD205" s="127" t="s">
        <v>62</v>
      </c>
      <c r="CE205" s="120"/>
      <c r="CF205" s="105"/>
      <c r="CG205" s="125"/>
      <c r="CH205" s="107"/>
      <c r="CI205" s="125"/>
      <c r="CJ205" s="106"/>
      <c r="CK205" s="105"/>
      <c r="CL205" s="106"/>
    </row>
    <row r="206" spans="1:90" s="17" customFormat="1" ht="15.75" hidden="1" x14ac:dyDescent="0.25">
      <c r="A206" s="41"/>
      <c r="B206" s="43"/>
      <c r="C206" s="44"/>
      <c r="D206" s="44"/>
      <c r="E206" s="41"/>
      <c r="F206" s="226"/>
      <c r="G206" s="38">
        <f>'Bieu8-XSKT'!G206</f>
        <v>0</v>
      </c>
      <c r="H206" s="38">
        <f>'Bieu8-XSKT'!H206</f>
        <v>0</v>
      </c>
      <c r="I206" s="38">
        <f>'Bieu8-XSKT'!I206</f>
        <v>0</v>
      </c>
      <c r="J206" s="38">
        <f>'Bieu8-XSKT'!J206</f>
        <v>0</v>
      </c>
      <c r="K206" s="38">
        <f>'Bieu8-XSKT'!K206</f>
        <v>0</v>
      </c>
      <c r="L206" s="38">
        <f>'Bieu8-XSKT'!L206</f>
        <v>0</v>
      </c>
      <c r="M206" s="38">
        <f>'Bieu8-XSKT'!M206</f>
        <v>0</v>
      </c>
      <c r="N206" s="38">
        <f>'Bieu8-XSKT'!N206</f>
        <v>0</v>
      </c>
      <c r="O206" s="38">
        <f>'Bieu8-XSKT'!O206</f>
        <v>0</v>
      </c>
      <c r="P206" s="38">
        <f>'Bieu8-XSKT'!P206</f>
        <v>0</v>
      </c>
      <c r="Q206" s="38">
        <f>'Bieu8-XSKT'!Q206</f>
        <v>0</v>
      </c>
      <c r="R206" s="38">
        <f>'Bieu8-XSKT'!R206</f>
        <v>0</v>
      </c>
      <c r="S206" s="38">
        <f>'Bieu8-XSKT'!S206</f>
        <v>0</v>
      </c>
      <c r="T206" s="38">
        <f>'Bieu8-XSKT'!T206</f>
        <v>0</v>
      </c>
      <c r="U206" s="38">
        <f>'Bieu8-XSKT'!U206</f>
        <v>0</v>
      </c>
      <c r="V206" s="38">
        <f>'Bieu8-XSKT'!V206</f>
        <v>0</v>
      </c>
      <c r="W206" s="38">
        <f>'Bieu8-XSKT'!W206</f>
        <v>0</v>
      </c>
      <c r="X206" s="38">
        <f>'Bieu8-XSKT'!X206</f>
        <v>0</v>
      </c>
      <c r="Y206" s="38">
        <f>'Bieu8-XSKT'!Y206</f>
        <v>0</v>
      </c>
      <c r="Z206" s="38">
        <f>'Bieu8-XSKT'!Z206</f>
        <v>0</v>
      </c>
      <c r="AA206" s="38">
        <f>'Bieu8-XSKT'!AA206</f>
        <v>0</v>
      </c>
      <c r="AB206" s="38">
        <f>'Bieu8-XSKT'!AB206</f>
        <v>0</v>
      </c>
      <c r="AC206" s="38">
        <f>'Bieu8-XSKT'!AC206</f>
        <v>0</v>
      </c>
      <c r="AD206" s="38">
        <f>'Bieu8-XSKT'!AD206</f>
        <v>0</v>
      </c>
      <c r="AE206" s="38">
        <f>'Bieu8-XSKT'!AE206</f>
        <v>0</v>
      </c>
      <c r="AF206" s="38">
        <f>'Bieu8-XSKT'!AF206</f>
        <v>0</v>
      </c>
      <c r="AG206" s="38">
        <f>'Bieu8-XSKT'!AG206</f>
        <v>0</v>
      </c>
      <c r="AH206" s="38">
        <f>'Bieu8-XSKT'!AH206</f>
        <v>0</v>
      </c>
      <c r="AI206" s="38">
        <f>'Bieu8-XSKT'!AI206</f>
        <v>0</v>
      </c>
      <c r="AJ206" s="38">
        <f>'Bieu8-XSKT'!AJ206</f>
        <v>0</v>
      </c>
      <c r="AK206" s="38">
        <f>'Bieu8-XSKT'!AK206</f>
        <v>0</v>
      </c>
      <c r="AL206" s="38">
        <f>'Bieu8-XSKT'!AL206</f>
        <v>0</v>
      </c>
      <c r="AM206" s="38">
        <f>'Bieu8-XSKT'!AM206</f>
        <v>0</v>
      </c>
      <c r="AN206" s="38">
        <f>'Bieu8-XSKT'!AN206</f>
        <v>0</v>
      </c>
      <c r="AO206" s="38">
        <f>'Bieu8-XSKT'!AO206</f>
        <v>0</v>
      </c>
      <c r="AP206" s="38">
        <f>'Bieu8-XSKT'!AP206</f>
        <v>0</v>
      </c>
      <c r="AQ206" s="38">
        <f>'Bieu8-XSKT'!AQ206</f>
        <v>0</v>
      </c>
      <c r="AR206" s="38">
        <f>'Bieu8-XSKT'!AR206</f>
        <v>0</v>
      </c>
      <c r="AS206" s="38">
        <f>'Bieu8-XSKT'!AS206</f>
        <v>0</v>
      </c>
      <c r="AT206" s="38">
        <f>'Bieu8-XSKT'!AT206</f>
        <v>0</v>
      </c>
      <c r="AU206" s="38">
        <f>'Bieu8-XSKT'!AU206</f>
        <v>0</v>
      </c>
      <c r="AV206" s="38">
        <f>'Bieu8-XSKT'!AV206</f>
        <v>0</v>
      </c>
      <c r="AW206" s="38">
        <f>'Bieu8-XSKT'!AW206</f>
        <v>0</v>
      </c>
      <c r="AX206" s="38">
        <f>'Bieu8-XSKT'!AX206</f>
        <v>0</v>
      </c>
      <c r="AY206" s="38">
        <f>'Bieu8-XSKT'!AY206</f>
        <v>0</v>
      </c>
      <c r="AZ206" s="38">
        <f>'Bieu8-XSKT'!AZ206</f>
        <v>0</v>
      </c>
      <c r="BA206" s="38">
        <f>'Bieu8-XSKT'!BA206</f>
        <v>0</v>
      </c>
      <c r="BB206" s="38">
        <f>'Bieu8-XSKT'!BB206</f>
        <v>0</v>
      </c>
      <c r="BC206" s="38">
        <f>'Bieu8-XSKT'!BC206</f>
        <v>0</v>
      </c>
      <c r="BD206" s="38">
        <f>'Bieu8-XSKT'!BD206</f>
        <v>0</v>
      </c>
      <c r="BE206" s="38">
        <f>'Bieu8-XSKT'!BE206</f>
        <v>0</v>
      </c>
      <c r="BF206" s="38">
        <f>'Bieu8-XSKT'!BF206</f>
        <v>0</v>
      </c>
      <c r="BG206" s="38">
        <f>'Bieu8-XSKT'!BG206</f>
        <v>0</v>
      </c>
      <c r="BH206" s="38">
        <f>'Bieu8-XSKT'!BH206</f>
        <v>0</v>
      </c>
      <c r="BI206" s="38">
        <f>'Bieu8-XSKT'!BI206</f>
        <v>0</v>
      </c>
      <c r="BJ206" s="38">
        <f>'Bieu8-XSKT'!BJ206</f>
        <v>0</v>
      </c>
      <c r="BK206" s="38">
        <f>'Bieu8-XSKT'!BK206</f>
        <v>0</v>
      </c>
      <c r="BL206" s="38">
        <f>'Bieu8-XSKT'!BL206</f>
        <v>0</v>
      </c>
      <c r="BM206" s="38">
        <f>'Bieu8-XSKT'!BM206</f>
        <v>0</v>
      </c>
      <c r="BN206" s="38">
        <f>'Bieu8-XSKT'!BN206</f>
        <v>0</v>
      </c>
      <c r="BO206" s="38">
        <f>'Bieu8-XSKT'!BO206</f>
        <v>0</v>
      </c>
      <c r="BP206" s="38">
        <f>'Bieu8-XSKT'!BP206</f>
        <v>0</v>
      </c>
      <c r="BQ206" s="38">
        <f>'Bieu8-XSKT'!BQ206</f>
        <v>0</v>
      </c>
      <c r="BR206" s="38">
        <f>'Bieu8-XSKT'!BR206</f>
        <v>0</v>
      </c>
      <c r="BS206" s="38">
        <f>'Bieu8-XSKT'!BS206</f>
        <v>0</v>
      </c>
      <c r="BT206" s="38">
        <f>'Bieu8-XSKT'!BT206</f>
        <v>0</v>
      </c>
      <c r="BU206" s="38">
        <f>'Bieu8-XSKT'!BU206</f>
        <v>0</v>
      </c>
      <c r="BV206" s="38">
        <f>'Bieu8-XSKT'!BV206</f>
        <v>0</v>
      </c>
      <c r="BW206" s="38">
        <f>'Bieu8-XSKT'!BW206</f>
        <v>0</v>
      </c>
      <c r="BX206" s="38">
        <f>'Bieu8-XSKT'!BX206</f>
        <v>0</v>
      </c>
      <c r="BY206" s="38">
        <f>'Bieu8-XSKT'!BY206</f>
        <v>0</v>
      </c>
      <c r="BZ206" s="38">
        <f>'Bieu8-XSKT'!BZ206</f>
        <v>0</v>
      </c>
      <c r="CA206" s="38">
        <f>'Bieu8-XSKT'!CA206</f>
        <v>0</v>
      </c>
      <c r="CB206" s="38">
        <f>'Bieu8-XSKT'!CB206</f>
        <v>0</v>
      </c>
      <c r="CC206" s="39"/>
      <c r="CD206" s="124"/>
      <c r="CE206" s="120"/>
      <c r="CF206" s="158"/>
      <c r="CG206" s="125"/>
      <c r="CH206" s="107"/>
      <c r="CI206" s="125"/>
      <c r="CJ206" s="106"/>
      <c r="CK206" s="105"/>
      <c r="CL206" s="106"/>
    </row>
    <row r="207" spans="1:90" s="158" customFormat="1" ht="15.75" x14ac:dyDescent="0.25">
      <c r="A207" s="114"/>
      <c r="B207" s="144" t="s">
        <v>508</v>
      </c>
      <c r="C207" s="41"/>
      <c r="D207" s="41"/>
      <c r="E207" s="41"/>
      <c r="F207" s="238"/>
      <c r="G207" s="119">
        <f t="shared" ref="G207:BR207" si="48">G208+G209</f>
        <v>5401</v>
      </c>
      <c r="H207" s="119">
        <f t="shared" si="48"/>
        <v>4000</v>
      </c>
      <c r="I207" s="119">
        <f t="shared" si="48"/>
        <v>0</v>
      </c>
      <c r="J207" s="119">
        <f t="shared" si="48"/>
        <v>0</v>
      </c>
      <c r="K207" s="119">
        <f t="shared" si="48"/>
        <v>0</v>
      </c>
      <c r="L207" s="119">
        <f t="shared" si="48"/>
        <v>0</v>
      </c>
      <c r="M207" s="119">
        <f t="shared" si="48"/>
        <v>0</v>
      </c>
      <c r="N207" s="119">
        <f t="shared" si="48"/>
        <v>0</v>
      </c>
      <c r="O207" s="119">
        <f t="shared" si="48"/>
        <v>0</v>
      </c>
      <c r="P207" s="119">
        <f t="shared" si="48"/>
        <v>0</v>
      </c>
      <c r="Q207" s="119">
        <f t="shared" si="48"/>
        <v>0</v>
      </c>
      <c r="R207" s="119">
        <f t="shared" si="48"/>
        <v>0</v>
      </c>
      <c r="S207" s="119">
        <f t="shared" si="48"/>
        <v>0</v>
      </c>
      <c r="T207" s="119">
        <f t="shared" si="48"/>
        <v>0</v>
      </c>
      <c r="U207" s="119">
        <f t="shared" si="48"/>
        <v>0</v>
      </c>
      <c r="V207" s="119">
        <f t="shared" si="48"/>
        <v>0</v>
      </c>
      <c r="W207" s="119">
        <f t="shared" si="48"/>
        <v>0</v>
      </c>
      <c r="X207" s="119">
        <f t="shared" si="48"/>
        <v>0</v>
      </c>
      <c r="Y207" s="119">
        <f t="shared" si="48"/>
        <v>0</v>
      </c>
      <c r="Z207" s="119">
        <f t="shared" si="48"/>
        <v>0</v>
      </c>
      <c r="AA207" s="119">
        <f t="shared" si="48"/>
        <v>0</v>
      </c>
      <c r="AB207" s="119">
        <f t="shared" si="48"/>
        <v>0</v>
      </c>
      <c r="AC207" s="119">
        <f t="shared" si="48"/>
        <v>0</v>
      </c>
      <c r="AD207" s="119">
        <f t="shared" si="48"/>
        <v>0</v>
      </c>
      <c r="AE207" s="119">
        <f t="shared" si="48"/>
        <v>0</v>
      </c>
      <c r="AF207" s="119">
        <f t="shared" si="48"/>
        <v>0</v>
      </c>
      <c r="AG207" s="119">
        <f t="shared" si="48"/>
        <v>0</v>
      </c>
      <c r="AH207" s="119">
        <f t="shared" si="48"/>
        <v>0</v>
      </c>
      <c r="AI207" s="119">
        <f t="shared" si="48"/>
        <v>0</v>
      </c>
      <c r="AJ207" s="119">
        <f t="shared" si="48"/>
        <v>0</v>
      </c>
      <c r="AK207" s="119">
        <f t="shared" si="48"/>
        <v>0</v>
      </c>
      <c r="AL207" s="119">
        <f t="shared" si="48"/>
        <v>0</v>
      </c>
      <c r="AM207" s="119">
        <f t="shared" si="48"/>
        <v>0</v>
      </c>
      <c r="AN207" s="119">
        <f t="shared" si="48"/>
        <v>0</v>
      </c>
      <c r="AO207" s="119">
        <f t="shared" si="48"/>
        <v>0</v>
      </c>
      <c r="AP207" s="119">
        <f t="shared" si="48"/>
        <v>0</v>
      </c>
      <c r="AQ207" s="119">
        <f t="shared" si="48"/>
        <v>0</v>
      </c>
      <c r="AR207" s="119">
        <f t="shared" si="48"/>
        <v>0</v>
      </c>
      <c r="AS207" s="119">
        <f t="shared" si="48"/>
        <v>0</v>
      </c>
      <c r="AT207" s="119">
        <f t="shared" si="48"/>
        <v>0</v>
      </c>
      <c r="AU207" s="119">
        <f t="shared" si="48"/>
        <v>0</v>
      </c>
      <c r="AV207" s="119">
        <f t="shared" si="48"/>
        <v>0</v>
      </c>
      <c r="AW207" s="119">
        <f t="shared" si="48"/>
        <v>0</v>
      </c>
      <c r="AX207" s="119">
        <f t="shared" si="48"/>
        <v>0</v>
      </c>
      <c r="AY207" s="119">
        <f t="shared" si="48"/>
        <v>0</v>
      </c>
      <c r="AZ207" s="119">
        <f t="shared" si="48"/>
        <v>0</v>
      </c>
      <c r="BA207" s="119">
        <f t="shared" si="48"/>
        <v>0</v>
      </c>
      <c r="BB207" s="119">
        <f t="shared" si="48"/>
        <v>0</v>
      </c>
      <c r="BC207" s="119">
        <f t="shared" si="48"/>
        <v>0</v>
      </c>
      <c r="BD207" s="119">
        <f t="shared" si="48"/>
        <v>0</v>
      </c>
      <c r="BE207" s="119">
        <f t="shared" si="48"/>
        <v>0</v>
      </c>
      <c r="BF207" s="119">
        <f t="shared" si="48"/>
        <v>0</v>
      </c>
      <c r="BG207" s="119">
        <f t="shared" si="48"/>
        <v>0</v>
      </c>
      <c r="BH207" s="119">
        <f t="shared" si="48"/>
        <v>0</v>
      </c>
      <c r="BI207" s="119">
        <f t="shared" si="48"/>
        <v>0</v>
      </c>
      <c r="BJ207" s="119">
        <f t="shared" si="48"/>
        <v>0</v>
      </c>
      <c r="BK207" s="119">
        <f t="shared" si="48"/>
        <v>1200</v>
      </c>
      <c r="BL207" s="119">
        <f t="shared" si="48"/>
        <v>0</v>
      </c>
      <c r="BM207" s="119">
        <f t="shared" si="48"/>
        <v>0</v>
      </c>
      <c r="BN207" s="119">
        <f t="shared" si="48"/>
        <v>0</v>
      </c>
      <c r="BO207" s="119">
        <f t="shared" si="48"/>
        <v>0</v>
      </c>
      <c r="BP207" s="119">
        <f t="shared" si="48"/>
        <v>1200</v>
      </c>
      <c r="BQ207" s="119">
        <f t="shared" si="48"/>
        <v>0</v>
      </c>
      <c r="BR207" s="119">
        <f t="shared" si="48"/>
        <v>1200</v>
      </c>
      <c r="BS207" s="119">
        <f t="shared" ref="BS207:CA207" si="49">BS208+BS209</f>
        <v>0</v>
      </c>
      <c r="BT207" s="119">
        <f t="shared" si="49"/>
        <v>1445</v>
      </c>
      <c r="BU207" s="119">
        <f t="shared" si="49"/>
        <v>1245</v>
      </c>
      <c r="BV207" s="119">
        <f t="shared" si="49"/>
        <v>1200</v>
      </c>
      <c r="BW207" s="119">
        <f t="shared" si="49"/>
        <v>1200</v>
      </c>
      <c r="BX207" s="119">
        <f t="shared" si="49"/>
        <v>1200</v>
      </c>
      <c r="BY207" s="119">
        <f t="shared" si="49"/>
        <v>45</v>
      </c>
      <c r="BZ207" s="119">
        <f t="shared" si="49"/>
        <v>45</v>
      </c>
      <c r="CA207" s="119">
        <f t="shared" si="49"/>
        <v>2755</v>
      </c>
      <c r="CB207" s="119">
        <f>CB208+CB209</f>
        <v>2800</v>
      </c>
      <c r="CC207" s="153">
        <f>CC208+CC209</f>
        <v>2755</v>
      </c>
      <c r="CD207" s="127"/>
      <c r="CE207" s="120"/>
      <c r="CF207" s="17"/>
      <c r="CG207" s="125"/>
      <c r="CH207" s="107"/>
      <c r="CI207" s="125"/>
      <c r="CJ207" s="106"/>
      <c r="CK207" s="105"/>
      <c r="CL207" s="106"/>
    </row>
    <row r="208" spans="1:90" s="170" customFormat="1" ht="30" x14ac:dyDescent="0.25">
      <c r="A208" s="54">
        <v>1</v>
      </c>
      <c r="B208" s="51" t="s">
        <v>269</v>
      </c>
      <c r="C208" s="45"/>
      <c r="D208" s="45"/>
      <c r="E208" s="45"/>
      <c r="F208" s="236" t="s">
        <v>271</v>
      </c>
      <c r="G208" s="38">
        <f>'Bieu8-XSKT'!G208</f>
        <v>2370</v>
      </c>
      <c r="H208" s="38">
        <f>'Bieu8-XSKT'!H208</f>
        <v>2000</v>
      </c>
      <c r="I208" s="38">
        <f>'Bieu8-XSKT'!I208</f>
        <v>0</v>
      </c>
      <c r="J208" s="38">
        <f>'Bieu8-XSKT'!J208</f>
        <v>0</v>
      </c>
      <c r="K208" s="38">
        <f>'Bieu8-XSKT'!K208</f>
        <v>0</v>
      </c>
      <c r="L208" s="38">
        <f>'Bieu8-XSKT'!L208</f>
        <v>0</v>
      </c>
      <c r="M208" s="38">
        <f>'Bieu8-XSKT'!M208</f>
        <v>0</v>
      </c>
      <c r="N208" s="38">
        <f>'Bieu8-XSKT'!N208</f>
        <v>0</v>
      </c>
      <c r="O208" s="38">
        <f>'Bieu8-XSKT'!O208</f>
        <v>0</v>
      </c>
      <c r="P208" s="38">
        <f>'Bieu8-XSKT'!P208</f>
        <v>0</v>
      </c>
      <c r="Q208" s="38">
        <f>'Bieu8-XSKT'!Q208</f>
        <v>0</v>
      </c>
      <c r="R208" s="38">
        <f>'Bieu8-XSKT'!R208</f>
        <v>0</v>
      </c>
      <c r="S208" s="38">
        <f>'Bieu8-XSKT'!S208</f>
        <v>0</v>
      </c>
      <c r="T208" s="38">
        <f>'Bieu8-XSKT'!T208</f>
        <v>0</v>
      </c>
      <c r="U208" s="38">
        <f>'Bieu8-XSKT'!U208</f>
        <v>0</v>
      </c>
      <c r="V208" s="38">
        <f>'Bieu8-XSKT'!V208</f>
        <v>0</v>
      </c>
      <c r="W208" s="38">
        <f>'Bieu8-XSKT'!W208</f>
        <v>0</v>
      </c>
      <c r="X208" s="38">
        <f>'Bieu8-XSKT'!X208</f>
        <v>0</v>
      </c>
      <c r="Y208" s="38">
        <f>'Bieu8-XSKT'!Y208</f>
        <v>0</v>
      </c>
      <c r="Z208" s="38">
        <f>'Bieu8-XSKT'!Z208</f>
        <v>0</v>
      </c>
      <c r="AA208" s="38">
        <f>'Bieu8-XSKT'!AA208</f>
        <v>0</v>
      </c>
      <c r="AB208" s="38">
        <f>'Bieu8-XSKT'!AB208</f>
        <v>0</v>
      </c>
      <c r="AC208" s="38">
        <f>'Bieu8-XSKT'!AC208</f>
        <v>0</v>
      </c>
      <c r="AD208" s="38">
        <f>'Bieu8-XSKT'!AD208</f>
        <v>0</v>
      </c>
      <c r="AE208" s="38">
        <f>'Bieu8-XSKT'!AE208</f>
        <v>0</v>
      </c>
      <c r="AF208" s="38">
        <f>'Bieu8-XSKT'!AF208</f>
        <v>0</v>
      </c>
      <c r="AG208" s="38">
        <f>'Bieu8-XSKT'!AG208</f>
        <v>0</v>
      </c>
      <c r="AH208" s="38">
        <f>'Bieu8-XSKT'!AH208</f>
        <v>0</v>
      </c>
      <c r="AI208" s="38">
        <f>'Bieu8-XSKT'!AI208</f>
        <v>0</v>
      </c>
      <c r="AJ208" s="38">
        <f>'Bieu8-XSKT'!AJ208</f>
        <v>0</v>
      </c>
      <c r="AK208" s="38">
        <f>'Bieu8-XSKT'!AK208</f>
        <v>0</v>
      </c>
      <c r="AL208" s="38">
        <f>'Bieu8-XSKT'!AL208</f>
        <v>0</v>
      </c>
      <c r="AM208" s="38">
        <f>'Bieu8-XSKT'!AM208</f>
        <v>0</v>
      </c>
      <c r="AN208" s="38">
        <f>'Bieu8-XSKT'!AN208</f>
        <v>0</v>
      </c>
      <c r="AO208" s="38">
        <f>'Bieu8-XSKT'!AO208</f>
        <v>0</v>
      </c>
      <c r="AP208" s="38">
        <f>'Bieu8-XSKT'!AP208</f>
        <v>0</v>
      </c>
      <c r="AQ208" s="38">
        <f>'Bieu8-XSKT'!AQ208</f>
        <v>0</v>
      </c>
      <c r="AR208" s="38">
        <f>'Bieu8-XSKT'!AR208</f>
        <v>0</v>
      </c>
      <c r="AS208" s="38">
        <f>'Bieu8-XSKT'!AS208</f>
        <v>0</v>
      </c>
      <c r="AT208" s="38">
        <f>'Bieu8-XSKT'!AT208</f>
        <v>0</v>
      </c>
      <c r="AU208" s="38">
        <f>'Bieu8-XSKT'!AU208</f>
        <v>0</v>
      </c>
      <c r="AV208" s="38">
        <f>'Bieu8-XSKT'!AV208</f>
        <v>0</v>
      </c>
      <c r="AW208" s="38">
        <f>'Bieu8-XSKT'!AW208</f>
        <v>0</v>
      </c>
      <c r="AX208" s="38">
        <f>'Bieu8-XSKT'!AX208</f>
        <v>0</v>
      </c>
      <c r="AY208" s="38">
        <f>'Bieu8-XSKT'!AY208</f>
        <v>0</v>
      </c>
      <c r="AZ208" s="38">
        <f>'Bieu8-XSKT'!AZ208</f>
        <v>0</v>
      </c>
      <c r="BA208" s="38">
        <f>'Bieu8-XSKT'!BA208</f>
        <v>0</v>
      </c>
      <c r="BB208" s="38">
        <f>'Bieu8-XSKT'!BB208</f>
        <v>0</v>
      </c>
      <c r="BC208" s="38">
        <f>'Bieu8-XSKT'!BC208</f>
        <v>0</v>
      </c>
      <c r="BD208" s="38">
        <f>'Bieu8-XSKT'!BD208</f>
        <v>0</v>
      </c>
      <c r="BE208" s="38">
        <f>'Bieu8-XSKT'!BE208</f>
        <v>0</v>
      </c>
      <c r="BF208" s="38">
        <f>'Bieu8-XSKT'!BF208</f>
        <v>0</v>
      </c>
      <c r="BG208" s="38">
        <f>'Bieu8-XSKT'!BG208</f>
        <v>0</v>
      </c>
      <c r="BH208" s="38">
        <f>'Bieu8-XSKT'!BH208</f>
        <v>0</v>
      </c>
      <c r="BI208" s="38">
        <f>'Bieu8-XSKT'!BI208</f>
        <v>0</v>
      </c>
      <c r="BJ208" s="38">
        <f>'Bieu8-XSKT'!BJ208</f>
        <v>0</v>
      </c>
      <c r="BK208" s="38">
        <f>'Bieu8-XSKT'!BK208</f>
        <v>600</v>
      </c>
      <c r="BL208" s="38">
        <f>'Bieu8-XSKT'!BL208</f>
        <v>0</v>
      </c>
      <c r="BM208" s="38">
        <f>'Bieu8-XSKT'!BM208</f>
        <v>0</v>
      </c>
      <c r="BN208" s="38">
        <f>'Bieu8-XSKT'!BN208</f>
        <v>0</v>
      </c>
      <c r="BO208" s="38">
        <f>'Bieu8-XSKT'!BO208</f>
        <v>0</v>
      </c>
      <c r="BP208" s="38">
        <f>'Bieu8-XSKT'!BP208</f>
        <v>600</v>
      </c>
      <c r="BQ208" s="38">
        <f>'Bieu8-XSKT'!BQ208</f>
        <v>0</v>
      </c>
      <c r="BR208" s="38">
        <f>'Bieu8-XSKT'!BR208</f>
        <v>600</v>
      </c>
      <c r="BS208" s="38">
        <f>'Bieu8-XSKT'!BS208</f>
        <v>0</v>
      </c>
      <c r="BT208" s="38">
        <f>'Bieu8-XSKT'!BT208</f>
        <v>45</v>
      </c>
      <c r="BU208" s="38">
        <f>'Bieu8-XSKT'!BU208</f>
        <v>645</v>
      </c>
      <c r="BV208" s="38">
        <f>'Bieu8-XSKT'!BV208</f>
        <v>600</v>
      </c>
      <c r="BW208" s="38">
        <f>'Bieu8-XSKT'!BW208</f>
        <v>600</v>
      </c>
      <c r="BX208" s="38">
        <f>'Bieu8-XSKT'!BX208</f>
        <v>600</v>
      </c>
      <c r="BY208" s="38">
        <f>'Bieu8-XSKT'!BY208</f>
        <v>45</v>
      </c>
      <c r="BZ208" s="38">
        <f>'Bieu8-XSKT'!BZ208</f>
        <v>45</v>
      </c>
      <c r="CA208" s="38">
        <f>'Bieu8-XSKT'!CA208</f>
        <v>1355</v>
      </c>
      <c r="CB208" s="38">
        <f>'Bieu8-XSKT'!CB208</f>
        <v>1400</v>
      </c>
      <c r="CC208" s="39">
        <f>CB208-BY208</f>
        <v>1355</v>
      </c>
      <c r="CD208" s="41" t="s">
        <v>65</v>
      </c>
      <c r="CE208" s="120"/>
      <c r="CF208" s="158"/>
      <c r="CG208" s="125"/>
      <c r="CH208" s="107"/>
      <c r="CI208" s="125"/>
      <c r="CJ208" s="106"/>
      <c r="CK208" s="105"/>
      <c r="CL208" s="106"/>
    </row>
    <row r="209" spans="1:90" s="158" customFormat="1" ht="30" x14ac:dyDescent="0.25">
      <c r="A209" s="54">
        <v>2</v>
      </c>
      <c r="B209" s="51" t="s">
        <v>270</v>
      </c>
      <c r="C209" s="41"/>
      <c r="D209" s="41"/>
      <c r="E209" s="41"/>
      <c r="F209" s="226" t="s">
        <v>272</v>
      </c>
      <c r="G209" s="38">
        <f>'Bieu8-XSKT'!G209</f>
        <v>3031</v>
      </c>
      <c r="H209" s="38">
        <f>'Bieu8-XSKT'!H209</f>
        <v>2000</v>
      </c>
      <c r="I209" s="38">
        <f>'Bieu8-XSKT'!I209</f>
        <v>0</v>
      </c>
      <c r="J209" s="38">
        <f>'Bieu8-XSKT'!J209</f>
        <v>0</v>
      </c>
      <c r="K209" s="38">
        <f>'Bieu8-XSKT'!K209</f>
        <v>0</v>
      </c>
      <c r="L209" s="38">
        <f>'Bieu8-XSKT'!L209</f>
        <v>0</v>
      </c>
      <c r="M209" s="38">
        <f>'Bieu8-XSKT'!M209</f>
        <v>0</v>
      </c>
      <c r="N209" s="38">
        <f>'Bieu8-XSKT'!N209</f>
        <v>0</v>
      </c>
      <c r="O209" s="38">
        <f>'Bieu8-XSKT'!O209</f>
        <v>0</v>
      </c>
      <c r="P209" s="38">
        <f>'Bieu8-XSKT'!P209</f>
        <v>0</v>
      </c>
      <c r="Q209" s="38">
        <f>'Bieu8-XSKT'!Q209</f>
        <v>0</v>
      </c>
      <c r="R209" s="38">
        <f>'Bieu8-XSKT'!R209</f>
        <v>0</v>
      </c>
      <c r="S209" s="38">
        <f>'Bieu8-XSKT'!S209</f>
        <v>0</v>
      </c>
      <c r="T209" s="38">
        <f>'Bieu8-XSKT'!T209</f>
        <v>0</v>
      </c>
      <c r="U209" s="38">
        <f>'Bieu8-XSKT'!U209</f>
        <v>0</v>
      </c>
      <c r="V209" s="38">
        <f>'Bieu8-XSKT'!V209</f>
        <v>0</v>
      </c>
      <c r="W209" s="38">
        <f>'Bieu8-XSKT'!W209</f>
        <v>0</v>
      </c>
      <c r="X209" s="38">
        <f>'Bieu8-XSKT'!X209</f>
        <v>0</v>
      </c>
      <c r="Y209" s="38">
        <f>'Bieu8-XSKT'!Y209</f>
        <v>0</v>
      </c>
      <c r="Z209" s="38">
        <f>'Bieu8-XSKT'!Z209</f>
        <v>0</v>
      </c>
      <c r="AA209" s="38">
        <f>'Bieu8-XSKT'!AA209</f>
        <v>0</v>
      </c>
      <c r="AB209" s="38">
        <f>'Bieu8-XSKT'!AB209</f>
        <v>0</v>
      </c>
      <c r="AC209" s="38">
        <f>'Bieu8-XSKT'!AC209</f>
        <v>0</v>
      </c>
      <c r="AD209" s="38">
        <f>'Bieu8-XSKT'!AD209</f>
        <v>0</v>
      </c>
      <c r="AE209" s="38">
        <f>'Bieu8-XSKT'!AE209</f>
        <v>0</v>
      </c>
      <c r="AF209" s="38">
        <f>'Bieu8-XSKT'!AF209</f>
        <v>0</v>
      </c>
      <c r="AG209" s="38">
        <f>'Bieu8-XSKT'!AG209</f>
        <v>0</v>
      </c>
      <c r="AH209" s="38">
        <f>'Bieu8-XSKT'!AH209</f>
        <v>0</v>
      </c>
      <c r="AI209" s="38">
        <f>'Bieu8-XSKT'!AI209</f>
        <v>0</v>
      </c>
      <c r="AJ209" s="38">
        <f>'Bieu8-XSKT'!AJ209</f>
        <v>0</v>
      </c>
      <c r="AK209" s="38">
        <f>'Bieu8-XSKT'!AK209</f>
        <v>0</v>
      </c>
      <c r="AL209" s="38">
        <f>'Bieu8-XSKT'!AL209</f>
        <v>0</v>
      </c>
      <c r="AM209" s="38">
        <f>'Bieu8-XSKT'!AM209</f>
        <v>0</v>
      </c>
      <c r="AN209" s="38">
        <f>'Bieu8-XSKT'!AN209</f>
        <v>0</v>
      </c>
      <c r="AO209" s="38">
        <f>'Bieu8-XSKT'!AO209</f>
        <v>0</v>
      </c>
      <c r="AP209" s="38">
        <f>'Bieu8-XSKT'!AP209</f>
        <v>0</v>
      </c>
      <c r="AQ209" s="38">
        <f>'Bieu8-XSKT'!AQ209</f>
        <v>0</v>
      </c>
      <c r="AR209" s="38">
        <f>'Bieu8-XSKT'!AR209</f>
        <v>0</v>
      </c>
      <c r="AS209" s="38">
        <f>'Bieu8-XSKT'!AS209</f>
        <v>0</v>
      </c>
      <c r="AT209" s="38">
        <f>'Bieu8-XSKT'!AT209</f>
        <v>0</v>
      </c>
      <c r="AU209" s="38">
        <f>'Bieu8-XSKT'!AU209</f>
        <v>0</v>
      </c>
      <c r="AV209" s="38">
        <f>'Bieu8-XSKT'!AV209</f>
        <v>0</v>
      </c>
      <c r="AW209" s="38">
        <f>'Bieu8-XSKT'!AW209</f>
        <v>0</v>
      </c>
      <c r="AX209" s="38">
        <f>'Bieu8-XSKT'!AX209</f>
        <v>0</v>
      </c>
      <c r="AY209" s="38">
        <f>'Bieu8-XSKT'!AY209</f>
        <v>0</v>
      </c>
      <c r="AZ209" s="38">
        <f>'Bieu8-XSKT'!AZ209</f>
        <v>0</v>
      </c>
      <c r="BA209" s="38">
        <f>'Bieu8-XSKT'!BA209</f>
        <v>0</v>
      </c>
      <c r="BB209" s="38">
        <f>'Bieu8-XSKT'!BB209</f>
        <v>0</v>
      </c>
      <c r="BC209" s="38">
        <f>'Bieu8-XSKT'!BC209</f>
        <v>0</v>
      </c>
      <c r="BD209" s="38">
        <f>'Bieu8-XSKT'!BD209</f>
        <v>0</v>
      </c>
      <c r="BE209" s="38">
        <f>'Bieu8-XSKT'!BE209</f>
        <v>0</v>
      </c>
      <c r="BF209" s="38">
        <f>'Bieu8-XSKT'!BF209</f>
        <v>0</v>
      </c>
      <c r="BG209" s="38">
        <f>'Bieu8-XSKT'!BG209</f>
        <v>0</v>
      </c>
      <c r="BH209" s="38">
        <f>'Bieu8-XSKT'!BH209</f>
        <v>0</v>
      </c>
      <c r="BI209" s="38">
        <f>'Bieu8-XSKT'!BI209</f>
        <v>0</v>
      </c>
      <c r="BJ209" s="38">
        <f>'Bieu8-XSKT'!BJ209</f>
        <v>0</v>
      </c>
      <c r="BK209" s="38">
        <f>'Bieu8-XSKT'!BK209</f>
        <v>600</v>
      </c>
      <c r="BL209" s="38">
        <f>'Bieu8-XSKT'!BL209</f>
        <v>0</v>
      </c>
      <c r="BM209" s="38">
        <f>'Bieu8-XSKT'!BM209</f>
        <v>0</v>
      </c>
      <c r="BN209" s="38">
        <f>'Bieu8-XSKT'!BN209</f>
        <v>0</v>
      </c>
      <c r="BO209" s="38">
        <f>'Bieu8-XSKT'!BO209</f>
        <v>0</v>
      </c>
      <c r="BP209" s="38">
        <f>'Bieu8-XSKT'!BP209</f>
        <v>600</v>
      </c>
      <c r="BQ209" s="38">
        <f>'Bieu8-XSKT'!BQ209</f>
        <v>0</v>
      </c>
      <c r="BR209" s="38">
        <f>'Bieu8-XSKT'!BR209</f>
        <v>600</v>
      </c>
      <c r="BS209" s="38">
        <f>'Bieu8-XSKT'!BS209</f>
        <v>0</v>
      </c>
      <c r="BT209" s="38">
        <f>'Bieu8-XSKT'!BT209</f>
        <v>1400</v>
      </c>
      <c r="BU209" s="38">
        <f>'Bieu8-XSKT'!BU209</f>
        <v>600</v>
      </c>
      <c r="BV209" s="38">
        <f>'Bieu8-XSKT'!BV209</f>
        <v>600</v>
      </c>
      <c r="BW209" s="38">
        <f>'Bieu8-XSKT'!BW209</f>
        <v>600</v>
      </c>
      <c r="BX209" s="38">
        <f>'Bieu8-XSKT'!BX209</f>
        <v>600</v>
      </c>
      <c r="BY209" s="38">
        <f>'Bieu8-XSKT'!BY209</f>
        <v>0</v>
      </c>
      <c r="BZ209" s="38">
        <f>'Bieu8-XSKT'!BZ209</f>
        <v>0</v>
      </c>
      <c r="CA209" s="38">
        <f>'Bieu8-XSKT'!CA209</f>
        <v>1400</v>
      </c>
      <c r="CB209" s="38">
        <f>'Bieu8-XSKT'!CB209</f>
        <v>1400</v>
      </c>
      <c r="CC209" s="39">
        <v>1400</v>
      </c>
      <c r="CD209" s="127" t="s">
        <v>63</v>
      </c>
      <c r="CE209" s="120"/>
      <c r="CF209" s="170"/>
      <c r="CG209" s="125"/>
      <c r="CH209" s="107"/>
      <c r="CI209" s="125"/>
      <c r="CJ209" s="106"/>
      <c r="CK209" s="105"/>
      <c r="CL209" s="106"/>
    </row>
    <row r="210" spans="1:90" s="158" customFormat="1" ht="15.75" hidden="1" x14ac:dyDescent="0.25">
      <c r="A210" s="41"/>
      <c r="B210" s="43"/>
      <c r="C210" s="41"/>
      <c r="D210" s="41"/>
      <c r="E210" s="41"/>
      <c r="F210" s="242"/>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9"/>
      <c r="CD210" s="127"/>
      <c r="CE210" s="120"/>
      <c r="CG210" s="125"/>
      <c r="CH210" s="107"/>
      <c r="CI210" s="125"/>
      <c r="CJ210" s="106"/>
      <c r="CK210" s="105"/>
      <c r="CL210" s="106"/>
    </row>
    <row r="211" spans="1:90" s="158" customFormat="1" ht="15.75" hidden="1" x14ac:dyDescent="0.25">
      <c r="A211" s="114"/>
      <c r="B211" s="144" t="s">
        <v>253</v>
      </c>
      <c r="C211" s="41"/>
      <c r="D211" s="41"/>
      <c r="E211" s="41"/>
      <c r="F211" s="238"/>
      <c r="G211" s="38">
        <f>'Bieu8-XSKT'!G211</f>
        <v>6329</v>
      </c>
      <c r="H211" s="38">
        <f>'Bieu8-XSKT'!H211</f>
        <v>4000</v>
      </c>
      <c r="I211" s="38">
        <f>'Bieu8-XSKT'!I211</f>
        <v>0</v>
      </c>
      <c r="J211" s="38">
        <f>'Bieu8-XSKT'!J211</f>
        <v>0</v>
      </c>
      <c r="K211" s="38">
        <f>'Bieu8-XSKT'!K211</f>
        <v>0</v>
      </c>
      <c r="L211" s="38">
        <f>'Bieu8-XSKT'!L211</f>
        <v>0</v>
      </c>
      <c r="M211" s="38">
        <f>'Bieu8-XSKT'!M211</f>
        <v>0</v>
      </c>
      <c r="N211" s="38">
        <f>'Bieu8-XSKT'!N211</f>
        <v>0</v>
      </c>
      <c r="O211" s="38">
        <f>'Bieu8-XSKT'!O211</f>
        <v>0</v>
      </c>
      <c r="P211" s="38">
        <f>'Bieu8-XSKT'!P211</f>
        <v>0</v>
      </c>
      <c r="Q211" s="38">
        <f>'Bieu8-XSKT'!Q211</f>
        <v>0</v>
      </c>
      <c r="R211" s="38">
        <f>'Bieu8-XSKT'!R211</f>
        <v>0</v>
      </c>
      <c r="S211" s="38">
        <f>'Bieu8-XSKT'!S211</f>
        <v>0</v>
      </c>
      <c r="T211" s="38">
        <f>'Bieu8-XSKT'!T211</f>
        <v>0</v>
      </c>
      <c r="U211" s="38">
        <f>'Bieu8-XSKT'!U211</f>
        <v>0</v>
      </c>
      <c r="V211" s="38">
        <f>'Bieu8-XSKT'!V211</f>
        <v>0</v>
      </c>
      <c r="W211" s="38">
        <f>'Bieu8-XSKT'!W211</f>
        <v>0</v>
      </c>
      <c r="X211" s="38">
        <f>'Bieu8-XSKT'!X211</f>
        <v>0</v>
      </c>
      <c r="Y211" s="38">
        <f>'Bieu8-XSKT'!Y211</f>
        <v>0</v>
      </c>
      <c r="Z211" s="38">
        <f>'Bieu8-XSKT'!Z211</f>
        <v>0</v>
      </c>
      <c r="AA211" s="38">
        <f>'Bieu8-XSKT'!AA211</f>
        <v>0</v>
      </c>
      <c r="AB211" s="38">
        <f>'Bieu8-XSKT'!AB211</f>
        <v>0</v>
      </c>
      <c r="AC211" s="38">
        <f>'Bieu8-XSKT'!AC211</f>
        <v>0</v>
      </c>
      <c r="AD211" s="38">
        <f>'Bieu8-XSKT'!AD211</f>
        <v>0</v>
      </c>
      <c r="AE211" s="38">
        <f>'Bieu8-XSKT'!AE211</f>
        <v>0</v>
      </c>
      <c r="AF211" s="38">
        <f>'Bieu8-XSKT'!AF211</f>
        <v>0</v>
      </c>
      <c r="AG211" s="38">
        <f>'Bieu8-XSKT'!AG211</f>
        <v>0</v>
      </c>
      <c r="AH211" s="38">
        <f>'Bieu8-XSKT'!AH211</f>
        <v>0</v>
      </c>
      <c r="AI211" s="38">
        <f>'Bieu8-XSKT'!AI211</f>
        <v>0</v>
      </c>
      <c r="AJ211" s="38">
        <f>'Bieu8-XSKT'!AJ211</f>
        <v>0</v>
      </c>
      <c r="AK211" s="38">
        <f>'Bieu8-XSKT'!AK211</f>
        <v>0</v>
      </c>
      <c r="AL211" s="38">
        <f>'Bieu8-XSKT'!AL211</f>
        <v>0</v>
      </c>
      <c r="AM211" s="38">
        <f>'Bieu8-XSKT'!AM211</f>
        <v>0</v>
      </c>
      <c r="AN211" s="38">
        <f>'Bieu8-XSKT'!AN211</f>
        <v>0</v>
      </c>
      <c r="AO211" s="38">
        <f>'Bieu8-XSKT'!AO211</f>
        <v>0</v>
      </c>
      <c r="AP211" s="38">
        <f>'Bieu8-XSKT'!AP211</f>
        <v>0</v>
      </c>
      <c r="AQ211" s="38">
        <f>'Bieu8-XSKT'!AQ211</f>
        <v>0</v>
      </c>
      <c r="AR211" s="38">
        <f>'Bieu8-XSKT'!AR211</f>
        <v>0</v>
      </c>
      <c r="AS211" s="38">
        <f>'Bieu8-XSKT'!AS211</f>
        <v>0</v>
      </c>
      <c r="AT211" s="38">
        <f>'Bieu8-XSKT'!AT211</f>
        <v>0</v>
      </c>
      <c r="AU211" s="38">
        <f>'Bieu8-XSKT'!AU211</f>
        <v>2276</v>
      </c>
      <c r="AV211" s="38">
        <f>'Bieu8-XSKT'!AV211</f>
        <v>2000</v>
      </c>
      <c r="AW211" s="38">
        <f>'Bieu8-XSKT'!AW211</f>
        <v>0</v>
      </c>
      <c r="AX211" s="38">
        <f>'Bieu8-XSKT'!AX211</f>
        <v>2000</v>
      </c>
      <c r="AY211" s="38">
        <f>'Bieu8-XSKT'!AY211</f>
        <v>0</v>
      </c>
      <c r="AZ211" s="38">
        <f>'Bieu8-XSKT'!AZ211</f>
        <v>700</v>
      </c>
      <c r="BA211" s="38">
        <f>'Bieu8-XSKT'!BA211</f>
        <v>0</v>
      </c>
      <c r="BB211" s="38">
        <f>'Bieu8-XSKT'!BB211</f>
        <v>2000</v>
      </c>
      <c r="BC211" s="38">
        <f>'Bieu8-XSKT'!BC211</f>
        <v>0</v>
      </c>
      <c r="BD211" s="38">
        <f>'Bieu8-XSKT'!BD211</f>
        <v>2000</v>
      </c>
      <c r="BE211" s="38">
        <f>'Bieu8-XSKT'!BE211</f>
        <v>0</v>
      </c>
      <c r="BF211" s="38">
        <f>'Bieu8-XSKT'!BF211</f>
        <v>0</v>
      </c>
      <c r="BG211" s="38">
        <f>'Bieu8-XSKT'!BG211</f>
        <v>0</v>
      </c>
      <c r="BH211" s="38">
        <f>'Bieu8-XSKT'!BH211</f>
        <v>0</v>
      </c>
      <c r="BI211" s="38">
        <f>'Bieu8-XSKT'!BI211</f>
        <v>2276</v>
      </c>
      <c r="BJ211" s="38">
        <f>'Bieu8-XSKT'!BJ211</f>
        <v>2000</v>
      </c>
      <c r="BK211" s="38">
        <f>'Bieu8-XSKT'!BK211</f>
        <v>2000</v>
      </c>
      <c r="BL211" s="38">
        <f>'Bieu8-XSKT'!BL211</f>
        <v>0</v>
      </c>
      <c r="BM211" s="38">
        <f>'Bieu8-XSKT'!BM211</f>
        <v>0</v>
      </c>
      <c r="BN211" s="38">
        <f>'Bieu8-XSKT'!BN211</f>
        <v>2000</v>
      </c>
      <c r="BO211" s="38">
        <f>'Bieu8-XSKT'!BO211</f>
        <v>0</v>
      </c>
      <c r="BP211" s="38">
        <f>'Bieu8-XSKT'!BP211</f>
        <v>2000</v>
      </c>
      <c r="BQ211" s="38">
        <f>'Bieu8-XSKT'!BQ211</f>
        <v>0</v>
      </c>
      <c r="BR211" s="38">
        <f>'Bieu8-XSKT'!BR211</f>
        <v>50</v>
      </c>
      <c r="BS211" s="38">
        <f>'Bieu8-XSKT'!BS211</f>
        <v>1950</v>
      </c>
      <c r="BT211" s="38">
        <f>'Bieu8-XSKT'!BT211</f>
        <v>0</v>
      </c>
      <c r="BU211" s="38">
        <f>'Bieu8-XSKT'!BU211</f>
        <v>4000</v>
      </c>
      <c r="BV211" s="38">
        <f>'Bieu8-XSKT'!BV211</f>
        <v>50</v>
      </c>
      <c r="BW211" s="38">
        <f>'Bieu8-XSKT'!BW211</f>
        <v>50</v>
      </c>
      <c r="BX211" s="38">
        <f>'Bieu8-XSKT'!BX211</f>
        <v>50</v>
      </c>
      <c r="BY211" s="38">
        <f>'Bieu8-XSKT'!BY211</f>
        <v>3950</v>
      </c>
      <c r="BZ211" s="38">
        <f>'Bieu8-XSKT'!BZ211</f>
        <v>3950</v>
      </c>
      <c r="CA211" s="38">
        <f>'Bieu8-XSKT'!CA211</f>
        <v>0</v>
      </c>
      <c r="CB211" s="38">
        <f>'Bieu8-XSKT'!CB211</f>
        <v>3950</v>
      </c>
      <c r="CC211" s="153">
        <f t="shared" ref="CC211" si="50">SUM(CC212:CC213)</f>
        <v>0</v>
      </c>
      <c r="CD211" s="127"/>
      <c r="CE211" s="120"/>
      <c r="CG211" s="125"/>
      <c r="CH211" s="107"/>
      <c r="CI211" s="125"/>
      <c r="CJ211" s="106"/>
      <c r="CK211" s="105"/>
      <c r="CL211" s="106"/>
    </row>
    <row r="212" spans="1:90" s="170" customFormat="1" ht="30" hidden="1" x14ac:dyDescent="0.25">
      <c r="A212" s="41">
        <v>1</v>
      </c>
      <c r="B212" s="43" t="s">
        <v>405</v>
      </c>
      <c r="C212" s="45"/>
      <c r="D212" s="45"/>
      <c r="E212" s="45">
        <v>2018</v>
      </c>
      <c r="F212" s="226" t="s">
        <v>397</v>
      </c>
      <c r="G212" s="38">
        <f>'Bieu8-XSKT'!G212</f>
        <v>2276</v>
      </c>
      <c r="H212" s="38">
        <f>'Bieu8-XSKT'!H212</f>
        <v>2000</v>
      </c>
      <c r="I212" s="38">
        <f>'Bieu8-XSKT'!I212</f>
        <v>0</v>
      </c>
      <c r="J212" s="38">
        <f>'Bieu8-XSKT'!J212</f>
        <v>0</v>
      </c>
      <c r="K212" s="38">
        <f>'Bieu8-XSKT'!K212</f>
        <v>0</v>
      </c>
      <c r="L212" s="38">
        <f>'Bieu8-XSKT'!L212</f>
        <v>0</v>
      </c>
      <c r="M212" s="38">
        <f>'Bieu8-XSKT'!M212</f>
        <v>0</v>
      </c>
      <c r="N212" s="38">
        <f>'Bieu8-XSKT'!N212</f>
        <v>0</v>
      </c>
      <c r="O212" s="38">
        <f>'Bieu8-XSKT'!O212</f>
        <v>0</v>
      </c>
      <c r="P212" s="38">
        <f>'Bieu8-XSKT'!P212</f>
        <v>0</v>
      </c>
      <c r="Q212" s="38">
        <f>'Bieu8-XSKT'!Q212</f>
        <v>0</v>
      </c>
      <c r="R212" s="38">
        <f>'Bieu8-XSKT'!R212</f>
        <v>0</v>
      </c>
      <c r="S212" s="38">
        <f>'Bieu8-XSKT'!S212</f>
        <v>0</v>
      </c>
      <c r="T212" s="38">
        <f>'Bieu8-XSKT'!T212</f>
        <v>0</v>
      </c>
      <c r="U212" s="38">
        <f>'Bieu8-XSKT'!U212</f>
        <v>0</v>
      </c>
      <c r="V212" s="38">
        <f>'Bieu8-XSKT'!V212</f>
        <v>0</v>
      </c>
      <c r="W212" s="38">
        <f>'Bieu8-XSKT'!W212</f>
        <v>0</v>
      </c>
      <c r="X212" s="38">
        <f>'Bieu8-XSKT'!X212</f>
        <v>0</v>
      </c>
      <c r="Y212" s="38">
        <f>'Bieu8-XSKT'!Y212</f>
        <v>0</v>
      </c>
      <c r="Z212" s="38">
        <f>'Bieu8-XSKT'!Z212</f>
        <v>0</v>
      </c>
      <c r="AA212" s="38">
        <f>'Bieu8-XSKT'!AA212</f>
        <v>0</v>
      </c>
      <c r="AB212" s="38">
        <f>'Bieu8-XSKT'!AB212</f>
        <v>0</v>
      </c>
      <c r="AC212" s="38">
        <f>'Bieu8-XSKT'!AC212</f>
        <v>0</v>
      </c>
      <c r="AD212" s="38">
        <f>'Bieu8-XSKT'!AD212</f>
        <v>0</v>
      </c>
      <c r="AE212" s="38">
        <f>'Bieu8-XSKT'!AE212</f>
        <v>0</v>
      </c>
      <c r="AF212" s="38">
        <f>'Bieu8-XSKT'!AF212</f>
        <v>0</v>
      </c>
      <c r="AG212" s="38">
        <f>'Bieu8-XSKT'!AG212</f>
        <v>0</v>
      </c>
      <c r="AH212" s="38">
        <f>'Bieu8-XSKT'!AH212</f>
        <v>0</v>
      </c>
      <c r="AI212" s="38">
        <f>'Bieu8-XSKT'!AI212</f>
        <v>0</v>
      </c>
      <c r="AJ212" s="38">
        <f>'Bieu8-XSKT'!AJ212</f>
        <v>0</v>
      </c>
      <c r="AK212" s="38">
        <f>'Bieu8-XSKT'!AK212</f>
        <v>0</v>
      </c>
      <c r="AL212" s="38">
        <f>'Bieu8-XSKT'!AL212</f>
        <v>0</v>
      </c>
      <c r="AM212" s="38">
        <f>'Bieu8-XSKT'!AM212</f>
        <v>0</v>
      </c>
      <c r="AN212" s="38">
        <f>'Bieu8-XSKT'!AN212</f>
        <v>0</v>
      </c>
      <c r="AO212" s="38">
        <f>'Bieu8-XSKT'!AO212</f>
        <v>0</v>
      </c>
      <c r="AP212" s="38">
        <f>'Bieu8-XSKT'!AP212</f>
        <v>0</v>
      </c>
      <c r="AQ212" s="38">
        <f>'Bieu8-XSKT'!AQ212</f>
        <v>0</v>
      </c>
      <c r="AR212" s="38">
        <f>'Bieu8-XSKT'!AR212</f>
        <v>0</v>
      </c>
      <c r="AS212" s="38">
        <f>'Bieu8-XSKT'!AS212</f>
        <v>0</v>
      </c>
      <c r="AT212" s="38">
        <f>'Bieu8-XSKT'!AT212</f>
        <v>0</v>
      </c>
      <c r="AU212" s="38">
        <f>'Bieu8-XSKT'!AU212</f>
        <v>2276</v>
      </c>
      <c r="AV212" s="38">
        <f>'Bieu8-XSKT'!AV212</f>
        <v>2000</v>
      </c>
      <c r="AW212" s="38">
        <f>'Bieu8-XSKT'!AW212</f>
        <v>0</v>
      </c>
      <c r="AX212" s="38">
        <f>'Bieu8-XSKT'!AX212</f>
        <v>2000</v>
      </c>
      <c r="AY212" s="38">
        <f>'Bieu8-XSKT'!AY212</f>
        <v>0</v>
      </c>
      <c r="AZ212" s="38">
        <f>'Bieu8-XSKT'!AZ212</f>
        <v>700</v>
      </c>
      <c r="BA212" s="38">
        <f>'Bieu8-XSKT'!BA212</f>
        <v>0</v>
      </c>
      <c r="BB212" s="38">
        <f>'Bieu8-XSKT'!BB212</f>
        <v>2000</v>
      </c>
      <c r="BC212" s="38">
        <f>'Bieu8-XSKT'!BC212</f>
        <v>0</v>
      </c>
      <c r="BD212" s="38">
        <f>'Bieu8-XSKT'!BD212</f>
        <v>2000</v>
      </c>
      <c r="BE212" s="38">
        <f>'Bieu8-XSKT'!BE212</f>
        <v>0</v>
      </c>
      <c r="BF212" s="38">
        <f>'Bieu8-XSKT'!BF212</f>
        <v>0</v>
      </c>
      <c r="BG212" s="38">
        <f>'Bieu8-XSKT'!BG212</f>
        <v>0</v>
      </c>
      <c r="BH212" s="38">
        <f>'Bieu8-XSKT'!BH212</f>
        <v>0</v>
      </c>
      <c r="BI212" s="38">
        <f>'Bieu8-XSKT'!BI212</f>
        <v>2276</v>
      </c>
      <c r="BJ212" s="38">
        <f>'Bieu8-XSKT'!BJ212</f>
        <v>2000</v>
      </c>
      <c r="BK212" s="38">
        <f>'Bieu8-XSKT'!BK212</f>
        <v>2000</v>
      </c>
      <c r="BL212" s="38">
        <f>'Bieu8-XSKT'!BL212</f>
        <v>0</v>
      </c>
      <c r="BM212" s="38">
        <f>'Bieu8-XSKT'!BM212</f>
        <v>0</v>
      </c>
      <c r="BN212" s="38">
        <f>'Bieu8-XSKT'!BN212</f>
        <v>2000</v>
      </c>
      <c r="BO212" s="38">
        <f>'Bieu8-XSKT'!BO212</f>
        <v>0</v>
      </c>
      <c r="BP212" s="38">
        <f>'Bieu8-XSKT'!BP212</f>
        <v>2000</v>
      </c>
      <c r="BQ212" s="38">
        <f>'Bieu8-XSKT'!BQ212</f>
        <v>0</v>
      </c>
      <c r="BR212" s="38">
        <f>'Bieu8-XSKT'!BR212</f>
        <v>50</v>
      </c>
      <c r="BS212" s="38">
        <f>'Bieu8-XSKT'!BS212</f>
        <v>1950</v>
      </c>
      <c r="BT212" s="38">
        <f>'Bieu8-XSKT'!BT212</f>
        <v>0</v>
      </c>
      <c r="BU212" s="38">
        <f>'Bieu8-XSKT'!BU212</f>
        <v>2000</v>
      </c>
      <c r="BV212" s="38">
        <f>'Bieu8-XSKT'!BV212</f>
        <v>50</v>
      </c>
      <c r="BW212" s="38">
        <f>'Bieu8-XSKT'!BW212</f>
        <v>50</v>
      </c>
      <c r="BX212" s="38">
        <f>'Bieu8-XSKT'!BX212</f>
        <v>50</v>
      </c>
      <c r="BY212" s="38">
        <f>'Bieu8-XSKT'!BY212</f>
        <v>1950</v>
      </c>
      <c r="BZ212" s="38">
        <f>'Bieu8-XSKT'!BZ212</f>
        <v>1950</v>
      </c>
      <c r="CA212" s="38">
        <f>'Bieu8-XSKT'!CA212</f>
        <v>0</v>
      </c>
      <c r="CB212" s="38">
        <f>'Bieu8-XSKT'!CB212</f>
        <v>1950</v>
      </c>
      <c r="CC212" s="39"/>
      <c r="CD212" s="41" t="s">
        <v>55</v>
      </c>
      <c r="CE212" s="120"/>
      <c r="CF212" s="158"/>
      <c r="CG212" s="125"/>
      <c r="CH212" s="107"/>
      <c r="CI212" s="125"/>
      <c r="CJ212" s="106"/>
      <c r="CK212" s="105"/>
      <c r="CL212" s="106"/>
    </row>
    <row r="213" spans="1:90" s="170" customFormat="1" ht="30" hidden="1" x14ac:dyDescent="0.25">
      <c r="A213" s="41">
        <v>2</v>
      </c>
      <c r="B213" s="51" t="s">
        <v>406</v>
      </c>
      <c r="C213" s="45"/>
      <c r="D213" s="45"/>
      <c r="E213" s="45"/>
      <c r="F213" s="226" t="s">
        <v>407</v>
      </c>
      <c r="G213" s="38">
        <f>'Bieu8-XSKT'!G213</f>
        <v>4053</v>
      </c>
      <c r="H213" s="38">
        <f>'Bieu8-XSKT'!H213</f>
        <v>2000</v>
      </c>
      <c r="I213" s="38">
        <f>'Bieu8-XSKT'!I213</f>
        <v>0</v>
      </c>
      <c r="J213" s="38">
        <f>'Bieu8-XSKT'!J213</f>
        <v>0</v>
      </c>
      <c r="K213" s="38">
        <f>'Bieu8-XSKT'!K213</f>
        <v>0</v>
      </c>
      <c r="L213" s="38">
        <f>'Bieu8-XSKT'!L213</f>
        <v>0</v>
      </c>
      <c r="M213" s="38">
        <f>'Bieu8-XSKT'!M213</f>
        <v>0</v>
      </c>
      <c r="N213" s="38">
        <f>'Bieu8-XSKT'!N213</f>
        <v>0</v>
      </c>
      <c r="O213" s="38">
        <f>'Bieu8-XSKT'!O213</f>
        <v>0</v>
      </c>
      <c r="P213" s="38">
        <f>'Bieu8-XSKT'!P213</f>
        <v>0</v>
      </c>
      <c r="Q213" s="38">
        <f>'Bieu8-XSKT'!Q213</f>
        <v>0</v>
      </c>
      <c r="R213" s="38">
        <f>'Bieu8-XSKT'!R213</f>
        <v>0</v>
      </c>
      <c r="S213" s="38">
        <f>'Bieu8-XSKT'!S213</f>
        <v>0</v>
      </c>
      <c r="T213" s="38">
        <f>'Bieu8-XSKT'!T213</f>
        <v>0</v>
      </c>
      <c r="U213" s="38">
        <f>'Bieu8-XSKT'!U213</f>
        <v>0</v>
      </c>
      <c r="V213" s="38">
        <f>'Bieu8-XSKT'!V213</f>
        <v>0</v>
      </c>
      <c r="W213" s="38">
        <f>'Bieu8-XSKT'!W213</f>
        <v>0</v>
      </c>
      <c r="X213" s="38">
        <f>'Bieu8-XSKT'!X213</f>
        <v>0</v>
      </c>
      <c r="Y213" s="38">
        <f>'Bieu8-XSKT'!Y213</f>
        <v>0</v>
      </c>
      <c r="Z213" s="38">
        <f>'Bieu8-XSKT'!Z213</f>
        <v>0</v>
      </c>
      <c r="AA213" s="38">
        <f>'Bieu8-XSKT'!AA213</f>
        <v>0</v>
      </c>
      <c r="AB213" s="38">
        <f>'Bieu8-XSKT'!AB213</f>
        <v>0</v>
      </c>
      <c r="AC213" s="38">
        <f>'Bieu8-XSKT'!AC213</f>
        <v>0</v>
      </c>
      <c r="AD213" s="38">
        <f>'Bieu8-XSKT'!AD213</f>
        <v>0</v>
      </c>
      <c r="AE213" s="38">
        <f>'Bieu8-XSKT'!AE213</f>
        <v>0</v>
      </c>
      <c r="AF213" s="38">
        <f>'Bieu8-XSKT'!AF213</f>
        <v>0</v>
      </c>
      <c r="AG213" s="38">
        <f>'Bieu8-XSKT'!AG213</f>
        <v>0</v>
      </c>
      <c r="AH213" s="38">
        <f>'Bieu8-XSKT'!AH213</f>
        <v>0</v>
      </c>
      <c r="AI213" s="38">
        <f>'Bieu8-XSKT'!AI213</f>
        <v>0</v>
      </c>
      <c r="AJ213" s="38">
        <f>'Bieu8-XSKT'!AJ213</f>
        <v>0</v>
      </c>
      <c r="AK213" s="38">
        <f>'Bieu8-XSKT'!AK213</f>
        <v>0</v>
      </c>
      <c r="AL213" s="38">
        <f>'Bieu8-XSKT'!AL213</f>
        <v>0</v>
      </c>
      <c r="AM213" s="38">
        <f>'Bieu8-XSKT'!AM213</f>
        <v>0</v>
      </c>
      <c r="AN213" s="38">
        <f>'Bieu8-XSKT'!AN213</f>
        <v>0</v>
      </c>
      <c r="AO213" s="38">
        <f>'Bieu8-XSKT'!AO213</f>
        <v>0</v>
      </c>
      <c r="AP213" s="38">
        <f>'Bieu8-XSKT'!AP213</f>
        <v>0</v>
      </c>
      <c r="AQ213" s="38">
        <f>'Bieu8-XSKT'!AQ213</f>
        <v>0</v>
      </c>
      <c r="AR213" s="38">
        <f>'Bieu8-XSKT'!AR213</f>
        <v>0</v>
      </c>
      <c r="AS213" s="38">
        <f>'Bieu8-XSKT'!AS213</f>
        <v>0</v>
      </c>
      <c r="AT213" s="38">
        <f>'Bieu8-XSKT'!AT213</f>
        <v>0</v>
      </c>
      <c r="AU213" s="38">
        <f>'Bieu8-XSKT'!AU213</f>
        <v>0</v>
      </c>
      <c r="AV213" s="38">
        <f>'Bieu8-XSKT'!AV213</f>
        <v>0</v>
      </c>
      <c r="AW213" s="38">
        <f>'Bieu8-XSKT'!AW213</f>
        <v>0</v>
      </c>
      <c r="AX213" s="38">
        <f>'Bieu8-XSKT'!AX213</f>
        <v>0</v>
      </c>
      <c r="AY213" s="38">
        <f>'Bieu8-XSKT'!AY213</f>
        <v>0</v>
      </c>
      <c r="AZ213" s="38">
        <f>'Bieu8-XSKT'!AZ213</f>
        <v>0</v>
      </c>
      <c r="BA213" s="38">
        <f>'Bieu8-XSKT'!BA213</f>
        <v>0</v>
      </c>
      <c r="BB213" s="38">
        <f>'Bieu8-XSKT'!BB213</f>
        <v>0</v>
      </c>
      <c r="BC213" s="38">
        <f>'Bieu8-XSKT'!BC213</f>
        <v>0</v>
      </c>
      <c r="BD213" s="38">
        <f>'Bieu8-XSKT'!BD213</f>
        <v>0</v>
      </c>
      <c r="BE213" s="38">
        <f>'Bieu8-XSKT'!BE213</f>
        <v>0</v>
      </c>
      <c r="BF213" s="38">
        <f>'Bieu8-XSKT'!BF213</f>
        <v>0</v>
      </c>
      <c r="BG213" s="38">
        <f>'Bieu8-XSKT'!BG213</f>
        <v>0</v>
      </c>
      <c r="BH213" s="38">
        <f>'Bieu8-XSKT'!BH213</f>
        <v>0</v>
      </c>
      <c r="BI213" s="38">
        <f>'Bieu8-XSKT'!BI213</f>
        <v>0</v>
      </c>
      <c r="BJ213" s="38">
        <f>'Bieu8-XSKT'!BJ213</f>
        <v>0</v>
      </c>
      <c r="BK213" s="38">
        <f>'Bieu8-XSKT'!BK213</f>
        <v>0</v>
      </c>
      <c r="BL213" s="38">
        <f>'Bieu8-XSKT'!BL213</f>
        <v>0</v>
      </c>
      <c r="BM213" s="38">
        <f>'Bieu8-XSKT'!BM213</f>
        <v>0</v>
      </c>
      <c r="BN213" s="38">
        <f>'Bieu8-XSKT'!BN213</f>
        <v>0</v>
      </c>
      <c r="BO213" s="38">
        <f>'Bieu8-XSKT'!BO213</f>
        <v>0</v>
      </c>
      <c r="BP213" s="38">
        <f>'Bieu8-XSKT'!BP213</f>
        <v>0</v>
      </c>
      <c r="BQ213" s="38">
        <f>'Bieu8-XSKT'!BQ213</f>
        <v>0</v>
      </c>
      <c r="BR213" s="38">
        <f>'Bieu8-XSKT'!BR213</f>
        <v>0</v>
      </c>
      <c r="BS213" s="38">
        <f>'Bieu8-XSKT'!BS213</f>
        <v>0</v>
      </c>
      <c r="BT213" s="38">
        <f>'Bieu8-XSKT'!BT213</f>
        <v>0</v>
      </c>
      <c r="BU213" s="38">
        <f>'Bieu8-XSKT'!BU213</f>
        <v>2000</v>
      </c>
      <c r="BV213" s="38">
        <f>'Bieu8-XSKT'!BV213</f>
        <v>0</v>
      </c>
      <c r="BW213" s="38">
        <f>'Bieu8-XSKT'!BW213</f>
        <v>0</v>
      </c>
      <c r="BX213" s="38">
        <f>'Bieu8-XSKT'!BX213</f>
        <v>0</v>
      </c>
      <c r="BY213" s="38">
        <f>'Bieu8-XSKT'!BY213</f>
        <v>2000</v>
      </c>
      <c r="BZ213" s="38">
        <f>'Bieu8-XSKT'!BZ213</f>
        <v>2000</v>
      </c>
      <c r="CA213" s="38">
        <f>'Bieu8-XSKT'!CA213</f>
        <v>0</v>
      </c>
      <c r="CB213" s="38">
        <f>'Bieu8-XSKT'!CB213</f>
        <v>2000</v>
      </c>
      <c r="CC213" s="39"/>
      <c r="CD213" s="127" t="s">
        <v>54</v>
      </c>
      <c r="CE213" s="120"/>
      <c r="CG213" s="125"/>
      <c r="CH213" s="107"/>
      <c r="CI213" s="125"/>
      <c r="CJ213" s="106"/>
      <c r="CK213" s="105"/>
      <c r="CL213" s="106"/>
    </row>
    <row r="214" spans="1:90" s="158" customFormat="1" ht="15.75" hidden="1" x14ac:dyDescent="0.25">
      <c r="A214" s="41"/>
      <c r="B214" s="43"/>
      <c r="C214" s="41"/>
      <c r="D214" s="41"/>
      <c r="E214" s="41"/>
      <c r="F214" s="242"/>
      <c r="G214" s="39"/>
      <c r="H214" s="39"/>
      <c r="I214" s="38"/>
      <c r="J214" s="38"/>
      <c r="K214" s="38"/>
      <c r="L214" s="38"/>
      <c r="M214" s="38"/>
      <c r="N214" s="38"/>
      <c r="O214" s="38"/>
      <c r="P214" s="38"/>
      <c r="Q214" s="38"/>
      <c r="R214" s="38"/>
      <c r="S214" s="38"/>
      <c r="T214" s="38"/>
      <c r="U214" s="38"/>
      <c r="V214" s="38"/>
      <c r="W214" s="39"/>
      <c r="X214" s="38"/>
      <c r="Y214" s="38"/>
      <c r="Z214" s="38"/>
      <c r="AA214" s="38"/>
      <c r="AB214" s="39"/>
      <c r="AC214" s="39"/>
      <c r="AD214" s="39"/>
      <c r="AE214" s="39"/>
      <c r="AF214" s="39"/>
      <c r="AG214" s="38"/>
      <c r="AH214" s="39"/>
      <c r="AI214" s="39"/>
      <c r="AJ214" s="39"/>
      <c r="AK214" s="39"/>
      <c r="AL214" s="39"/>
      <c r="AM214" s="39"/>
      <c r="AN214" s="38"/>
      <c r="AO214" s="39"/>
      <c r="AP214" s="38"/>
      <c r="AQ214" s="38"/>
      <c r="AR214" s="38"/>
      <c r="AS214" s="39"/>
      <c r="AT214" s="39"/>
      <c r="AU214" s="38"/>
      <c r="AV214" s="38"/>
      <c r="AW214" s="38"/>
      <c r="AX214" s="38"/>
      <c r="AY214" s="38"/>
      <c r="AZ214" s="38"/>
      <c r="BA214" s="38"/>
      <c r="BB214" s="38"/>
      <c r="BC214" s="38"/>
      <c r="BD214" s="39"/>
      <c r="BE214" s="38"/>
      <c r="BF214" s="38"/>
      <c r="BG214" s="39"/>
      <c r="BH214" s="39"/>
      <c r="BI214" s="39"/>
      <c r="BJ214" s="39"/>
      <c r="BK214" s="39"/>
      <c r="BL214" s="39"/>
      <c r="BM214" s="39"/>
      <c r="BN214" s="39"/>
      <c r="BO214" s="38"/>
      <c r="BP214" s="38"/>
      <c r="BQ214" s="39"/>
      <c r="BR214" s="39"/>
      <c r="BS214" s="39"/>
      <c r="BT214" s="39"/>
      <c r="BU214" s="39"/>
      <c r="BV214" s="39"/>
      <c r="BW214" s="39"/>
      <c r="BX214" s="39"/>
      <c r="BY214" s="39"/>
      <c r="BZ214" s="39"/>
      <c r="CA214" s="39"/>
      <c r="CB214" s="39"/>
      <c r="CC214" s="39"/>
      <c r="CD214" s="41"/>
      <c r="CE214" s="120"/>
      <c r="CF214" s="170"/>
      <c r="CG214" s="125"/>
      <c r="CH214" s="107"/>
      <c r="CI214" s="125"/>
      <c r="CJ214" s="106"/>
      <c r="CK214" s="105"/>
      <c r="CL214" s="106"/>
    </row>
    <row r="215" spans="1:90" s="17" customFormat="1" ht="15.75" hidden="1" x14ac:dyDescent="0.25">
      <c r="A215" s="41"/>
      <c r="B215" s="43"/>
      <c r="C215" s="44"/>
      <c r="D215" s="44"/>
      <c r="E215" s="41"/>
      <c r="F215" s="226"/>
      <c r="G215" s="39"/>
      <c r="H215" s="39"/>
      <c r="I215" s="38"/>
      <c r="J215" s="38"/>
      <c r="K215" s="38"/>
      <c r="L215" s="39"/>
      <c r="M215" s="39"/>
      <c r="N215" s="39"/>
      <c r="O215" s="39"/>
      <c r="P215" s="38"/>
      <c r="Q215" s="38"/>
      <c r="R215" s="39"/>
      <c r="S215" s="39"/>
      <c r="T215" s="38"/>
      <c r="U215" s="39"/>
      <c r="V215" s="39"/>
      <c r="W215" s="39"/>
      <c r="X215" s="39"/>
      <c r="Y215" s="47"/>
      <c r="Z215" s="38"/>
      <c r="AA215" s="38"/>
      <c r="AB215" s="39"/>
      <c r="AC215" s="39"/>
      <c r="AD215" s="39"/>
      <c r="AE215" s="38"/>
      <c r="AF215" s="38"/>
      <c r="AG215" s="39"/>
      <c r="AH215" s="39"/>
      <c r="AI215" s="39"/>
      <c r="AJ215" s="39"/>
      <c r="AK215" s="39"/>
      <c r="AL215" s="39"/>
      <c r="AM215" s="39"/>
      <c r="AN215" s="39"/>
      <c r="AO215" s="39"/>
      <c r="AP215" s="47"/>
      <c r="AQ215" s="47"/>
      <c r="AR215" s="38"/>
      <c r="AS215" s="39"/>
      <c r="AT215" s="39"/>
      <c r="AU215" s="38"/>
      <c r="AV215" s="38"/>
      <c r="AW215" s="38"/>
      <c r="AX215" s="38"/>
      <c r="AY215" s="38"/>
      <c r="AZ215" s="47"/>
      <c r="BA215" s="38"/>
      <c r="BB215" s="38"/>
      <c r="BC215" s="38"/>
      <c r="BD215" s="39"/>
      <c r="BE215" s="38"/>
      <c r="BF215" s="38"/>
      <c r="BG215" s="39"/>
      <c r="BH215" s="39"/>
      <c r="BI215" s="39"/>
      <c r="BJ215" s="39"/>
      <c r="BK215" s="39"/>
      <c r="BL215" s="39"/>
      <c r="BM215" s="39"/>
      <c r="BN215" s="39"/>
      <c r="BO215" s="38"/>
      <c r="BP215" s="38"/>
      <c r="BQ215" s="39"/>
      <c r="BR215" s="39"/>
      <c r="BS215" s="39"/>
      <c r="BT215" s="39"/>
      <c r="BU215" s="39"/>
      <c r="BV215" s="39"/>
      <c r="BW215" s="39"/>
      <c r="BX215" s="39"/>
      <c r="BY215" s="39"/>
      <c r="BZ215" s="39"/>
      <c r="CA215" s="39"/>
      <c r="CB215" s="39"/>
      <c r="CC215" s="39"/>
      <c r="CD215" s="124"/>
      <c r="CE215" s="120"/>
      <c r="CF215" s="158"/>
      <c r="CG215" s="125"/>
      <c r="CH215" s="107"/>
      <c r="CI215" s="125"/>
      <c r="CJ215" s="106"/>
      <c r="CK215" s="105"/>
      <c r="CL215" s="106"/>
    </row>
    <row r="216" spans="1:90" s="105" customFormat="1" ht="15.75" x14ac:dyDescent="0.25">
      <c r="A216" s="143" t="s">
        <v>182</v>
      </c>
      <c r="B216" s="144" t="s">
        <v>183</v>
      </c>
      <c r="C216" s="62"/>
      <c r="D216" s="62"/>
      <c r="E216" s="143"/>
      <c r="F216" s="238"/>
      <c r="G216" s="153">
        <f t="shared" ref="G216:BR216" si="51">G217+G230+G244+G255</f>
        <v>176519</v>
      </c>
      <c r="H216" s="153">
        <f t="shared" si="51"/>
        <v>155549.5</v>
      </c>
      <c r="I216" s="153">
        <f t="shared" si="51"/>
        <v>0</v>
      </c>
      <c r="J216" s="153">
        <f t="shared" si="51"/>
        <v>0</v>
      </c>
      <c r="K216" s="153">
        <f t="shared" si="51"/>
        <v>0</v>
      </c>
      <c r="L216" s="153">
        <f t="shared" si="51"/>
        <v>0</v>
      </c>
      <c r="M216" s="153">
        <f t="shared" si="51"/>
        <v>0</v>
      </c>
      <c r="N216" s="153">
        <f t="shared" si="51"/>
        <v>0</v>
      </c>
      <c r="O216" s="153">
        <f t="shared" si="51"/>
        <v>0</v>
      </c>
      <c r="P216" s="153">
        <f t="shared" si="51"/>
        <v>0</v>
      </c>
      <c r="Q216" s="153">
        <f t="shared" si="51"/>
        <v>0</v>
      </c>
      <c r="R216" s="153">
        <f t="shared" si="51"/>
        <v>0</v>
      </c>
      <c r="S216" s="153">
        <f t="shared" si="51"/>
        <v>0</v>
      </c>
      <c r="T216" s="153">
        <f t="shared" si="51"/>
        <v>0</v>
      </c>
      <c r="U216" s="153">
        <f t="shared" si="51"/>
        <v>0</v>
      </c>
      <c r="V216" s="153">
        <f t="shared" si="51"/>
        <v>0</v>
      </c>
      <c r="W216" s="153">
        <f t="shared" si="51"/>
        <v>0</v>
      </c>
      <c r="X216" s="153">
        <f t="shared" si="51"/>
        <v>0</v>
      </c>
      <c r="Y216" s="153">
        <f t="shared" si="51"/>
        <v>0</v>
      </c>
      <c r="Z216" s="153">
        <f t="shared" si="51"/>
        <v>0</v>
      </c>
      <c r="AA216" s="153">
        <f t="shared" si="51"/>
        <v>0</v>
      </c>
      <c r="AB216" s="153">
        <f t="shared" si="51"/>
        <v>0</v>
      </c>
      <c r="AC216" s="153">
        <f t="shared" si="51"/>
        <v>0</v>
      </c>
      <c r="AD216" s="153">
        <f t="shared" si="51"/>
        <v>0</v>
      </c>
      <c r="AE216" s="153">
        <f t="shared" si="51"/>
        <v>0</v>
      </c>
      <c r="AF216" s="153">
        <f t="shared" si="51"/>
        <v>0</v>
      </c>
      <c r="AG216" s="153">
        <f t="shared" si="51"/>
        <v>0</v>
      </c>
      <c r="AH216" s="153">
        <f t="shared" si="51"/>
        <v>0</v>
      </c>
      <c r="AI216" s="153">
        <f t="shared" si="51"/>
        <v>0</v>
      </c>
      <c r="AJ216" s="153">
        <f t="shared" si="51"/>
        <v>0</v>
      </c>
      <c r="AK216" s="153">
        <f t="shared" si="51"/>
        <v>0</v>
      </c>
      <c r="AL216" s="153">
        <f t="shared" si="51"/>
        <v>0</v>
      </c>
      <c r="AM216" s="153">
        <f t="shared" si="51"/>
        <v>0</v>
      </c>
      <c r="AN216" s="153">
        <f t="shared" si="51"/>
        <v>0</v>
      </c>
      <c r="AO216" s="153">
        <f t="shared" si="51"/>
        <v>0</v>
      </c>
      <c r="AP216" s="153">
        <f t="shared" si="51"/>
        <v>2700</v>
      </c>
      <c r="AQ216" s="153">
        <f t="shared" si="51"/>
        <v>2700</v>
      </c>
      <c r="AR216" s="153">
        <f t="shared" si="51"/>
        <v>1700</v>
      </c>
      <c r="AS216" s="153">
        <f t="shared" si="51"/>
        <v>2700</v>
      </c>
      <c r="AT216" s="153">
        <f t="shared" si="51"/>
        <v>700</v>
      </c>
      <c r="AU216" s="153">
        <f t="shared" si="51"/>
        <v>11465</v>
      </c>
      <c r="AV216" s="153">
        <f t="shared" si="51"/>
        <v>5400</v>
      </c>
      <c r="AW216" s="153">
        <f t="shared" si="51"/>
        <v>700</v>
      </c>
      <c r="AX216" s="153">
        <f t="shared" si="51"/>
        <v>4700</v>
      </c>
      <c r="AY216" s="153">
        <f t="shared" si="51"/>
        <v>3000</v>
      </c>
      <c r="AZ216" s="153">
        <f t="shared" si="51"/>
        <v>3000</v>
      </c>
      <c r="BA216" s="153">
        <f t="shared" si="51"/>
        <v>2500</v>
      </c>
      <c r="BB216" s="153">
        <f t="shared" si="51"/>
        <v>1700</v>
      </c>
      <c r="BC216" s="153">
        <f t="shared" si="51"/>
        <v>17</v>
      </c>
      <c r="BD216" s="153">
        <f t="shared" si="51"/>
        <v>1683</v>
      </c>
      <c r="BE216" s="153">
        <f t="shared" si="51"/>
        <v>2500</v>
      </c>
      <c r="BF216" s="153">
        <f t="shared" si="51"/>
        <v>2500</v>
      </c>
      <c r="BG216" s="153">
        <f t="shared" si="51"/>
        <v>3914</v>
      </c>
      <c r="BH216" s="153">
        <f t="shared" si="51"/>
        <v>3914</v>
      </c>
      <c r="BI216" s="153">
        <f t="shared" si="51"/>
        <v>126627</v>
      </c>
      <c r="BJ216" s="153">
        <f t="shared" si="51"/>
        <v>104334.5</v>
      </c>
      <c r="BK216" s="153">
        <f t="shared" si="51"/>
        <v>102934.5</v>
      </c>
      <c r="BL216" s="153">
        <f t="shared" si="51"/>
        <v>3914</v>
      </c>
      <c r="BM216" s="153">
        <f t="shared" si="51"/>
        <v>3000</v>
      </c>
      <c r="BN216" s="153">
        <f t="shared" si="51"/>
        <v>100420.5</v>
      </c>
      <c r="BO216" s="153">
        <f t="shared" si="51"/>
        <v>0</v>
      </c>
      <c r="BP216" s="153">
        <f t="shared" si="51"/>
        <v>100420.5</v>
      </c>
      <c r="BQ216" s="153">
        <f t="shared" si="51"/>
        <v>8314</v>
      </c>
      <c r="BR216" s="153">
        <f t="shared" si="51"/>
        <v>9341</v>
      </c>
      <c r="BS216" s="153">
        <f t="shared" ref="BS216:CA216" si="52">BS217+BS230+BS244+BS255</f>
        <v>32327</v>
      </c>
      <c r="BT216" s="153">
        <f t="shared" si="52"/>
        <v>1400</v>
      </c>
      <c r="BU216" s="153">
        <f t="shared" si="52"/>
        <v>35460</v>
      </c>
      <c r="BV216" s="153">
        <f t="shared" si="52"/>
        <v>16922</v>
      </c>
      <c r="BW216" s="153">
        <f t="shared" si="52"/>
        <v>9341</v>
      </c>
      <c r="BX216" s="153">
        <f t="shared" si="52"/>
        <v>9341</v>
      </c>
      <c r="BY216" s="153">
        <f t="shared" si="52"/>
        <v>18538</v>
      </c>
      <c r="BZ216" s="153">
        <f t="shared" si="52"/>
        <v>18538</v>
      </c>
      <c r="CA216" s="153">
        <f t="shared" si="52"/>
        <v>57262</v>
      </c>
      <c r="CB216" s="153">
        <f>CB217+CB230+CB244+CB255</f>
        <v>73600</v>
      </c>
      <c r="CC216" s="153">
        <f>CC217+CC230+CC244+CC255</f>
        <v>61842</v>
      </c>
      <c r="CD216" s="154"/>
      <c r="CE216" s="120"/>
      <c r="CF216" s="17"/>
      <c r="CG216" s="125"/>
      <c r="CH216" s="107"/>
      <c r="CI216" s="125"/>
      <c r="CJ216" s="106"/>
      <c r="CL216" s="106"/>
    </row>
    <row r="217" spans="1:90" s="172" customFormat="1" ht="28.5" x14ac:dyDescent="0.25">
      <c r="A217" s="171" t="s">
        <v>51</v>
      </c>
      <c r="B217" s="115" t="s">
        <v>52</v>
      </c>
      <c r="C217" s="124"/>
      <c r="D217" s="38"/>
      <c r="E217" s="124"/>
      <c r="F217" s="243"/>
      <c r="G217" s="119">
        <f t="shared" ref="G217:BR217" si="53">G219</f>
        <v>5990</v>
      </c>
      <c r="H217" s="119">
        <f t="shared" si="53"/>
        <v>5000</v>
      </c>
      <c r="I217" s="119">
        <f t="shared" si="53"/>
        <v>0</v>
      </c>
      <c r="J217" s="119">
        <f t="shared" si="53"/>
        <v>0</v>
      </c>
      <c r="K217" s="119">
        <f t="shared" si="53"/>
        <v>0</v>
      </c>
      <c r="L217" s="119">
        <f t="shared" si="53"/>
        <v>0</v>
      </c>
      <c r="M217" s="119">
        <f t="shared" si="53"/>
        <v>0</v>
      </c>
      <c r="N217" s="119">
        <f t="shared" si="53"/>
        <v>0</v>
      </c>
      <c r="O217" s="119">
        <f t="shared" si="53"/>
        <v>0</v>
      </c>
      <c r="P217" s="119">
        <f t="shared" si="53"/>
        <v>0</v>
      </c>
      <c r="Q217" s="119">
        <f t="shared" si="53"/>
        <v>0</v>
      </c>
      <c r="R217" s="119">
        <f t="shared" si="53"/>
        <v>0</v>
      </c>
      <c r="S217" s="119">
        <f t="shared" si="53"/>
        <v>0</v>
      </c>
      <c r="T217" s="119">
        <f t="shared" si="53"/>
        <v>0</v>
      </c>
      <c r="U217" s="119">
        <f t="shared" si="53"/>
        <v>0</v>
      </c>
      <c r="V217" s="119">
        <f t="shared" si="53"/>
        <v>0</v>
      </c>
      <c r="W217" s="119">
        <f t="shared" si="53"/>
        <v>0</v>
      </c>
      <c r="X217" s="119">
        <f t="shared" si="53"/>
        <v>0</v>
      </c>
      <c r="Y217" s="119">
        <f t="shared" si="53"/>
        <v>0</v>
      </c>
      <c r="Z217" s="119">
        <f t="shared" si="53"/>
        <v>0</v>
      </c>
      <c r="AA217" s="119">
        <f t="shared" si="53"/>
        <v>0</v>
      </c>
      <c r="AB217" s="119">
        <f t="shared" si="53"/>
        <v>0</v>
      </c>
      <c r="AC217" s="119">
        <f t="shared" si="53"/>
        <v>0</v>
      </c>
      <c r="AD217" s="119">
        <f t="shared" si="53"/>
        <v>0</v>
      </c>
      <c r="AE217" s="119">
        <f t="shared" si="53"/>
        <v>0</v>
      </c>
      <c r="AF217" s="119">
        <f t="shared" si="53"/>
        <v>0</v>
      </c>
      <c r="AG217" s="119">
        <f t="shared" si="53"/>
        <v>0</v>
      </c>
      <c r="AH217" s="119">
        <f t="shared" si="53"/>
        <v>0</v>
      </c>
      <c r="AI217" s="119">
        <f t="shared" si="53"/>
        <v>0</v>
      </c>
      <c r="AJ217" s="119">
        <f t="shared" si="53"/>
        <v>0</v>
      </c>
      <c r="AK217" s="119">
        <f t="shared" si="53"/>
        <v>0</v>
      </c>
      <c r="AL217" s="119">
        <f t="shared" si="53"/>
        <v>0</v>
      </c>
      <c r="AM217" s="119">
        <f t="shared" si="53"/>
        <v>0</v>
      </c>
      <c r="AN217" s="119">
        <f t="shared" si="53"/>
        <v>0</v>
      </c>
      <c r="AO217" s="119">
        <f t="shared" si="53"/>
        <v>0</v>
      </c>
      <c r="AP217" s="119">
        <f t="shared" si="53"/>
        <v>2000</v>
      </c>
      <c r="AQ217" s="119">
        <f t="shared" si="53"/>
        <v>2000</v>
      </c>
      <c r="AR217" s="119">
        <f t="shared" si="53"/>
        <v>1000</v>
      </c>
      <c r="AS217" s="119">
        <f t="shared" si="53"/>
        <v>2000</v>
      </c>
      <c r="AT217" s="119">
        <f t="shared" si="53"/>
        <v>0</v>
      </c>
      <c r="AU217" s="119">
        <f t="shared" si="53"/>
        <v>5991</v>
      </c>
      <c r="AV217" s="119">
        <f t="shared" si="53"/>
        <v>3400</v>
      </c>
      <c r="AW217" s="119">
        <f t="shared" si="53"/>
        <v>0</v>
      </c>
      <c r="AX217" s="119">
        <f t="shared" si="53"/>
        <v>3400</v>
      </c>
      <c r="AY217" s="119">
        <f t="shared" si="53"/>
        <v>2000</v>
      </c>
      <c r="AZ217" s="119">
        <f t="shared" si="53"/>
        <v>2000</v>
      </c>
      <c r="BA217" s="119">
        <f t="shared" si="53"/>
        <v>2500</v>
      </c>
      <c r="BB217" s="119">
        <f t="shared" si="53"/>
        <v>1400</v>
      </c>
      <c r="BC217" s="119">
        <f t="shared" si="53"/>
        <v>0</v>
      </c>
      <c r="BD217" s="119">
        <f t="shared" si="53"/>
        <v>1400</v>
      </c>
      <c r="BE217" s="119">
        <f t="shared" si="53"/>
        <v>1500</v>
      </c>
      <c r="BF217" s="119">
        <f t="shared" si="53"/>
        <v>1500</v>
      </c>
      <c r="BG217" s="119">
        <f t="shared" si="53"/>
        <v>2000</v>
      </c>
      <c r="BH217" s="119">
        <f t="shared" si="53"/>
        <v>2000</v>
      </c>
      <c r="BI217" s="119">
        <f t="shared" si="53"/>
        <v>5991</v>
      </c>
      <c r="BJ217" s="119">
        <f t="shared" si="53"/>
        <v>3400</v>
      </c>
      <c r="BK217" s="119">
        <f t="shared" si="53"/>
        <v>3400</v>
      </c>
      <c r="BL217" s="119">
        <f t="shared" si="53"/>
        <v>2000</v>
      </c>
      <c r="BM217" s="119">
        <f t="shared" si="53"/>
        <v>2000</v>
      </c>
      <c r="BN217" s="119">
        <f t="shared" si="53"/>
        <v>1400</v>
      </c>
      <c r="BO217" s="119">
        <f t="shared" si="53"/>
        <v>0</v>
      </c>
      <c r="BP217" s="119">
        <f t="shared" si="53"/>
        <v>1400</v>
      </c>
      <c r="BQ217" s="119">
        <f t="shared" si="53"/>
        <v>1000</v>
      </c>
      <c r="BR217" s="119">
        <f t="shared" si="53"/>
        <v>1000</v>
      </c>
      <c r="BS217" s="119">
        <f t="shared" ref="BS217:CA217" si="54">BS219</f>
        <v>400</v>
      </c>
      <c r="BT217" s="119">
        <f t="shared" si="54"/>
        <v>0</v>
      </c>
      <c r="BU217" s="119">
        <f t="shared" si="54"/>
        <v>3160</v>
      </c>
      <c r="BV217" s="119">
        <f t="shared" si="54"/>
        <v>3000</v>
      </c>
      <c r="BW217" s="119">
        <f t="shared" si="54"/>
        <v>1000</v>
      </c>
      <c r="BX217" s="119">
        <f t="shared" si="54"/>
        <v>1000</v>
      </c>
      <c r="BY217" s="119">
        <f t="shared" si="54"/>
        <v>160</v>
      </c>
      <c r="BZ217" s="119">
        <f t="shared" si="54"/>
        <v>160</v>
      </c>
      <c r="CA217" s="119">
        <f t="shared" si="54"/>
        <v>1840</v>
      </c>
      <c r="CB217" s="119">
        <f>CB219</f>
        <v>2000</v>
      </c>
      <c r="CC217" s="119">
        <f>SUM(CC218:CC229)</f>
        <v>1840</v>
      </c>
      <c r="CD217" s="118"/>
      <c r="CE217" s="120"/>
      <c r="CF217" s="105"/>
      <c r="CG217" s="125"/>
      <c r="CH217" s="107"/>
      <c r="CI217" s="125"/>
      <c r="CJ217" s="106"/>
      <c r="CK217" s="105"/>
      <c r="CL217" s="106"/>
    </row>
    <row r="218" spans="1:90" s="175" customFormat="1" ht="45" hidden="1" x14ac:dyDescent="0.25">
      <c r="A218" s="41">
        <v>1</v>
      </c>
      <c r="B218" s="51" t="s">
        <v>184</v>
      </c>
      <c r="C218" s="124"/>
      <c r="D218" s="38"/>
      <c r="E218" s="41">
        <v>2017</v>
      </c>
      <c r="F218" s="229" t="s">
        <v>236</v>
      </c>
      <c r="G218" s="38">
        <f>'Bieu8-XSKT'!G218</f>
        <v>13277</v>
      </c>
      <c r="H218" s="38">
        <f>'Bieu8-XSKT'!H218</f>
        <v>12777</v>
      </c>
      <c r="I218" s="38">
        <f>'Bieu8-XSKT'!I218</f>
        <v>0</v>
      </c>
      <c r="J218" s="38">
        <f>'Bieu8-XSKT'!J218</f>
        <v>0</v>
      </c>
      <c r="K218" s="38">
        <f>'Bieu8-XSKT'!K218</f>
        <v>0</v>
      </c>
      <c r="L218" s="38">
        <f>'Bieu8-XSKT'!L218</f>
        <v>0</v>
      </c>
      <c r="M218" s="38">
        <f>'Bieu8-XSKT'!M218</f>
        <v>0</v>
      </c>
      <c r="N218" s="38">
        <f>'Bieu8-XSKT'!N218</f>
        <v>0</v>
      </c>
      <c r="O218" s="38">
        <f>'Bieu8-XSKT'!O218</f>
        <v>0</v>
      </c>
      <c r="P218" s="38">
        <f>'Bieu8-XSKT'!P218</f>
        <v>0</v>
      </c>
      <c r="Q218" s="38">
        <f>'Bieu8-XSKT'!Q218</f>
        <v>0</v>
      </c>
      <c r="R218" s="38">
        <f>'Bieu8-XSKT'!R218</f>
        <v>0</v>
      </c>
      <c r="S218" s="38">
        <f>'Bieu8-XSKT'!S218</f>
        <v>0</v>
      </c>
      <c r="T218" s="38">
        <f>'Bieu8-XSKT'!T218</f>
        <v>0</v>
      </c>
      <c r="U218" s="38">
        <f>'Bieu8-XSKT'!U218</f>
        <v>0</v>
      </c>
      <c r="V218" s="38">
        <f>'Bieu8-XSKT'!V218</f>
        <v>0</v>
      </c>
      <c r="W218" s="38">
        <f>'Bieu8-XSKT'!W218</f>
        <v>0</v>
      </c>
      <c r="X218" s="38">
        <f>'Bieu8-XSKT'!X218</f>
        <v>0</v>
      </c>
      <c r="Y218" s="38">
        <f>'Bieu8-XSKT'!Y218</f>
        <v>0</v>
      </c>
      <c r="Z218" s="38">
        <f>'Bieu8-XSKT'!Z218</f>
        <v>0</v>
      </c>
      <c r="AA218" s="38">
        <f>'Bieu8-XSKT'!AA218</f>
        <v>0</v>
      </c>
      <c r="AB218" s="38">
        <f>'Bieu8-XSKT'!AB218</f>
        <v>0</v>
      </c>
      <c r="AC218" s="38">
        <f>'Bieu8-XSKT'!AC218</f>
        <v>0</v>
      </c>
      <c r="AD218" s="38">
        <f>'Bieu8-XSKT'!AD218</f>
        <v>0</v>
      </c>
      <c r="AE218" s="38">
        <f>'Bieu8-XSKT'!AE218</f>
        <v>0</v>
      </c>
      <c r="AF218" s="38">
        <f>'Bieu8-XSKT'!AF218</f>
        <v>0</v>
      </c>
      <c r="AG218" s="38">
        <f>'Bieu8-XSKT'!AG218</f>
        <v>0</v>
      </c>
      <c r="AH218" s="38">
        <f>'Bieu8-XSKT'!AH218</f>
        <v>0</v>
      </c>
      <c r="AI218" s="38">
        <f>'Bieu8-XSKT'!AI218</f>
        <v>0</v>
      </c>
      <c r="AJ218" s="38">
        <f>'Bieu8-XSKT'!AJ218</f>
        <v>0</v>
      </c>
      <c r="AK218" s="38">
        <f>'Bieu8-XSKT'!AK218</f>
        <v>0</v>
      </c>
      <c r="AL218" s="38">
        <f>'Bieu8-XSKT'!AL218</f>
        <v>0</v>
      </c>
      <c r="AM218" s="38">
        <f>'Bieu8-XSKT'!AM218</f>
        <v>0</v>
      </c>
      <c r="AN218" s="38">
        <f>'Bieu8-XSKT'!AN218</f>
        <v>0</v>
      </c>
      <c r="AO218" s="38">
        <f>'Bieu8-XSKT'!AO218</f>
        <v>0</v>
      </c>
      <c r="AP218" s="38">
        <f>'Bieu8-XSKT'!AP218</f>
        <v>3600</v>
      </c>
      <c r="AQ218" s="38">
        <f>'Bieu8-XSKT'!AQ218</f>
        <v>3550</v>
      </c>
      <c r="AR218" s="38">
        <f>'Bieu8-XSKT'!AR218</f>
        <v>3600</v>
      </c>
      <c r="AS218" s="38">
        <f>'Bieu8-XSKT'!AS218</f>
        <v>3600</v>
      </c>
      <c r="AT218" s="38">
        <f>'Bieu8-XSKT'!AT218</f>
        <v>3600</v>
      </c>
      <c r="AU218" s="38">
        <f>'Bieu8-XSKT'!AU218</f>
        <v>12000</v>
      </c>
      <c r="AV218" s="38">
        <f>'Bieu8-XSKT'!AV218</f>
        <v>12000</v>
      </c>
      <c r="AW218" s="38">
        <f>'Bieu8-XSKT'!AW218</f>
        <v>3600</v>
      </c>
      <c r="AX218" s="38">
        <f>'Bieu8-XSKT'!AX218</f>
        <v>8310</v>
      </c>
      <c r="AY218" s="38">
        <f>'Bieu8-XSKT'!AY218</f>
        <v>5000</v>
      </c>
      <c r="AZ218" s="38">
        <f>'Bieu8-XSKT'!AZ218</f>
        <v>7300</v>
      </c>
      <c r="BA218" s="38">
        <f>'Bieu8-XSKT'!BA218</f>
        <v>5343.9</v>
      </c>
      <c r="BB218" s="38">
        <f>'Bieu8-XSKT'!BB218</f>
        <v>3310</v>
      </c>
      <c r="BC218" s="38">
        <f>'Bieu8-XSKT'!BC218</f>
        <v>0</v>
      </c>
      <c r="BD218" s="38">
        <f>'Bieu8-XSKT'!BD218</f>
        <v>3310</v>
      </c>
      <c r="BE218" s="38">
        <f>'Bieu8-XSKT'!BE218</f>
        <v>5000</v>
      </c>
      <c r="BF218" s="38">
        <f>'Bieu8-XSKT'!BF218</f>
        <v>5000</v>
      </c>
      <c r="BG218" s="38">
        <f>'Bieu8-XSKT'!BG218</f>
        <v>8890</v>
      </c>
      <c r="BH218" s="38">
        <f>'Bieu8-XSKT'!BH218</f>
        <v>8890</v>
      </c>
      <c r="BI218" s="38">
        <f>'Bieu8-XSKT'!BI218</f>
        <v>12000</v>
      </c>
      <c r="BJ218" s="38">
        <f>'Bieu8-XSKT'!BJ218</f>
        <v>12000</v>
      </c>
      <c r="BK218" s="38">
        <f>'Bieu8-XSKT'!BK218</f>
        <v>13200</v>
      </c>
      <c r="BL218" s="38">
        <f>'Bieu8-XSKT'!BL218</f>
        <v>8890</v>
      </c>
      <c r="BM218" s="38">
        <f>'Bieu8-XSKT'!BM218</f>
        <v>5000</v>
      </c>
      <c r="BN218" s="38">
        <f>'Bieu8-XSKT'!BN218</f>
        <v>3110</v>
      </c>
      <c r="BO218" s="38">
        <f>'Bieu8-XSKT'!BO218</f>
        <v>1200</v>
      </c>
      <c r="BP218" s="38">
        <f>'Bieu8-XSKT'!BP218</f>
        <v>4310</v>
      </c>
      <c r="BQ218" s="38">
        <f>'Bieu8-XSKT'!BQ218</f>
        <v>3000</v>
      </c>
      <c r="BR218" s="38">
        <f>'Bieu8-XSKT'!BR218</f>
        <v>3000</v>
      </c>
      <c r="BS218" s="38">
        <f>'Bieu8-XSKT'!BS218</f>
        <v>1310</v>
      </c>
      <c r="BT218" s="38">
        <f>'Bieu8-XSKT'!BT218</f>
        <v>-452</v>
      </c>
      <c r="BU218" s="38">
        <f>'Bieu8-XSKT'!BU218</f>
        <v>12748</v>
      </c>
      <c r="BV218" s="38">
        <f>'Bieu8-XSKT'!BV218</f>
        <v>11794</v>
      </c>
      <c r="BW218" s="38">
        <f>'Bieu8-XSKT'!BW218</f>
        <v>3000</v>
      </c>
      <c r="BX218" s="38">
        <f>'Bieu8-XSKT'!BX218</f>
        <v>3000</v>
      </c>
      <c r="BY218" s="38">
        <f>'Bieu8-XSKT'!BY218</f>
        <v>954</v>
      </c>
      <c r="BZ218" s="38">
        <f>'Bieu8-XSKT'!BZ218</f>
        <v>954</v>
      </c>
      <c r="CA218" s="38">
        <f>'Bieu8-XSKT'!CA218</f>
        <v>0</v>
      </c>
      <c r="CB218" s="38">
        <f>'Bieu8-XSKT'!CB218</f>
        <v>954</v>
      </c>
      <c r="CC218" s="39"/>
      <c r="CD218" s="173" t="s">
        <v>55</v>
      </c>
      <c r="CE218" s="120"/>
      <c r="CF218" s="174"/>
      <c r="CG218" s="125"/>
      <c r="CH218" s="107"/>
      <c r="CI218" s="125"/>
      <c r="CJ218" s="106"/>
      <c r="CK218" s="105"/>
      <c r="CL218" s="106"/>
    </row>
    <row r="219" spans="1:90" s="125" customFormat="1" ht="30" x14ac:dyDescent="0.25">
      <c r="A219" s="41">
        <v>1</v>
      </c>
      <c r="B219" s="141" t="s">
        <v>185</v>
      </c>
      <c r="C219" s="176"/>
      <c r="D219" s="176"/>
      <c r="E219" s="41">
        <v>2017</v>
      </c>
      <c r="F219" s="226" t="s">
        <v>186</v>
      </c>
      <c r="G219" s="38">
        <f>'Bieu8-XSKT'!G219</f>
        <v>5990</v>
      </c>
      <c r="H219" s="38">
        <f>'Bieu8-XSKT'!H219</f>
        <v>5000</v>
      </c>
      <c r="I219" s="38">
        <f>'Bieu8-XSKT'!I219</f>
        <v>0</v>
      </c>
      <c r="J219" s="38">
        <f>'Bieu8-XSKT'!J219</f>
        <v>0</v>
      </c>
      <c r="K219" s="38">
        <f>'Bieu8-XSKT'!K219</f>
        <v>0</v>
      </c>
      <c r="L219" s="38">
        <f>'Bieu8-XSKT'!L219</f>
        <v>0</v>
      </c>
      <c r="M219" s="38">
        <f>'Bieu8-XSKT'!M219</f>
        <v>0</v>
      </c>
      <c r="N219" s="38">
        <f>'Bieu8-XSKT'!N219</f>
        <v>0</v>
      </c>
      <c r="O219" s="38">
        <f>'Bieu8-XSKT'!O219</f>
        <v>0</v>
      </c>
      <c r="P219" s="38">
        <f>'Bieu8-XSKT'!P219</f>
        <v>0</v>
      </c>
      <c r="Q219" s="38">
        <f>'Bieu8-XSKT'!Q219</f>
        <v>0</v>
      </c>
      <c r="R219" s="38">
        <f>'Bieu8-XSKT'!R219</f>
        <v>0</v>
      </c>
      <c r="S219" s="38">
        <f>'Bieu8-XSKT'!S219</f>
        <v>0</v>
      </c>
      <c r="T219" s="38">
        <f>'Bieu8-XSKT'!T219</f>
        <v>0</v>
      </c>
      <c r="U219" s="38">
        <f>'Bieu8-XSKT'!U219</f>
        <v>0</v>
      </c>
      <c r="V219" s="38">
        <f>'Bieu8-XSKT'!V219</f>
        <v>0</v>
      </c>
      <c r="W219" s="38">
        <f>'Bieu8-XSKT'!W219</f>
        <v>0</v>
      </c>
      <c r="X219" s="38">
        <f>'Bieu8-XSKT'!X219</f>
        <v>0</v>
      </c>
      <c r="Y219" s="38">
        <f>'Bieu8-XSKT'!Y219</f>
        <v>0</v>
      </c>
      <c r="Z219" s="38">
        <f>'Bieu8-XSKT'!Z219</f>
        <v>0</v>
      </c>
      <c r="AA219" s="38">
        <f>'Bieu8-XSKT'!AA219</f>
        <v>0</v>
      </c>
      <c r="AB219" s="38">
        <f>'Bieu8-XSKT'!AB219</f>
        <v>0</v>
      </c>
      <c r="AC219" s="38">
        <f>'Bieu8-XSKT'!AC219</f>
        <v>0</v>
      </c>
      <c r="AD219" s="38">
        <f>'Bieu8-XSKT'!AD219</f>
        <v>0</v>
      </c>
      <c r="AE219" s="38">
        <f>'Bieu8-XSKT'!AE219</f>
        <v>0</v>
      </c>
      <c r="AF219" s="38">
        <f>'Bieu8-XSKT'!AF219</f>
        <v>0</v>
      </c>
      <c r="AG219" s="38">
        <f>'Bieu8-XSKT'!AG219</f>
        <v>0</v>
      </c>
      <c r="AH219" s="38">
        <f>'Bieu8-XSKT'!AH219</f>
        <v>0</v>
      </c>
      <c r="AI219" s="38">
        <f>'Bieu8-XSKT'!AI219</f>
        <v>0</v>
      </c>
      <c r="AJ219" s="38">
        <f>'Bieu8-XSKT'!AJ219</f>
        <v>0</v>
      </c>
      <c r="AK219" s="38">
        <f>'Bieu8-XSKT'!AK219</f>
        <v>0</v>
      </c>
      <c r="AL219" s="38">
        <f>'Bieu8-XSKT'!AL219</f>
        <v>0</v>
      </c>
      <c r="AM219" s="38">
        <f>'Bieu8-XSKT'!AM219</f>
        <v>0</v>
      </c>
      <c r="AN219" s="38">
        <f>'Bieu8-XSKT'!AN219</f>
        <v>0</v>
      </c>
      <c r="AO219" s="38">
        <f>'Bieu8-XSKT'!AO219</f>
        <v>0</v>
      </c>
      <c r="AP219" s="38">
        <f>'Bieu8-XSKT'!AP219</f>
        <v>2000</v>
      </c>
      <c r="AQ219" s="38">
        <f>'Bieu8-XSKT'!AQ219</f>
        <v>2000</v>
      </c>
      <c r="AR219" s="38">
        <f>'Bieu8-XSKT'!AR219</f>
        <v>1000</v>
      </c>
      <c r="AS219" s="38">
        <f>'Bieu8-XSKT'!AS219</f>
        <v>2000</v>
      </c>
      <c r="AT219" s="38">
        <f>'Bieu8-XSKT'!AT219</f>
        <v>0</v>
      </c>
      <c r="AU219" s="38">
        <f>'Bieu8-XSKT'!AU219</f>
        <v>5991</v>
      </c>
      <c r="AV219" s="38">
        <f>'Bieu8-XSKT'!AV219</f>
        <v>3400</v>
      </c>
      <c r="AW219" s="38">
        <f>'Bieu8-XSKT'!AW219</f>
        <v>0</v>
      </c>
      <c r="AX219" s="38">
        <f>'Bieu8-XSKT'!AX219</f>
        <v>3400</v>
      </c>
      <c r="AY219" s="38">
        <f>'Bieu8-XSKT'!AY219</f>
        <v>2000</v>
      </c>
      <c r="AZ219" s="38">
        <f>'Bieu8-XSKT'!AZ219</f>
        <v>2000</v>
      </c>
      <c r="BA219" s="38">
        <f>'Bieu8-XSKT'!BA219</f>
        <v>2500</v>
      </c>
      <c r="BB219" s="38">
        <f>'Bieu8-XSKT'!BB219</f>
        <v>1400</v>
      </c>
      <c r="BC219" s="38">
        <f>'Bieu8-XSKT'!BC219</f>
        <v>0</v>
      </c>
      <c r="BD219" s="38">
        <f>'Bieu8-XSKT'!BD219</f>
        <v>1400</v>
      </c>
      <c r="BE219" s="38">
        <f>'Bieu8-XSKT'!BE219</f>
        <v>1500</v>
      </c>
      <c r="BF219" s="38">
        <f>'Bieu8-XSKT'!BF219</f>
        <v>1500</v>
      </c>
      <c r="BG219" s="38">
        <f>'Bieu8-XSKT'!BG219</f>
        <v>2000</v>
      </c>
      <c r="BH219" s="38">
        <f>'Bieu8-XSKT'!BH219</f>
        <v>2000</v>
      </c>
      <c r="BI219" s="38">
        <f>'Bieu8-XSKT'!BI219</f>
        <v>5991</v>
      </c>
      <c r="BJ219" s="38">
        <f>'Bieu8-XSKT'!BJ219</f>
        <v>3400</v>
      </c>
      <c r="BK219" s="38">
        <f>'Bieu8-XSKT'!BK219</f>
        <v>3400</v>
      </c>
      <c r="BL219" s="38">
        <f>'Bieu8-XSKT'!BL219</f>
        <v>2000</v>
      </c>
      <c r="BM219" s="38">
        <f>'Bieu8-XSKT'!BM219</f>
        <v>2000</v>
      </c>
      <c r="BN219" s="38">
        <f>'Bieu8-XSKT'!BN219</f>
        <v>1400</v>
      </c>
      <c r="BO219" s="38">
        <f>'Bieu8-XSKT'!BO219</f>
        <v>0</v>
      </c>
      <c r="BP219" s="38">
        <f>'Bieu8-XSKT'!BP219</f>
        <v>1400</v>
      </c>
      <c r="BQ219" s="38">
        <f>'Bieu8-XSKT'!BQ219</f>
        <v>1000</v>
      </c>
      <c r="BR219" s="38">
        <f>'Bieu8-XSKT'!BR219</f>
        <v>1000</v>
      </c>
      <c r="BS219" s="38">
        <f>'Bieu8-XSKT'!BS219</f>
        <v>400</v>
      </c>
      <c r="BT219" s="38">
        <f>'Bieu8-XSKT'!BT219</f>
        <v>0</v>
      </c>
      <c r="BU219" s="38">
        <f>'Bieu8-XSKT'!BU219</f>
        <v>3160</v>
      </c>
      <c r="BV219" s="38">
        <f>'Bieu8-XSKT'!BV219</f>
        <v>3000</v>
      </c>
      <c r="BW219" s="38">
        <f>'Bieu8-XSKT'!BW219</f>
        <v>1000</v>
      </c>
      <c r="BX219" s="38">
        <f>'Bieu8-XSKT'!BX219</f>
        <v>1000</v>
      </c>
      <c r="BY219" s="38">
        <f>'Bieu8-XSKT'!BY219</f>
        <v>160</v>
      </c>
      <c r="BZ219" s="38">
        <f>'Bieu8-XSKT'!BZ219</f>
        <v>160</v>
      </c>
      <c r="CA219" s="38">
        <f>'Bieu8-XSKT'!CA219</f>
        <v>1840</v>
      </c>
      <c r="CB219" s="38">
        <f>'Bieu8-XSKT'!CB219</f>
        <v>2000</v>
      </c>
      <c r="CC219" s="39">
        <f>CB219-BY219</f>
        <v>1840</v>
      </c>
      <c r="CD219" s="58" t="s">
        <v>58</v>
      </c>
      <c r="CE219" s="120"/>
      <c r="CF219" s="175"/>
      <c r="CH219" s="107"/>
      <c r="CJ219" s="106"/>
      <c r="CK219" s="105"/>
      <c r="CL219" s="106"/>
    </row>
    <row r="220" spans="1:90" s="105" customFormat="1" ht="30" hidden="1" x14ac:dyDescent="0.25">
      <c r="A220" s="41">
        <f>A219+1</f>
        <v>2</v>
      </c>
      <c r="B220" s="43" t="s">
        <v>187</v>
      </c>
      <c r="C220" s="177"/>
      <c r="D220" s="177"/>
      <c r="E220" s="41">
        <v>2018</v>
      </c>
      <c r="F220" s="244" t="s">
        <v>188</v>
      </c>
      <c r="G220" s="38">
        <f>'Bieu8-XSKT'!G220</f>
        <v>3496</v>
      </c>
      <c r="H220" s="38">
        <f>'Bieu8-XSKT'!H220</f>
        <v>3150</v>
      </c>
      <c r="I220" s="38">
        <f>'Bieu8-XSKT'!I220</f>
        <v>0</v>
      </c>
      <c r="J220" s="38">
        <f>'Bieu8-XSKT'!J220</f>
        <v>0</v>
      </c>
      <c r="K220" s="38">
        <f>'Bieu8-XSKT'!K220</f>
        <v>0</v>
      </c>
      <c r="L220" s="38">
        <f>'Bieu8-XSKT'!L220</f>
        <v>0</v>
      </c>
      <c r="M220" s="38">
        <f>'Bieu8-XSKT'!M220</f>
        <v>0</v>
      </c>
      <c r="N220" s="38">
        <f>'Bieu8-XSKT'!N220</f>
        <v>0</v>
      </c>
      <c r="O220" s="38">
        <f>'Bieu8-XSKT'!O220</f>
        <v>0</v>
      </c>
      <c r="P220" s="38">
        <f>'Bieu8-XSKT'!P220</f>
        <v>0</v>
      </c>
      <c r="Q220" s="38">
        <f>'Bieu8-XSKT'!Q220</f>
        <v>0</v>
      </c>
      <c r="R220" s="38">
        <f>'Bieu8-XSKT'!R220</f>
        <v>0</v>
      </c>
      <c r="S220" s="38">
        <f>'Bieu8-XSKT'!S220</f>
        <v>0</v>
      </c>
      <c r="T220" s="38">
        <f>'Bieu8-XSKT'!T220</f>
        <v>0</v>
      </c>
      <c r="U220" s="38">
        <f>'Bieu8-XSKT'!U220</f>
        <v>0</v>
      </c>
      <c r="V220" s="38">
        <f>'Bieu8-XSKT'!V220</f>
        <v>0</v>
      </c>
      <c r="W220" s="38">
        <f>'Bieu8-XSKT'!W220</f>
        <v>0</v>
      </c>
      <c r="X220" s="38">
        <f>'Bieu8-XSKT'!X220</f>
        <v>0</v>
      </c>
      <c r="Y220" s="38">
        <f>'Bieu8-XSKT'!Y220</f>
        <v>0</v>
      </c>
      <c r="Z220" s="38">
        <f>'Bieu8-XSKT'!Z220</f>
        <v>0</v>
      </c>
      <c r="AA220" s="38">
        <f>'Bieu8-XSKT'!AA220</f>
        <v>0</v>
      </c>
      <c r="AB220" s="38">
        <f>'Bieu8-XSKT'!AB220</f>
        <v>0</v>
      </c>
      <c r="AC220" s="38">
        <f>'Bieu8-XSKT'!AC220</f>
        <v>0</v>
      </c>
      <c r="AD220" s="38">
        <f>'Bieu8-XSKT'!AD220</f>
        <v>0</v>
      </c>
      <c r="AE220" s="38">
        <f>'Bieu8-XSKT'!AE220</f>
        <v>0</v>
      </c>
      <c r="AF220" s="38">
        <f>'Bieu8-XSKT'!AF220</f>
        <v>0</v>
      </c>
      <c r="AG220" s="38">
        <f>'Bieu8-XSKT'!AG220</f>
        <v>0</v>
      </c>
      <c r="AH220" s="38">
        <f>'Bieu8-XSKT'!AH220</f>
        <v>0</v>
      </c>
      <c r="AI220" s="38">
        <f>'Bieu8-XSKT'!AI220</f>
        <v>0</v>
      </c>
      <c r="AJ220" s="38">
        <f>'Bieu8-XSKT'!AJ220</f>
        <v>0</v>
      </c>
      <c r="AK220" s="38">
        <f>'Bieu8-XSKT'!AK220</f>
        <v>0</v>
      </c>
      <c r="AL220" s="38">
        <f>'Bieu8-XSKT'!AL220</f>
        <v>0</v>
      </c>
      <c r="AM220" s="38">
        <f>'Bieu8-XSKT'!AM220</f>
        <v>0</v>
      </c>
      <c r="AN220" s="38">
        <f>'Bieu8-XSKT'!AN220</f>
        <v>0</v>
      </c>
      <c r="AO220" s="38">
        <f>'Bieu8-XSKT'!AO220</f>
        <v>0</v>
      </c>
      <c r="AP220" s="38">
        <f>'Bieu8-XSKT'!AP220</f>
        <v>0</v>
      </c>
      <c r="AQ220" s="38">
        <f>'Bieu8-XSKT'!AQ220</f>
        <v>0</v>
      </c>
      <c r="AR220" s="38">
        <f>'Bieu8-XSKT'!AR220</f>
        <v>0</v>
      </c>
      <c r="AS220" s="38">
        <f>'Bieu8-XSKT'!AS220</f>
        <v>0</v>
      </c>
      <c r="AT220" s="38">
        <f>'Bieu8-XSKT'!AT220</f>
        <v>0</v>
      </c>
      <c r="AU220" s="38">
        <f>'Bieu8-XSKT'!AU220</f>
        <v>3150</v>
      </c>
      <c r="AV220" s="38">
        <f>'Bieu8-XSKT'!AV220</f>
        <v>3150</v>
      </c>
      <c r="AW220" s="38">
        <f>'Bieu8-XSKT'!AW220</f>
        <v>0</v>
      </c>
      <c r="AX220" s="38">
        <f>'Bieu8-XSKT'!AX220</f>
        <v>3150</v>
      </c>
      <c r="AY220" s="38">
        <f>'Bieu8-XSKT'!AY220</f>
        <v>800</v>
      </c>
      <c r="AZ220" s="38">
        <f>'Bieu8-XSKT'!AZ220</f>
        <v>787.5</v>
      </c>
      <c r="BA220" s="38">
        <f>'Bieu8-XSKT'!BA220</f>
        <v>0</v>
      </c>
      <c r="BB220" s="38">
        <f>'Bieu8-XSKT'!BB220</f>
        <v>2350</v>
      </c>
      <c r="BC220" s="38">
        <f>'Bieu8-XSKT'!BC220</f>
        <v>0</v>
      </c>
      <c r="BD220" s="38">
        <f>'Bieu8-XSKT'!BD220</f>
        <v>2350</v>
      </c>
      <c r="BE220" s="38">
        <f>'Bieu8-XSKT'!BE220</f>
        <v>800</v>
      </c>
      <c r="BF220" s="38">
        <f>'Bieu8-XSKT'!BF220</f>
        <v>800</v>
      </c>
      <c r="BG220" s="38">
        <f>'Bieu8-XSKT'!BG220</f>
        <v>800</v>
      </c>
      <c r="BH220" s="38">
        <f>'Bieu8-XSKT'!BH220</f>
        <v>800</v>
      </c>
      <c r="BI220" s="38">
        <f>'Bieu8-XSKT'!BI220</f>
        <v>3150</v>
      </c>
      <c r="BJ220" s="38">
        <f>'Bieu8-XSKT'!BJ220</f>
        <v>3150</v>
      </c>
      <c r="BK220" s="38">
        <f>'Bieu8-XSKT'!BK220</f>
        <v>3150</v>
      </c>
      <c r="BL220" s="38">
        <f>'Bieu8-XSKT'!BL220</f>
        <v>800</v>
      </c>
      <c r="BM220" s="38">
        <f>'Bieu8-XSKT'!BM220</f>
        <v>800</v>
      </c>
      <c r="BN220" s="38">
        <f>'Bieu8-XSKT'!BN220</f>
        <v>2350</v>
      </c>
      <c r="BO220" s="38">
        <f>'Bieu8-XSKT'!BO220</f>
        <v>0</v>
      </c>
      <c r="BP220" s="38">
        <f>'Bieu8-XSKT'!BP220</f>
        <v>2350</v>
      </c>
      <c r="BQ220" s="38">
        <f>'Bieu8-XSKT'!BQ220</f>
        <v>1400</v>
      </c>
      <c r="BR220" s="38">
        <f>'Bieu8-XSKT'!BR220</f>
        <v>1400</v>
      </c>
      <c r="BS220" s="38">
        <f>'Bieu8-XSKT'!BS220</f>
        <v>950</v>
      </c>
      <c r="BT220" s="38">
        <f>'Bieu8-XSKT'!BT220</f>
        <v>-25</v>
      </c>
      <c r="BU220" s="38">
        <f>'Bieu8-XSKT'!BU220</f>
        <v>3125</v>
      </c>
      <c r="BV220" s="38">
        <f>'Bieu8-XSKT'!BV220</f>
        <v>2200</v>
      </c>
      <c r="BW220" s="38">
        <f>'Bieu8-XSKT'!BW220</f>
        <v>1400</v>
      </c>
      <c r="BX220" s="38">
        <f>'Bieu8-XSKT'!BX220</f>
        <v>1400</v>
      </c>
      <c r="BY220" s="38">
        <f>'Bieu8-XSKT'!BY220</f>
        <v>925</v>
      </c>
      <c r="BZ220" s="38">
        <f>'Bieu8-XSKT'!BZ220</f>
        <v>925</v>
      </c>
      <c r="CA220" s="38">
        <f>'Bieu8-XSKT'!CA220</f>
        <v>0</v>
      </c>
      <c r="CB220" s="38">
        <f>'Bieu8-XSKT'!CB220</f>
        <v>925</v>
      </c>
      <c r="CC220" s="39"/>
      <c r="CD220" s="58" t="s">
        <v>58</v>
      </c>
      <c r="CE220" s="120"/>
      <c r="CF220" s="125"/>
      <c r="CG220" s="125"/>
      <c r="CH220" s="107"/>
      <c r="CI220" s="125"/>
      <c r="CJ220" s="106"/>
      <c r="CL220" s="106"/>
    </row>
    <row r="221" spans="1:90" s="174" customFormat="1" ht="30" hidden="1" x14ac:dyDescent="0.25">
      <c r="A221" s="41">
        <f t="shared" ref="A221:A228" si="55">A220+1</f>
        <v>3</v>
      </c>
      <c r="B221" s="43" t="s">
        <v>385</v>
      </c>
      <c r="C221" s="41" t="s">
        <v>365</v>
      </c>
      <c r="D221" s="41"/>
      <c r="E221" s="41">
        <v>2015</v>
      </c>
      <c r="F221" s="226" t="s">
        <v>386</v>
      </c>
      <c r="G221" s="38">
        <f>'Bieu8-XSKT'!G221</f>
        <v>20208</v>
      </c>
      <c r="H221" s="38">
        <f>'Bieu8-XSKT'!H221</f>
        <v>20208</v>
      </c>
      <c r="I221" s="38">
        <f>'Bieu8-XSKT'!I221</f>
        <v>0</v>
      </c>
      <c r="J221" s="38">
        <f>'Bieu8-XSKT'!J221</f>
        <v>0</v>
      </c>
      <c r="K221" s="38">
        <f>'Bieu8-XSKT'!K221</f>
        <v>0</v>
      </c>
      <c r="L221" s="38">
        <f>'Bieu8-XSKT'!L221</f>
        <v>0</v>
      </c>
      <c r="M221" s="38">
        <f>'Bieu8-XSKT'!M221</f>
        <v>0</v>
      </c>
      <c r="N221" s="38">
        <f>'Bieu8-XSKT'!N221</f>
        <v>2100</v>
      </c>
      <c r="O221" s="38">
        <f>'Bieu8-XSKT'!O221</f>
        <v>2100</v>
      </c>
      <c r="P221" s="38">
        <f>'Bieu8-XSKT'!P221</f>
        <v>0</v>
      </c>
      <c r="Q221" s="38">
        <f>'Bieu8-XSKT'!Q221</f>
        <v>0</v>
      </c>
      <c r="R221" s="38">
        <f>'Bieu8-XSKT'!R221</f>
        <v>0</v>
      </c>
      <c r="S221" s="38">
        <f>'Bieu8-XSKT'!S221</f>
        <v>0</v>
      </c>
      <c r="T221" s="38">
        <f>'Bieu8-XSKT'!T221</f>
        <v>0</v>
      </c>
      <c r="U221" s="38">
        <f>'Bieu8-XSKT'!U221</f>
        <v>0</v>
      </c>
      <c r="V221" s="38">
        <f>'Bieu8-XSKT'!V221</f>
        <v>2100</v>
      </c>
      <c r="W221" s="38">
        <f>'Bieu8-XSKT'!W221</f>
        <v>2100</v>
      </c>
      <c r="X221" s="38">
        <f>'Bieu8-XSKT'!X221</f>
        <v>17000</v>
      </c>
      <c r="Y221" s="38">
        <f>'Bieu8-XSKT'!Y221</f>
        <v>17000</v>
      </c>
      <c r="Z221" s="38">
        <f>'Bieu8-XSKT'!Z221</f>
        <v>0</v>
      </c>
      <c r="AA221" s="38">
        <f>'Bieu8-XSKT'!AA221</f>
        <v>0</v>
      </c>
      <c r="AB221" s="38">
        <f>'Bieu8-XSKT'!AB221</f>
        <v>1600</v>
      </c>
      <c r="AC221" s="38">
        <f>'Bieu8-XSKT'!AC221</f>
        <v>1600</v>
      </c>
      <c r="AD221" s="38">
        <f>'Bieu8-XSKT'!AD221</f>
        <v>0</v>
      </c>
      <c r="AE221" s="38">
        <f>'Bieu8-XSKT'!AE221</f>
        <v>0</v>
      </c>
      <c r="AF221" s="38">
        <f>'Bieu8-XSKT'!AF221</f>
        <v>3700</v>
      </c>
      <c r="AG221" s="38">
        <f>'Bieu8-XSKT'!AG221</f>
        <v>2500</v>
      </c>
      <c r="AH221" s="38">
        <f>'Bieu8-XSKT'!AH221</f>
        <v>4100</v>
      </c>
      <c r="AI221" s="38">
        <f>'Bieu8-XSKT'!AI221</f>
        <v>4100</v>
      </c>
      <c r="AJ221" s="38">
        <f>'Bieu8-XSKT'!AJ221</f>
        <v>0</v>
      </c>
      <c r="AK221" s="38">
        <f>'Bieu8-XSKT'!AK221</f>
        <v>0</v>
      </c>
      <c r="AL221" s="38">
        <f>'Bieu8-XSKT'!AL221</f>
        <v>1600</v>
      </c>
      <c r="AM221" s="38">
        <f>'Bieu8-XSKT'!AM221</f>
        <v>1600</v>
      </c>
      <c r="AN221" s="38">
        <f>'Bieu8-XSKT'!AN221</f>
        <v>6200</v>
      </c>
      <c r="AO221" s="38">
        <f>'Bieu8-XSKT'!AO221</f>
        <v>6200</v>
      </c>
      <c r="AP221" s="38">
        <f>'Bieu8-XSKT'!AP221</f>
        <v>5400</v>
      </c>
      <c r="AQ221" s="38">
        <f>'Bieu8-XSKT'!AQ221</f>
        <v>5400</v>
      </c>
      <c r="AR221" s="38">
        <f>'Bieu8-XSKT'!AR221</f>
        <v>5400</v>
      </c>
      <c r="AS221" s="38">
        <f>'Bieu8-XSKT'!AS221</f>
        <v>11600</v>
      </c>
      <c r="AT221" s="38">
        <f>'Bieu8-XSKT'!AT221</f>
        <v>11600</v>
      </c>
      <c r="AU221" s="38">
        <f>'Bieu8-XSKT'!AU221</f>
        <v>17000</v>
      </c>
      <c r="AV221" s="38">
        <f>'Bieu8-XSKT'!AV221</f>
        <v>17000</v>
      </c>
      <c r="AW221" s="38">
        <f>'Bieu8-XSKT'!AW221</f>
        <v>9500</v>
      </c>
      <c r="AX221" s="38">
        <f>'Bieu8-XSKT'!AX221</f>
        <v>7500</v>
      </c>
      <c r="AY221" s="38">
        <f>'Bieu8-XSKT'!AY221</f>
        <v>4300</v>
      </c>
      <c r="AZ221" s="38">
        <f>'Bieu8-XSKT'!AZ221</f>
        <v>6000</v>
      </c>
      <c r="BA221" s="38">
        <f>'Bieu8-XSKT'!BA221</f>
        <v>6587.2000000000007</v>
      </c>
      <c r="BB221" s="38">
        <f>'Bieu8-XSKT'!BB221</f>
        <v>3200</v>
      </c>
      <c r="BC221" s="38">
        <f>'Bieu8-XSKT'!BC221</f>
        <v>0</v>
      </c>
      <c r="BD221" s="38">
        <f>'Bieu8-XSKT'!BD221</f>
        <v>3200</v>
      </c>
      <c r="BE221" s="38">
        <f>'Bieu8-XSKT'!BE221</f>
        <v>4300</v>
      </c>
      <c r="BF221" s="38">
        <f>'Bieu8-XSKT'!BF221</f>
        <v>4300</v>
      </c>
      <c r="BG221" s="38">
        <f>'Bieu8-XSKT'!BG221</f>
        <v>13800</v>
      </c>
      <c r="BH221" s="38">
        <f>'Bieu8-XSKT'!BH221</f>
        <v>13800</v>
      </c>
      <c r="BI221" s="38">
        <f>'Bieu8-XSKT'!BI221</f>
        <v>17000</v>
      </c>
      <c r="BJ221" s="38">
        <f>'Bieu8-XSKT'!BJ221</f>
        <v>17000</v>
      </c>
      <c r="BK221" s="38">
        <f>'Bieu8-XSKT'!BK221</f>
        <v>17000</v>
      </c>
      <c r="BL221" s="38">
        <f>'Bieu8-XSKT'!BL221</f>
        <v>13800</v>
      </c>
      <c r="BM221" s="38">
        <f>'Bieu8-XSKT'!BM221</f>
        <v>4300</v>
      </c>
      <c r="BN221" s="38">
        <f>'Bieu8-XSKT'!BN221</f>
        <v>3200</v>
      </c>
      <c r="BO221" s="38">
        <f>'Bieu8-XSKT'!BO221</f>
        <v>0</v>
      </c>
      <c r="BP221" s="38">
        <f>'Bieu8-XSKT'!BP221</f>
        <v>3200</v>
      </c>
      <c r="BQ221" s="38">
        <f>'Bieu8-XSKT'!BQ221</f>
        <v>3200</v>
      </c>
      <c r="BR221" s="38">
        <f>'Bieu8-XSKT'!BR221</f>
        <v>2500</v>
      </c>
      <c r="BS221" s="38">
        <f>'Bieu8-XSKT'!BS221</f>
        <v>0</v>
      </c>
      <c r="BT221" s="38">
        <f>'Bieu8-XSKT'!BT221</f>
        <v>0</v>
      </c>
      <c r="BU221" s="38">
        <f>'Bieu8-XSKT'!BU221</f>
        <v>17000</v>
      </c>
      <c r="BV221" s="38">
        <f>'Bieu8-XSKT'!BV221</f>
        <v>16300</v>
      </c>
      <c r="BW221" s="38">
        <f>'Bieu8-XSKT'!BW221</f>
        <v>2500</v>
      </c>
      <c r="BX221" s="38">
        <f>'Bieu8-XSKT'!BX221</f>
        <v>2500</v>
      </c>
      <c r="BY221" s="38">
        <f>'Bieu8-XSKT'!BY221</f>
        <v>700</v>
      </c>
      <c r="BZ221" s="38">
        <f>'Bieu8-XSKT'!BZ221</f>
        <v>700</v>
      </c>
      <c r="CA221" s="38">
        <f>'Bieu8-XSKT'!CA221</f>
        <v>0</v>
      </c>
      <c r="CB221" s="38">
        <f>'Bieu8-XSKT'!CB221</f>
        <v>700</v>
      </c>
      <c r="CC221" s="39"/>
      <c r="CD221" s="173" t="s">
        <v>62</v>
      </c>
      <c r="CE221" s="120"/>
      <c r="CF221" s="105"/>
      <c r="CG221" s="125"/>
      <c r="CH221" s="107"/>
      <c r="CI221" s="125"/>
      <c r="CJ221" s="106"/>
      <c r="CK221" s="105"/>
      <c r="CL221" s="106"/>
    </row>
    <row r="222" spans="1:90" s="174" customFormat="1" ht="30" hidden="1" x14ac:dyDescent="0.25">
      <c r="A222" s="41">
        <f t="shared" si="55"/>
        <v>4</v>
      </c>
      <c r="B222" s="43" t="s">
        <v>494</v>
      </c>
      <c r="C222" s="41" t="s">
        <v>368</v>
      </c>
      <c r="D222" s="41"/>
      <c r="E222" s="41">
        <v>2015</v>
      </c>
      <c r="F222" s="226" t="s">
        <v>391</v>
      </c>
      <c r="G222" s="38">
        <f>'Bieu8-XSKT'!G222</f>
        <v>20395</v>
      </c>
      <c r="H222" s="38">
        <f>'Bieu8-XSKT'!H222</f>
        <v>9853</v>
      </c>
      <c r="I222" s="38">
        <f>'Bieu8-XSKT'!I222</f>
        <v>0</v>
      </c>
      <c r="J222" s="38">
        <f>'Bieu8-XSKT'!J222</f>
        <v>0</v>
      </c>
      <c r="K222" s="38">
        <f>'Bieu8-XSKT'!K222</f>
        <v>0</v>
      </c>
      <c r="L222" s="38">
        <f>'Bieu8-XSKT'!L222</f>
        <v>0</v>
      </c>
      <c r="M222" s="38">
        <f>'Bieu8-XSKT'!M222</f>
        <v>0</v>
      </c>
      <c r="N222" s="38">
        <f>'Bieu8-XSKT'!N222</f>
        <v>2400</v>
      </c>
      <c r="O222" s="38">
        <f>'Bieu8-XSKT'!O222</f>
        <v>2400</v>
      </c>
      <c r="P222" s="38">
        <f>'Bieu8-XSKT'!P222</f>
        <v>0</v>
      </c>
      <c r="Q222" s="38">
        <f>'Bieu8-XSKT'!Q222</f>
        <v>0</v>
      </c>
      <c r="R222" s="38">
        <f>'Bieu8-XSKT'!R222</f>
        <v>0</v>
      </c>
      <c r="S222" s="38">
        <f>'Bieu8-XSKT'!S222</f>
        <v>0</v>
      </c>
      <c r="T222" s="38">
        <f>'Bieu8-XSKT'!T222</f>
        <v>0</v>
      </c>
      <c r="U222" s="38">
        <f>'Bieu8-XSKT'!U222</f>
        <v>0</v>
      </c>
      <c r="V222" s="38">
        <f>'Bieu8-XSKT'!V222</f>
        <v>8500</v>
      </c>
      <c r="W222" s="38">
        <f>'Bieu8-XSKT'!W222</f>
        <v>8500</v>
      </c>
      <c r="X222" s="38">
        <f>'Bieu8-XSKT'!X222</f>
        <v>2500</v>
      </c>
      <c r="Y222" s="38">
        <f>'Bieu8-XSKT'!Y222</f>
        <v>2500</v>
      </c>
      <c r="Z222" s="38">
        <f>'Bieu8-XSKT'!Z222</f>
        <v>0</v>
      </c>
      <c r="AA222" s="38">
        <f>'Bieu8-XSKT'!AA222</f>
        <v>0</v>
      </c>
      <c r="AB222" s="38">
        <f>'Bieu8-XSKT'!AB222</f>
        <v>3500</v>
      </c>
      <c r="AC222" s="38">
        <f>'Bieu8-XSKT'!AC222</f>
        <v>3500</v>
      </c>
      <c r="AD222" s="38">
        <f>'Bieu8-XSKT'!AD222</f>
        <v>0</v>
      </c>
      <c r="AE222" s="38">
        <f>'Bieu8-XSKT'!AE222</f>
        <v>0</v>
      </c>
      <c r="AF222" s="38">
        <f>'Bieu8-XSKT'!AF222</f>
        <v>12000</v>
      </c>
      <c r="AG222" s="38">
        <f>'Bieu8-XSKT'!AG222</f>
        <v>2500</v>
      </c>
      <c r="AH222" s="38">
        <f>'Bieu8-XSKT'!AH222</f>
        <v>6000</v>
      </c>
      <c r="AI222" s="38">
        <f>'Bieu8-XSKT'!AI222</f>
        <v>6000</v>
      </c>
      <c r="AJ222" s="38">
        <f>'Bieu8-XSKT'!AJ222</f>
        <v>0</v>
      </c>
      <c r="AK222" s="38">
        <f>'Bieu8-XSKT'!AK222</f>
        <v>0</v>
      </c>
      <c r="AL222" s="38">
        <f>'Bieu8-XSKT'!AL222</f>
        <v>3500</v>
      </c>
      <c r="AM222" s="38">
        <f>'Bieu8-XSKT'!AM222</f>
        <v>3500</v>
      </c>
      <c r="AN222" s="38">
        <f>'Bieu8-XSKT'!AN222</f>
        <v>14500</v>
      </c>
      <c r="AO222" s="38">
        <f>'Bieu8-XSKT'!AO222</f>
        <v>14500</v>
      </c>
      <c r="AP222" s="38">
        <f>'Bieu8-XSKT'!AP222</f>
        <v>1800</v>
      </c>
      <c r="AQ222" s="38">
        <f>'Bieu8-XSKT'!AQ222</f>
        <v>1038</v>
      </c>
      <c r="AR222" s="38">
        <f>'Bieu8-XSKT'!AR222</f>
        <v>1111</v>
      </c>
      <c r="AS222" s="38">
        <f>'Bieu8-XSKT'!AS222</f>
        <v>16300</v>
      </c>
      <c r="AT222" s="38">
        <f>'Bieu8-XSKT'!AT222</f>
        <v>16300</v>
      </c>
      <c r="AU222" s="38">
        <f>'Bieu8-XSKT'!AU222</f>
        <v>10453</v>
      </c>
      <c r="AV222" s="38">
        <f>'Bieu8-XSKT'!AV222</f>
        <v>10453</v>
      </c>
      <c r="AW222" s="38">
        <f>'Bieu8-XSKT'!AW222</f>
        <v>7800</v>
      </c>
      <c r="AX222" s="38">
        <f>'Bieu8-XSKT'!AX222</f>
        <v>2653</v>
      </c>
      <c r="AY222" s="38">
        <f>'Bieu8-XSKT'!AY222</f>
        <v>1500</v>
      </c>
      <c r="AZ222" s="38">
        <f>'Bieu8-XSKT'!AZ222</f>
        <v>1500</v>
      </c>
      <c r="BA222" s="38">
        <f>'Bieu8-XSKT'!BA222</f>
        <v>0</v>
      </c>
      <c r="BB222" s="38">
        <f>'Bieu8-XSKT'!BB222</f>
        <v>1153</v>
      </c>
      <c r="BC222" s="38">
        <f>'Bieu8-XSKT'!BC222</f>
        <v>0</v>
      </c>
      <c r="BD222" s="38">
        <f>'Bieu8-XSKT'!BD222</f>
        <v>1153</v>
      </c>
      <c r="BE222" s="38">
        <f>'Bieu8-XSKT'!BE222</f>
        <v>1500</v>
      </c>
      <c r="BF222" s="38">
        <f>'Bieu8-XSKT'!BF222</f>
        <v>1500</v>
      </c>
      <c r="BG222" s="38">
        <f>'Bieu8-XSKT'!BG222</f>
        <v>9300</v>
      </c>
      <c r="BH222" s="38">
        <f>'Bieu8-XSKT'!BH222</f>
        <v>9300</v>
      </c>
      <c r="BI222" s="38">
        <f>'Bieu8-XSKT'!BI222</f>
        <v>10453</v>
      </c>
      <c r="BJ222" s="38">
        <f>'Bieu8-XSKT'!BJ222</f>
        <v>10453</v>
      </c>
      <c r="BK222" s="38">
        <f>'Bieu8-XSKT'!BK222</f>
        <v>9853</v>
      </c>
      <c r="BL222" s="38">
        <f>'Bieu8-XSKT'!BL222</f>
        <v>9300</v>
      </c>
      <c r="BM222" s="38">
        <f>'Bieu8-XSKT'!BM222</f>
        <v>1500</v>
      </c>
      <c r="BN222" s="38">
        <f>'Bieu8-XSKT'!BN222</f>
        <v>1153</v>
      </c>
      <c r="BO222" s="38">
        <f>'Bieu8-XSKT'!BO222</f>
        <v>-600</v>
      </c>
      <c r="BP222" s="38">
        <f>'Bieu8-XSKT'!BP222</f>
        <v>553</v>
      </c>
      <c r="BQ222" s="38">
        <f>'Bieu8-XSKT'!BQ222</f>
        <v>553</v>
      </c>
      <c r="BR222" s="38">
        <f>'Bieu8-XSKT'!BR222</f>
        <v>553</v>
      </c>
      <c r="BS222" s="38">
        <f>'Bieu8-XSKT'!BS222</f>
        <v>0</v>
      </c>
      <c r="BT222" s="38">
        <f>'Bieu8-XSKT'!BT222</f>
        <v>0</v>
      </c>
      <c r="BU222" s="38">
        <f>'Bieu8-XSKT'!BU222</f>
        <v>9853</v>
      </c>
      <c r="BV222" s="38">
        <f>'Bieu8-XSKT'!BV222</f>
        <v>9703</v>
      </c>
      <c r="BW222" s="38">
        <f>'Bieu8-XSKT'!BW222</f>
        <v>553</v>
      </c>
      <c r="BX222" s="38">
        <f>'Bieu8-XSKT'!BX222</f>
        <v>553</v>
      </c>
      <c r="BY222" s="38">
        <f>'Bieu8-XSKT'!BY222</f>
        <v>150</v>
      </c>
      <c r="BZ222" s="38">
        <f>'Bieu8-XSKT'!BZ222</f>
        <v>150</v>
      </c>
      <c r="CA222" s="38">
        <f>'Bieu8-XSKT'!CA222</f>
        <v>0</v>
      </c>
      <c r="CB222" s="38">
        <f>'Bieu8-XSKT'!CB222</f>
        <v>150</v>
      </c>
      <c r="CC222" s="39"/>
      <c r="CD222" s="173" t="s">
        <v>63</v>
      </c>
      <c r="CE222" s="120"/>
      <c r="CG222" s="125"/>
      <c r="CH222" s="107"/>
      <c r="CI222" s="125"/>
      <c r="CJ222" s="106"/>
      <c r="CK222" s="105"/>
      <c r="CL222" s="106"/>
    </row>
    <row r="223" spans="1:90" s="174" customFormat="1" ht="30" hidden="1" x14ac:dyDescent="0.25">
      <c r="A223" s="41">
        <f t="shared" si="55"/>
        <v>5</v>
      </c>
      <c r="B223" s="141" t="s">
        <v>392</v>
      </c>
      <c r="C223" s="41"/>
      <c r="D223" s="41"/>
      <c r="E223" s="41"/>
      <c r="F223" s="226" t="s">
        <v>393</v>
      </c>
      <c r="G223" s="38">
        <f>'Bieu8-XSKT'!G223</f>
        <v>27484</v>
      </c>
      <c r="H223" s="38">
        <f>'Bieu8-XSKT'!H223</f>
        <v>5429</v>
      </c>
      <c r="I223" s="38">
        <f>'Bieu8-XSKT'!I223</f>
        <v>0</v>
      </c>
      <c r="J223" s="38">
        <f>'Bieu8-XSKT'!J223</f>
        <v>0</v>
      </c>
      <c r="K223" s="38">
        <f>'Bieu8-XSKT'!K223</f>
        <v>0</v>
      </c>
      <c r="L223" s="38">
        <f>'Bieu8-XSKT'!L223</f>
        <v>0</v>
      </c>
      <c r="M223" s="38">
        <f>'Bieu8-XSKT'!M223</f>
        <v>0</v>
      </c>
      <c r="N223" s="38">
        <f>'Bieu8-XSKT'!N223</f>
        <v>0</v>
      </c>
      <c r="O223" s="38">
        <f>'Bieu8-XSKT'!O223</f>
        <v>0</v>
      </c>
      <c r="P223" s="38">
        <f>'Bieu8-XSKT'!P223</f>
        <v>0</v>
      </c>
      <c r="Q223" s="38">
        <f>'Bieu8-XSKT'!Q223</f>
        <v>0</v>
      </c>
      <c r="R223" s="38">
        <f>'Bieu8-XSKT'!R223</f>
        <v>0</v>
      </c>
      <c r="S223" s="38">
        <f>'Bieu8-XSKT'!S223</f>
        <v>0</v>
      </c>
      <c r="T223" s="38">
        <f>'Bieu8-XSKT'!T223</f>
        <v>0</v>
      </c>
      <c r="U223" s="38">
        <f>'Bieu8-XSKT'!U223</f>
        <v>0</v>
      </c>
      <c r="V223" s="38">
        <f>'Bieu8-XSKT'!V223</f>
        <v>14641</v>
      </c>
      <c r="W223" s="38">
        <f>'Bieu8-XSKT'!W223</f>
        <v>0</v>
      </c>
      <c r="X223" s="38">
        <f>'Bieu8-XSKT'!X223</f>
        <v>0</v>
      </c>
      <c r="Y223" s="38">
        <f>'Bieu8-XSKT'!Y223</f>
        <v>0</v>
      </c>
      <c r="Z223" s="38">
        <f>'Bieu8-XSKT'!Z223</f>
        <v>0</v>
      </c>
      <c r="AA223" s="38">
        <f>'Bieu8-XSKT'!AA223</f>
        <v>0</v>
      </c>
      <c r="AB223" s="38">
        <f>'Bieu8-XSKT'!AB223</f>
        <v>0</v>
      </c>
      <c r="AC223" s="38">
        <f>'Bieu8-XSKT'!AC223</f>
        <v>0</v>
      </c>
      <c r="AD223" s="38">
        <f>'Bieu8-XSKT'!AD223</f>
        <v>0</v>
      </c>
      <c r="AE223" s="38">
        <f>'Bieu8-XSKT'!AE223</f>
        <v>0</v>
      </c>
      <c r="AF223" s="38">
        <f>'Bieu8-XSKT'!AF223</f>
        <v>0</v>
      </c>
      <c r="AG223" s="38">
        <f>'Bieu8-XSKT'!AG223</f>
        <v>0</v>
      </c>
      <c r="AH223" s="38">
        <f>'Bieu8-XSKT'!AH223</f>
        <v>0</v>
      </c>
      <c r="AI223" s="38">
        <f>'Bieu8-XSKT'!AI223</f>
        <v>0</v>
      </c>
      <c r="AJ223" s="38">
        <f>'Bieu8-XSKT'!AJ223</f>
        <v>0</v>
      </c>
      <c r="AK223" s="38">
        <f>'Bieu8-XSKT'!AK223</f>
        <v>0</v>
      </c>
      <c r="AL223" s="38">
        <f>'Bieu8-XSKT'!AL223</f>
        <v>0</v>
      </c>
      <c r="AM223" s="38">
        <f>'Bieu8-XSKT'!AM223</f>
        <v>0</v>
      </c>
      <c r="AN223" s="38">
        <f>'Bieu8-XSKT'!AN223</f>
        <v>0</v>
      </c>
      <c r="AO223" s="38">
        <f>'Bieu8-XSKT'!AO223</f>
        <v>0</v>
      </c>
      <c r="AP223" s="38">
        <f>'Bieu8-XSKT'!AP223</f>
        <v>0</v>
      </c>
      <c r="AQ223" s="38">
        <f>'Bieu8-XSKT'!AQ223</f>
        <v>0</v>
      </c>
      <c r="AR223" s="38">
        <f>'Bieu8-XSKT'!AR223</f>
        <v>0</v>
      </c>
      <c r="AS223" s="38">
        <f>'Bieu8-XSKT'!AS223</f>
        <v>0</v>
      </c>
      <c r="AT223" s="38">
        <f>'Bieu8-XSKT'!AT223</f>
        <v>0</v>
      </c>
      <c r="AU223" s="38">
        <f>'Bieu8-XSKT'!AU223</f>
        <v>0</v>
      </c>
      <c r="AV223" s="38">
        <f>'Bieu8-XSKT'!AV223</f>
        <v>0</v>
      </c>
      <c r="AW223" s="38">
        <f>'Bieu8-XSKT'!AW223</f>
        <v>0</v>
      </c>
      <c r="AX223" s="38">
        <f>'Bieu8-XSKT'!AX223</f>
        <v>0</v>
      </c>
      <c r="AY223" s="38">
        <f>'Bieu8-XSKT'!AY223</f>
        <v>0</v>
      </c>
      <c r="AZ223" s="38">
        <f>'Bieu8-XSKT'!AZ223</f>
        <v>0</v>
      </c>
      <c r="BA223" s="38">
        <f>'Bieu8-XSKT'!BA223</f>
        <v>0</v>
      </c>
      <c r="BB223" s="38">
        <f>'Bieu8-XSKT'!BB223</f>
        <v>0</v>
      </c>
      <c r="BC223" s="38">
        <f>'Bieu8-XSKT'!BC223</f>
        <v>0</v>
      </c>
      <c r="BD223" s="38">
        <f>'Bieu8-XSKT'!BD223</f>
        <v>0</v>
      </c>
      <c r="BE223" s="38">
        <f>'Bieu8-XSKT'!BE223</f>
        <v>0</v>
      </c>
      <c r="BF223" s="38">
        <f>'Bieu8-XSKT'!BF223</f>
        <v>0</v>
      </c>
      <c r="BG223" s="38">
        <f>'Bieu8-XSKT'!BG223</f>
        <v>0</v>
      </c>
      <c r="BH223" s="38">
        <f>'Bieu8-XSKT'!BH223</f>
        <v>0</v>
      </c>
      <c r="BI223" s="38">
        <f>'Bieu8-XSKT'!BI223</f>
        <v>0</v>
      </c>
      <c r="BJ223" s="38">
        <f>'Bieu8-XSKT'!BJ223</f>
        <v>0</v>
      </c>
      <c r="BK223" s="38">
        <f>'Bieu8-XSKT'!BK223</f>
        <v>12100</v>
      </c>
      <c r="BL223" s="38">
        <f>'Bieu8-XSKT'!BL223</f>
        <v>12000</v>
      </c>
      <c r="BM223" s="38">
        <f>'Bieu8-XSKT'!BM223</f>
        <v>0</v>
      </c>
      <c r="BN223" s="38">
        <f>'Bieu8-XSKT'!BN223</f>
        <v>100</v>
      </c>
      <c r="BO223" s="38">
        <f>'Bieu8-XSKT'!BO223</f>
        <v>100</v>
      </c>
      <c r="BP223" s="38">
        <f>'Bieu8-XSKT'!BP223</f>
        <v>100</v>
      </c>
      <c r="BQ223" s="38">
        <f>'Bieu8-XSKT'!BQ223</f>
        <v>100</v>
      </c>
      <c r="BR223" s="38">
        <f>'Bieu8-XSKT'!BR223</f>
        <v>100</v>
      </c>
      <c r="BS223" s="38">
        <f>'Bieu8-XSKT'!BS223</f>
        <v>0</v>
      </c>
      <c r="BT223" s="38">
        <f>'Bieu8-XSKT'!BT223</f>
        <v>0</v>
      </c>
      <c r="BU223" s="38">
        <f>'Bieu8-XSKT'!BU223</f>
        <v>5429</v>
      </c>
      <c r="BV223" s="38">
        <f>'Bieu8-XSKT'!BV223</f>
        <v>5204</v>
      </c>
      <c r="BW223" s="38">
        <f>'Bieu8-XSKT'!BW223</f>
        <v>100</v>
      </c>
      <c r="BX223" s="38">
        <f>'Bieu8-XSKT'!BX223</f>
        <v>100</v>
      </c>
      <c r="BY223" s="38">
        <f>'Bieu8-XSKT'!BY223</f>
        <v>225</v>
      </c>
      <c r="BZ223" s="38">
        <f>'Bieu8-XSKT'!BZ223</f>
        <v>225</v>
      </c>
      <c r="CA223" s="38">
        <f>'Bieu8-XSKT'!CA223</f>
        <v>0</v>
      </c>
      <c r="CB223" s="38">
        <f>'Bieu8-XSKT'!CB223</f>
        <v>225</v>
      </c>
      <c r="CC223" s="39"/>
      <c r="CD223" s="173" t="s">
        <v>63</v>
      </c>
      <c r="CE223" s="120"/>
      <c r="CG223" s="125"/>
      <c r="CH223" s="107"/>
      <c r="CI223" s="125"/>
      <c r="CJ223" s="106"/>
      <c r="CK223" s="105"/>
      <c r="CL223" s="106"/>
    </row>
    <row r="224" spans="1:90" s="105" customFormat="1" ht="30" hidden="1" x14ac:dyDescent="0.25">
      <c r="A224" s="41">
        <f t="shared" si="55"/>
        <v>6</v>
      </c>
      <c r="B224" s="43" t="s">
        <v>394</v>
      </c>
      <c r="C224" s="177"/>
      <c r="D224" s="177"/>
      <c r="E224" s="41">
        <v>2018</v>
      </c>
      <c r="F224" s="244" t="s">
        <v>395</v>
      </c>
      <c r="G224" s="38">
        <f>'Bieu8-XSKT'!G224</f>
        <v>4600</v>
      </c>
      <c r="H224" s="38">
        <f>'Bieu8-XSKT'!H224</f>
        <v>4000</v>
      </c>
      <c r="I224" s="38">
        <f>'Bieu8-XSKT'!I224</f>
        <v>0</v>
      </c>
      <c r="J224" s="38">
        <f>'Bieu8-XSKT'!J224</f>
        <v>0</v>
      </c>
      <c r="K224" s="38">
        <f>'Bieu8-XSKT'!K224</f>
        <v>0</v>
      </c>
      <c r="L224" s="38">
        <f>'Bieu8-XSKT'!L224</f>
        <v>0</v>
      </c>
      <c r="M224" s="38">
        <f>'Bieu8-XSKT'!M224</f>
        <v>0</v>
      </c>
      <c r="N224" s="38">
        <f>'Bieu8-XSKT'!N224</f>
        <v>0</v>
      </c>
      <c r="O224" s="38">
        <f>'Bieu8-XSKT'!O224</f>
        <v>0</v>
      </c>
      <c r="P224" s="38">
        <f>'Bieu8-XSKT'!P224</f>
        <v>0</v>
      </c>
      <c r="Q224" s="38">
        <f>'Bieu8-XSKT'!Q224</f>
        <v>0</v>
      </c>
      <c r="R224" s="38">
        <f>'Bieu8-XSKT'!R224</f>
        <v>0</v>
      </c>
      <c r="S224" s="38">
        <f>'Bieu8-XSKT'!S224</f>
        <v>0</v>
      </c>
      <c r="T224" s="38">
        <f>'Bieu8-XSKT'!T224</f>
        <v>0</v>
      </c>
      <c r="U224" s="38">
        <f>'Bieu8-XSKT'!U224</f>
        <v>0</v>
      </c>
      <c r="V224" s="38">
        <f>'Bieu8-XSKT'!V224</f>
        <v>0</v>
      </c>
      <c r="W224" s="38">
        <f>'Bieu8-XSKT'!W224</f>
        <v>0</v>
      </c>
      <c r="X224" s="38">
        <f>'Bieu8-XSKT'!X224</f>
        <v>0</v>
      </c>
      <c r="Y224" s="38">
        <f>'Bieu8-XSKT'!Y224</f>
        <v>0</v>
      </c>
      <c r="Z224" s="38">
        <f>'Bieu8-XSKT'!Z224</f>
        <v>0</v>
      </c>
      <c r="AA224" s="38">
        <f>'Bieu8-XSKT'!AA224</f>
        <v>0</v>
      </c>
      <c r="AB224" s="38">
        <f>'Bieu8-XSKT'!AB224</f>
        <v>0</v>
      </c>
      <c r="AC224" s="38">
        <f>'Bieu8-XSKT'!AC224</f>
        <v>0</v>
      </c>
      <c r="AD224" s="38">
        <f>'Bieu8-XSKT'!AD224</f>
        <v>0</v>
      </c>
      <c r="AE224" s="38">
        <f>'Bieu8-XSKT'!AE224</f>
        <v>0</v>
      </c>
      <c r="AF224" s="38">
        <f>'Bieu8-XSKT'!AF224</f>
        <v>0</v>
      </c>
      <c r="AG224" s="38">
        <f>'Bieu8-XSKT'!AG224</f>
        <v>0</v>
      </c>
      <c r="AH224" s="38">
        <f>'Bieu8-XSKT'!AH224</f>
        <v>0</v>
      </c>
      <c r="AI224" s="38">
        <f>'Bieu8-XSKT'!AI224</f>
        <v>0</v>
      </c>
      <c r="AJ224" s="38">
        <f>'Bieu8-XSKT'!AJ224</f>
        <v>0</v>
      </c>
      <c r="AK224" s="38">
        <f>'Bieu8-XSKT'!AK224</f>
        <v>0</v>
      </c>
      <c r="AL224" s="38">
        <f>'Bieu8-XSKT'!AL224</f>
        <v>0</v>
      </c>
      <c r="AM224" s="38">
        <f>'Bieu8-XSKT'!AM224</f>
        <v>0</v>
      </c>
      <c r="AN224" s="38">
        <f>'Bieu8-XSKT'!AN224</f>
        <v>0</v>
      </c>
      <c r="AO224" s="38">
        <f>'Bieu8-XSKT'!AO224</f>
        <v>0</v>
      </c>
      <c r="AP224" s="38">
        <f>'Bieu8-XSKT'!AP224</f>
        <v>40</v>
      </c>
      <c r="AQ224" s="38">
        <f>'Bieu8-XSKT'!AQ224</f>
        <v>0</v>
      </c>
      <c r="AR224" s="38">
        <f>'Bieu8-XSKT'!AR224</f>
        <v>0</v>
      </c>
      <c r="AS224" s="38">
        <f>'Bieu8-XSKT'!AS224</f>
        <v>0</v>
      </c>
      <c r="AT224" s="38">
        <f>'Bieu8-XSKT'!AT224</f>
        <v>0</v>
      </c>
      <c r="AU224" s="38">
        <f>'Bieu8-XSKT'!AU224</f>
        <v>4600</v>
      </c>
      <c r="AV224" s="38">
        <f>'Bieu8-XSKT'!AV224</f>
        <v>4000</v>
      </c>
      <c r="AW224" s="38">
        <f>'Bieu8-XSKT'!AW224</f>
        <v>40</v>
      </c>
      <c r="AX224" s="38">
        <f>'Bieu8-XSKT'!AX224</f>
        <v>3960</v>
      </c>
      <c r="AY224" s="38">
        <f>'Bieu8-XSKT'!AY224</f>
        <v>1000</v>
      </c>
      <c r="AZ224" s="38">
        <f>'Bieu8-XSKT'!AZ224</f>
        <v>1000</v>
      </c>
      <c r="BA224" s="38">
        <f>'Bieu8-XSKT'!BA224</f>
        <v>0</v>
      </c>
      <c r="BB224" s="38">
        <f>'Bieu8-XSKT'!BB224</f>
        <v>2960</v>
      </c>
      <c r="BC224" s="38">
        <f>'Bieu8-XSKT'!BC224</f>
        <v>0</v>
      </c>
      <c r="BD224" s="38">
        <f>'Bieu8-XSKT'!BD224</f>
        <v>2960</v>
      </c>
      <c r="BE224" s="38">
        <f>'Bieu8-XSKT'!BE224</f>
        <v>1000</v>
      </c>
      <c r="BF224" s="38">
        <f>'Bieu8-XSKT'!BF224</f>
        <v>1000</v>
      </c>
      <c r="BG224" s="38">
        <f>'Bieu8-XSKT'!BG224</f>
        <v>1040</v>
      </c>
      <c r="BH224" s="38">
        <f>'Bieu8-XSKT'!BH224</f>
        <v>1040</v>
      </c>
      <c r="BI224" s="38">
        <f>'Bieu8-XSKT'!BI224</f>
        <v>4600</v>
      </c>
      <c r="BJ224" s="38">
        <f>'Bieu8-XSKT'!BJ224</f>
        <v>4000</v>
      </c>
      <c r="BK224" s="38">
        <f>'Bieu8-XSKT'!BK224</f>
        <v>4000</v>
      </c>
      <c r="BL224" s="38">
        <f>'Bieu8-XSKT'!BL224</f>
        <v>1040</v>
      </c>
      <c r="BM224" s="38">
        <f>'Bieu8-XSKT'!BM224</f>
        <v>1000</v>
      </c>
      <c r="BN224" s="38">
        <f>'Bieu8-XSKT'!BN224</f>
        <v>2960</v>
      </c>
      <c r="BO224" s="38">
        <f>'Bieu8-XSKT'!BO224</f>
        <v>0</v>
      </c>
      <c r="BP224" s="38">
        <f>'Bieu8-XSKT'!BP224</f>
        <v>2960</v>
      </c>
      <c r="BQ224" s="38">
        <f>'Bieu8-XSKT'!BQ224</f>
        <v>2960</v>
      </c>
      <c r="BR224" s="38">
        <f>'Bieu8-XSKT'!BR224</f>
        <v>2500</v>
      </c>
      <c r="BS224" s="38">
        <f>'Bieu8-XSKT'!BS224</f>
        <v>0</v>
      </c>
      <c r="BT224" s="38">
        <f>'Bieu8-XSKT'!BT224</f>
        <v>0</v>
      </c>
      <c r="BU224" s="38">
        <f>'Bieu8-XSKT'!BU224</f>
        <v>4000</v>
      </c>
      <c r="BV224" s="38">
        <f>'Bieu8-XSKT'!BV224</f>
        <v>3916</v>
      </c>
      <c r="BW224" s="38">
        <f>'Bieu8-XSKT'!BW224</f>
        <v>2500</v>
      </c>
      <c r="BX224" s="38">
        <f>'Bieu8-XSKT'!BX224</f>
        <v>2500</v>
      </c>
      <c r="BY224" s="38">
        <f>'Bieu8-XSKT'!BY224</f>
        <v>84</v>
      </c>
      <c r="BZ224" s="38">
        <f>'Bieu8-XSKT'!BZ224</f>
        <v>84</v>
      </c>
      <c r="CA224" s="38">
        <f>'Bieu8-XSKT'!CA224</f>
        <v>0</v>
      </c>
      <c r="CB224" s="38">
        <f>'Bieu8-XSKT'!CB224</f>
        <v>84</v>
      </c>
      <c r="CC224" s="39"/>
      <c r="CD224" s="58" t="s">
        <v>63</v>
      </c>
      <c r="CE224" s="120"/>
      <c r="CF224" s="174"/>
      <c r="CG224" s="125"/>
      <c r="CH224" s="107"/>
      <c r="CI224" s="125"/>
      <c r="CJ224" s="106"/>
      <c r="CL224" s="106"/>
    </row>
    <row r="225" spans="1:90" s="105" customFormat="1" ht="30" hidden="1" x14ac:dyDescent="0.25">
      <c r="A225" s="41">
        <f t="shared" si="55"/>
        <v>7</v>
      </c>
      <c r="B225" s="43" t="s">
        <v>401</v>
      </c>
      <c r="C225" s="177"/>
      <c r="D225" s="177"/>
      <c r="E225" s="41">
        <v>2018</v>
      </c>
      <c r="F225" s="244" t="s">
        <v>402</v>
      </c>
      <c r="G225" s="38">
        <f>'Bieu8-XSKT'!G225</f>
        <v>12947</v>
      </c>
      <c r="H225" s="38">
        <f>'Bieu8-XSKT'!H225</f>
        <v>11700</v>
      </c>
      <c r="I225" s="38">
        <f>'Bieu8-XSKT'!I225</f>
        <v>0</v>
      </c>
      <c r="J225" s="38">
        <f>'Bieu8-XSKT'!J225</f>
        <v>0</v>
      </c>
      <c r="K225" s="38">
        <f>'Bieu8-XSKT'!K225</f>
        <v>0</v>
      </c>
      <c r="L225" s="38">
        <f>'Bieu8-XSKT'!L225</f>
        <v>0</v>
      </c>
      <c r="M225" s="38">
        <f>'Bieu8-XSKT'!M225</f>
        <v>0</v>
      </c>
      <c r="N225" s="38">
        <f>'Bieu8-XSKT'!N225</f>
        <v>0</v>
      </c>
      <c r="O225" s="38">
        <f>'Bieu8-XSKT'!O225</f>
        <v>0</v>
      </c>
      <c r="P225" s="38">
        <f>'Bieu8-XSKT'!P225</f>
        <v>0</v>
      </c>
      <c r="Q225" s="38">
        <f>'Bieu8-XSKT'!Q225</f>
        <v>0</v>
      </c>
      <c r="R225" s="38">
        <f>'Bieu8-XSKT'!R225</f>
        <v>0</v>
      </c>
      <c r="S225" s="38">
        <f>'Bieu8-XSKT'!S225</f>
        <v>0</v>
      </c>
      <c r="T225" s="38">
        <f>'Bieu8-XSKT'!T225</f>
        <v>0</v>
      </c>
      <c r="U225" s="38">
        <f>'Bieu8-XSKT'!U225</f>
        <v>0</v>
      </c>
      <c r="V225" s="38">
        <f>'Bieu8-XSKT'!V225</f>
        <v>0</v>
      </c>
      <c r="W225" s="38">
        <f>'Bieu8-XSKT'!W225</f>
        <v>0</v>
      </c>
      <c r="X225" s="38">
        <f>'Bieu8-XSKT'!X225</f>
        <v>0</v>
      </c>
      <c r="Y225" s="38">
        <f>'Bieu8-XSKT'!Y225</f>
        <v>0</v>
      </c>
      <c r="Z225" s="38">
        <f>'Bieu8-XSKT'!Z225</f>
        <v>0</v>
      </c>
      <c r="AA225" s="38">
        <f>'Bieu8-XSKT'!AA225</f>
        <v>0</v>
      </c>
      <c r="AB225" s="38">
        <f>'Bieu8-XSKT'!AB225</f>
        <v>0</v>
      </c>
      <c r="AC225" s="38">
        <f>'Bieu8-XSKT'!AC225</f>
        <v>0</v>
      </c>
      <c r="AD225" s="38">
        <f>'Bieu8-XSKT'!AD225</f>
        <v>0</v>
      </c>
      <c r="AE225" s="38">
        <f>'Bieu8-XSKT'!AE225</f>
        <v>0</v>
      </c>
      <c r="AF225" s="38">
        <f>'Bieu8-XSKT'!AF225</f>
        <v>0</v>
      </c>
      <c r="AG225" s="38">
        <f>'Bieu8-XSKT'!AG225</f>
        <v>0</v>
      </c>
      <c r="AH225" s="38">
        <f>'Bieu8-XSKT'!AH225</f>
        <v>0</v>
      </c>
      <c r="AI225" s="38">
        <f>'Bieu8-XSKT'!AI225</f>
        <v>0</v>
      </c>
      <c r="AJ225" s="38">
        <f>'Bieu8-XSKT'!AJ225</f>
        <v>0</v>
      </c>
      <c r="AK225" s="38">
        <f>'Bieu8-XSKT'!AK225</f>
        <v>0</v>
      </c>
      <c r="AL225" s="38">
        <f>'Bieu8-XSKT'!AL225</f>
        <v>0</v>
      </c>
      <c r="AM225" s="38">
        <f>'Bieu8-XSKT'!AM225</f>
        <v>0</v>
      </c>
      <c r="AN225" s="38">
        <f>'Bieu8-XSKT'!AN225</f>
        <v>0</v>
      </c>
      <c r="AO225" s="38">
        <f>'Bieu8-XSKT'!AO225</f>
        <v>0</v>
      </c>
      <c r="AP225" s="38">
        <f>'Bieu8-XSKT'!AP225</f>
        <v>110</v>
      </c>
      <c r="AQ225" s="38">
        <f>'Bieu8-XSKT'!AQ225</f>
        <v>0</v>
      </c>
      <c r="AR225" s="38">
        <f>'Bieu8-XSKT'!AR225</f>
        <v>0</v>
      </c>
      <c r="AS225" s="38">
        <f>'Bieu8-XSKT'!AS225</f>
        <v>0</v>
      </c>
      <c r="AT225" s="38">
        <f>'Bieu8-XSKT'!AT225</f>
        <v>0</v>
      </c>
      <c r="AU225" s="38">
        <f>'Bieu8-XSKT'!AU225</f>
        <v>11700</v>
      </c>
      <c r="AV225" s="38">
        <f>'Bieu8-XSKT'!AV225</f>
        <v>11700</v>
      </c>
      <c r="AW225" s="38">
        <f>'Bieu8-XSKT'!AW225</f>
        <v>110</v>
      </c>
      <c r="AX225" s="38">
        <f>'Bieu8-XSKT'!AX225</f>
        <v>11590</v>
      </c>
      <c r="AY225" s="38">
        <f>'Bieu8-XSKT'!AY225</f>
        <v>3000</v>
      </c>
      <c r="AZ225" s="38">
        <f>'Bieu8-XSKT'!AZ225</f>
        <v>3000</v>
      </c>
      <c r="BA225" s="38">
        <f>'Bieu8-XSKT'!BA225</f>
        <v>0</v>
      </c>
      <c r="BB225" s="38">
        <f>'Bieu8-XSKT'!BB225</f>
        <v>8590</v>
      </c>
      <c r="BC225" s="38">
        <f>'Bieu8-XSKT'!BC225</f>
        <v>0</v>
      </c>
      <c r="BD225" s="38">
        <f>'Bieu8-XSKT'!BD225</f>
        <v>8590</v>
      </c>
      <c r="BE225" s="38">
        <f>'Bieu8-XSKT'!BE225</f>
        <v>1611</v>
      </c>
      <c r="BF225" s="38">
        <f>'Bieu8-XSKT'!BF225</f>
        <v>1611</v>
      </c>
      <c r="BG225" s="38">
        <f>'Bieu8-XSKT'!BG225</f>
        <v>3110</v>
      </c>
      <c r="BH225" s="38">
        <f>'Bieu8-XSKT'!BH225</f>
        <v>3110</v>
      </c>
      <c r="BI225" s="38">
        <f>'Bieu8-XSKT'!BI225</f>
        <v>11700</v>
      </c>
      <c r="BJ225" s="38">
        <f>'Bieu8-XSKT'!BJ225</f>
        <v>11700</v>
      </c>
      <c r="BK225" s="38">
        <f>'Bieu8-XSKT'!BK225</f>
        <v>11700</v>
      </c>
      <c r="BL225" s="38">
        <f>'Bieu8-XSKT'!BL225</f>
        <v>3110</v>
      </c>
      <c r="BM225" s="38">
        <f>'Bieu8-XSKT'!BM225</f>
        <v>3000</v>
      </c>
      <c r="BN225" s="38">
        <f>'Bieu8-XSKT'!BN225</f>
        <v>8590</v>
      </c>
      <c r="BO225" s="38">
        <f>'Bieu8-XSKT'!BO225</f>
        <v>0</v>
      </c>
      <c r="BP225" s="38">
        <f>'Bieu8-XSKT'!BP225</f>
        <v>8590</v>
      </c>
      <c r="BQ225" s="38">
        <f>'Bieu8-XSKT'!BQ225</f>
        <v>8590</v>
      </c>
      <c r="BR225" s="38">
        <f>'Bieu8-XSKT'!BR225</f>
        <v>4500</v>
      </c>
      <c r="BS225" s="38">
        <f>'Bieu8-XSKT'!BS225</f>
        <v>0</v>
      </c>
      <c r="BT225" s="38">
        <f>'Bieu8-XSKT'!BT225</f>
        <v>-325</v>
      </c>
      <c r="BU225" s="38">
        <f>'Bieu8-XSKT'!BU225</f>
        <v>11375</v>
      </c>
      <c r="BV225" s="38">
        <f>'Bieu8-XSKT'!BV225</f>
        <v>7930</v>
      </c>
      <c r="BW225" s="38">
        <f>'Bieu8-XSKT'!BW225</f>
        <v>4500</v>
      </c>
      <c r="BX225" s="38">
        <f>'Bieu8-XSKT'!BX225</f>
        <v>4500</v>
      </c>
      <c r="BY225" s="38">
        <f>'Bieu8-XSKT'!BY225</f>
        <v>3445</v>
      </c>
      <c r="BZ225" s="38">
        <f>'Bieu8-XSKT'!BZ225</f>
        <v>3445</v>
      </c>
      <c r="CA225" s="38">
        <f>'Bieu8-XSKT'!CA225</f>
        <v>0</v>
      </c>
      <c r="CB225" s="38">
        <f>'Bieu8-XSKT'!CB225</f>
        <v>3445</v>
      </c>
      <c r="CC225" s="39"/>
      <c r="CD225" s="58" t="s">
        <v>65</v>
      </c>
      <c r="CE225" s="120"/>
      <c r="CG225" s="125"/>
      <c r="CH225" s="107"/>
      <c r="CI225" s="125"/>
      <c r="CJ225" s="106"/>
      <c r="CL225" s="106"/>
    </row>
    <row r="226" spans="1:90" s="105" customFormat="1" ht="30" hidden="1" x14ac:dyDescent="0.25">
      <c r="A226" s="41">
        <f t="shared" si="55"/>
        <v>8</v>
      </c>
      <c r="B226" s="141" t="s">
        <v>424</v>
      </c>
      <c r="C226" s="177"/>
      <c r="D226" s="177"/>
      <c r="E226" s="41"/>
      <c r="F226" s="244"/>
      <c r="G226" s="38">
        <f>'Bieu8-XSKT'!G226</f>
        <v>4215</v>
      </c>
      <c r="H226" s="38">
        <f>'Bieu8-XSKT'!H226</f>
        <v>4195</v>
      </c>
      <c r="I226" s="38">
        <f>'Bieu8-XSKT'!I226</f>
        <v>0</v>
      </c>
      <c r="J226" s="38">
        <f>'Bieu8-XSKT'!J226</f>
        <v>0</v>
      </c>
      <c r="K226" s="38">
        <f>'Bieu8-XSKT'!K226</f>
        <v>0</v>
      </c>
      <c r="L226" s="38">
        <f>'Bieu8-XSKT'!L226</f>
        <v>0</v>
      </c>
      <c r="M226" s="38">
        <f>'Bieu8-XSKT'!M226</f>
        <v>0</v>
      </c>
      <c r="N226" s="38">
        <f>'Bieu8-XSKT'!N226</f>
        <v>0</v>
      </c>
      <c r="O226" s="38">
        <f>'Bieu8-XSKT'!O226</f>
        <v>0</v>
      </c>
      <c r="P226" s="38">
        <f>'Bieu8-XSKT'!P226</f>
        <v>0</v>
      </c>
      <c r="Q226" s="38">
        <f>'Bieu8-XSKT'!Q226</f>
        <v>0</v>
      </c>
      <c r="R226" s="38">
        <f>'Bieu8-XSKT'!R226</f>
        <v>0</v>
      </c>
      <c r="S226" s="38">
        <f>'Bieu8-XSKT'!S226</f>
        <v>0</v>
      </c>
      <c r="T226" s="38">
        <f>'Bieu8-XSKT'!T226</f>
        <v>0</v>
      </c>
      <c r="U226" s="38">
        <f>'Bieu8-XSKT'!U226</f>
        <v>0</v>
      </c>
      <c r="V226" s="38">
        <f>'Bieu8-XSKT'!V226</f>
        <v>0</v>
      </c>
      <c r="W226" s="38">
        <f>'Bieu8-XSKT'!W226</f>
        <v>0</v>
      </c>
      <c r="X226" s="38">
        <f>'Bieu8-XSKT'!X226</f>
        <v>0</v>
      </c>
      <c r="Y226" s="38">
        <f>'Bieu8-XSKT'!Y226</f>
        <v>0</v>
      </c>
      <c r="Z226" s="38">
        <f>'Bieu8-XSKT'!Z226</f>
        <v>0</v>
      </c>
      <c r="AA226" s="38">
        <f>'Bieu8-XSKT'!AA226</f>
        <v>0</v>
      </c>
      <c r="AB226" s="38">
        <f>'Bieu8-XSKT'!AB226</f>
        <v>0</v>
      </c>
      <c r="AC226" s="38">
        <f>'Bieu8-XSKT'!AC226</f>
        <v>0</v>
      </c>
      <c r="AD226" s="38">
        <f>'Bieu8-XSKT'!AD226</f>
        <v>0</v>
      </c>
      <c r="AE226" s="38">
        <f>'Bieu8-XSKT'!AE226</f>
        <v>0</v>
      </c>
      <c r="AF226" s="38">
        <f>'Bieu8-XSKT'!AF226</f>
        <v>0</v>
      </c>
      <c r="AG226" s="38">
        <f>'Bieu8-XSKT'!AG226</f>
        <v>0</v>
      </c>
      <c r="AH226" s="38">
        <f>'Bieu8-XSKT'!AH226</f>
        <v>0</v>
      </c>
      <c r="AI226" s="38">
        <f>'Bieu8-XSKT'!AI226</f>
        <v>0</v>
      </c>
      <c r="AJ226" s="38">
        <f>'Bieu8-XSKT'!AJ226</f>
        <v>0</v>
      </c>
      <c r="AK226" s="38">
        <f>'Bieu8-XSKT'!AK226</f>
        <v>0</v>
      </c>
      <c r="AL226" s="38">
        <f>'Bieu8-XSKT'!AL226</f>
        <v>0</v>
      </c>
      <c r="AM226" s="38">
        <f>'Bieu8-XSKT'!AM226</f>
        <v>0</v>
      </c>
      <c r="AN226" s="38">
        <f>'Bieu8-XSKT'!AN226</f>
        <v>0</v>
      </c>
      <c r="AO226" s="38">
        <f>'Bieu8-XSKT'!AO226</f>
        <v>0</v>
      </c>
      <c r="AP226" s="38">
        <f>'Bieu8-XSKT'!AP226</f>
        <v>0</v>
      </c>
      <c r="AQ226" s="38">
        <f>'Bieu8-XSKT'!AQ226</f>
        <v>0</v>
      </c>
      <c r="AR226" s="38">
        <f>'Bieu8-XSKT'!AR226</f>
        <v>0</v>
      </c>
      <c r="AS226" s="38">
        <f>'Bieu8-XSKT'!AS226</f>
        <v>0</v>
      </c>
      <c r="AT226" s="38">
        <f>'Bieu8-XSKT'!AT226</f>
        <v>0</v>
      </c>
      <c r="AU226" s="38">
        <f>'Bieu8-XSKT'!AU226</f>
        <v>0</v>
      </c>
      <c r="AV226" s="38">
        <f>'Bieu8-XSKT'!AV226</f>
        <v>0</v>
      </c>
      <c r="AW226" s="38">
        <f>'Bieu8-XSKT'!AW226</f>
        <v>0</v>
      </c>
      <c r="AX226" s="38">
        <f>'Bieu8-XSKT'!AX226</f>
        <v>0</v>
      </c>
      <c r="AY226" s="38">
        <f>'Bieu8-XSKT'!AY226</f>
        <v>0</v>
      </c>
      <c r="AZ226" s="38">
        <f>'Bieu8-XSKT'!AZ226</f>
        <v>0</v>
      </c>
      <c r="BA226" s="38">
        <f>'Bieu8-XSKT'!BA226</f>
        <v>0</v>
      </c>
      <c r="BB226" s="38">
        <f>'Bieu8-XSKT'!BB226</f>
        <v>0</v>
      </c>
      <c r="BC226" s="38">
        <f>'Bieu8-XSKT'!BC226</f>
        <v>0</v>
      </c>
      <c r="BD226" s="38">
        <f>'Bieu8-XSKT'!BD226</f>
        <v>0</v>
      </c>
      <c r="BE226" s="38">
        <f>'Bieu8-XSKT'!BE226</f>
        <v>0</v>
      </c>
      <c r="BF226" s="38">
        <f>'Bieu8-XSKT'!BF226</f>
        <v>0</v>
      </c>
      <c r="BG226" s="38">
        <f>'Bieu8-XSKT'!BG226</f>
        <v>0</v>
      </c>
      <c r="BH226" s="38">
        <f>'Bieu8-XSKT'!BH226</f>
        <v>0</v>
      </c>
      <c r="BI226" s="38">
        <f>'Bieu8-XSKT'!BI226</f>
        <v>0</v>
      </c>
      <c r="BJ226" s="38">
        <f>'Bieu8-XSKT'!BJ226</f>
        <v>0</v>
      </c>
      <c r="BK226" s="38">
        <f>'Bieu8-XSKT'!BK226</f>
        <v>0</v>
      </c>
      <c r="BL226" s="38">
        <f>'Bieu8-XSKT'!BL226</f>
        <v>0</v>
      </c>
      <c r="BM226" s="38">
        <f>'Bieu8-XSKT'!BM226</f>
        <v>0</v>
      </c>
      <c r="BN226" s="38">
        <f>'Bieu8-XSKT'!BN226</f>
        <v>0</v>
      </c>
      <c r="BO226" s="38">
        <f>'Bieu8-XSKT'!BO226</f>
        <v>0</v>
      </c>
      <c r="BP226" s="38">
        <f>'Bieu8-XSKT'!BP226</f>
        <v>0</v>
      </c>
      <c r="BQ226" s="38">
        <f>'Bieu8-XSKT'!BQ226</f>
        <v>0</v>
      </c>
      <c r="BR226" s="38">
        <f>'Bieu8-XSKT'!BR226</f>
        <v>0</v>
      </c>
      <c r="BS226" s="38">
        <f>'Bieu8-XSKT'!BS226</f>
        <v>0</v>
      </c>
      <c r="BT226" s="38">
        <f>'Bieu8-XSKT'!BT226</f>
        <v>0</v>
      </c>
      <c r="BU226" s="38">
        <f>'Bieu8-XSKT'!BU226</f>
        <v>4195</v>
      </c>
      <c r="BV226" s="38">
        <f>'Bieu8-XSKT'!BV226</f>
        <v>2985</v>
      </c>
      <c r="BW226" s="38">
        <f>'Bieu8-XSKT'!BW226</f>
        <v>0</v>
      </c>
      <c r="BX226" s="38">
        <f>'Bieu8-XSKT'!BX226</f>
        <v>0</v>
      </c>
      <c r="BY226" s="38">
        <f>'Bieu8-XSKT'!BY226</f>
        <v>1210</v>
      </c>
      <c r="BZ226" s="38">
        <f>'Bieu8-XSKT'!BZ226</f>
        <v>1210</v>
      </c>
      <c r="CA226" s="38">
        <f>'Bieu8-XSKT'!CA226</f>
        <v>0</v>
      </c>
      <c r="CB226" s="38">
        <f>'Bieu8-XSKT'!CB226</f>
        <v>1210</v>
      </c>
      <c r="CC226" s="39"/>
      <c r="CD226" s="58" t="s">
        <v>417</v>
      </c>
      <c r="CE226" s="120"/>
      <c r="CG226" s="125"/>
      <c r="CH226" s="107"/>
      <c r="CI226" s="125"/>
      <c r="CJ226" s="106"/>
      <c r="CL226" s="106"/>
    </row>
    <row r="227" spans="1:90" s="105" customFormat="1" ht="45" hidden="1" x14ac:dyDescent="0.25">
      <c r="A227" s="41">
        <f t="shared" si="55"/>
        <v>9</v>
      </c>
      <c r="B227" s="141" t="s">
        <v>425</v>
      </c>
      <c r="C227" s="177"/>
      <c r="D227" s="177"/>
      <c r="E227" s="41"/>
      <c r="F227" s="244"/>
      <c r="G227" s="38">
        <f>'Bieu8-XSKT'!G227</f>
        <v>3405</v>
      </c>
      <c r="H227" s="38">
        <f>'Bieu8-XSKT'!H227</f>
        <v>3405</v>
      </c>
      <c r="I227" s="38">
        <f>'Bieu8-XSKT'!I227</f>
        <v>0</v>
      </c>
      <c r="J227" s="38">
        <f>'Bieu8-XSKT'!J227</f>
        <v>0</v>
      </c>
      <c r="K227" s="38">
        <f>'Bieu8-XSKT'!K227</f>
        <v>0</v>
      </c>
      <c r="L227" s="38">
        <f>'Bieu8-XSKT'!L227</f>
        <v>0</v>
      </c>
      <c r="M227" s="38">
        <f>'Bieu8-XSKT'!M227</f>
        <v>0</v>
      </c>
      <c r="N227" s="38">
        <f>'Bieu8-XSKT'!N227</f>
        <v>0</v>
      </c>
      <c r="O227" s="38">
        <f>'Bieu8-XSKT'!O227</f>
        <v>0</v>
      </c>
      <c r="P227" s="38">
        <f>'Bieu8-XSKT'!P227</f>
        <v>0</v>
      </c>
      <c r="Q227" s="38">
        <f>'Bieu8-XSKT'!Q227</f>
        <v>0</v>
      </c>
      <c r="R227" s="38">
        <f>'Bieu8-XSKT'!R227</f>
        <v>0</v>
      </c>
      <c r="S227" s="38">
        <f>'Bieu8-XSKT'!S227</f>
        <v>0</v>
      </c>
      <c r="T227" s="38">
        <f>'Bieu8-XSKT'!T227</f>
        <v>0</v>
      </c>
      <c r="U227" s="38">
        <f>'Bieu8-XSKT'!U227</f>
        <v>0</v>
      </c>
      <c r="V227" s="38">
        <f>'Bieu8-XSKT'!V227</f>
        <v>0</v>
      </c>
      <c r="W227" s="38">
        <f>'Bieu8-XSKT'!W227</f>
        <v>0</v>
      </c>
      <c r="X227" s="38">
        <f>'Bieu8-XSKT'!X227</f>
        <v>0</v>
      </c>
      <c r="Y227" s="38">
        <f>'Bieu8-XSKT'!Y227</f>
        <v>0</v>
      </c>
      <c r="Z227" s="38">
        <f>'Bieu8-XSKT'!Z227</f>
        <v>0</v>
      </c>
      <c r="AA227" s="38">
        <f>'Bieu8-XSKT'!AA227</f>
        <v>0</v>
      </c>
      <c r="AB227" s="38">
        <f>'Bieu8-XSKT'!AB227</f>
        <v>0</v>
      </c>
      <c r="AC227" s="38">
        <f>'Bieu8-XSKT'!AC227</f>
        <v>0</v>
      </c>
      <c r="AD227" s="38">
        <f>'Bieu8-XSKT'!AD227</f>
        <v>0</v>
      </c>
      <c r="AE227" s="38">
        <f>'Bieu8-XSKT'!AE227</f>
        <v>0</v>
      </c>
      <c r="AF227" s="38">
        <f>'Bieu8-XSKT'!AF227</f>
        <v>0</v>
      </c>
      <c r="AG227" s="38">
        <f>'Bieu8-XSKT'!AG227</f>
        <v>0</v>
      </c>
      <c r="AH227" s="38">
        <f>'Bieu8-XSKT'!AH227</f>
        <v>0</v>
      </c>
      <c r="AI227" s="38">
        <f>'Bieu8-XSKT'!AI227</f>
        <v>0</v>
      </c>
      <c r="AJ227" s="38">
        <f>'Bieu8-XSKT'!AJ227</f>
        <v>0</v>
      </c>
      <c r="AK227" s="38">
        <f>'Bieu8-XSKT'!AK227</f>
        <v>0</v>
      </c>
      <c r="AL227" s="38">
        <f>'Bieu8-XSKT'!AL227</f>
        <v>0</v>
      </c>
      <c r="AM227" s="38">
        <f>'Bieu8-XSKT'!AM227</f>
        <v>0</v>
      </c>
      <c r="AN227" s="38">
        <f>'Bieu8-XSKT'!AN227</f>
        <v>0</v>
      </c>
      <c r="AO227" s="38">
        <f>'Bieu8-XSKT'!AO227</f>
        <v>0</v>
      </c>
      <c r="AP227" s="38">
        <f>'Bieu8-XSKT'!AP227</f>
        <v>0</v>
      </c>
      <c r="AQ227" s="38">
        <f>'Bieu8-XSKT'!AQ227</f>
        <v>0</v>
      </c>
      <c r="AR227" s="38">
        <f>'Bieu8-XSKT'!AR227</f>
        <v>0</v>
      </c>
      <c r="AS227" s="38">
        <f>'Bieu8-XSKT'!AS227</f>
        <v>0</v>
      </c>
      <c r="AT227" s="38">
        <f>'Bieu8-XSKT'!AT227</f>
        <v>0</v>
      </c>
      <c r="AU227" s="38">
        <f>'Bieu8-XSKT'!AU227</f>
        <v>0</v>
      </c>
      <c r="AV227" s="38">
        <f>'Bieu8-XSKT'!AV227</f>
        <v>0</v>
      </c>
      <c r="AW227" s="38">
        <f>'Bieu8-XSKT'!AW227</f>
        <v>0</v>
      </c>
      <c r="AX227" s="38">
        <f>'Bieu8-XSKT'!AX227</f>
        <v>0</v>
      </c>
      <c r="AY227" s="38">
        <f>'Bieu8-XSKT'!AY227</f>
        <v>0</v>
      </c>
      <c r="AZ227" s="38">
        <f>'Bieu8-XSKT'!AZ227</f>
        <v>0</v>
      </c>
      <c r="BA227" s="38">
        <f>'Bieu8-XSKT'!BA227</f>
        <v>0</v>
      </c>
      <c r="BB227" s="38">
        <f>'Bieu8-XSKT'!BB227</f>
        <v>0</v>
      </c>
      <c r="BC227" s="38">
        <f>'Bieu8-XSKT'!BC227</f>
        <v>0</v>
      </c>
      <c r="BD227" s="38">
        <f>'Bieu8-XSKT'!BD227</f>
        <v>0</v>
      </c>
      <c r="BE227" s="38">
        <f>'Bieu8-XSKT'!BE227</f>
        <v>0</v>
      </c>
      <c r="BF227" s="38">
        <f>'Bieu8-XSKT'!BF227</f>
        <v>0</v>
      </c>
      <c r="BG227" s="38">
        <f>'Bieu8-XSKT'!BG227</f>
        <v>0</v>
      </c>
      <c r="BH227" s="38">
        <f>'Bieu8-XSKT'!BH227</f>
        <v>0</v>
      </c>
      <c r="BI227" s="38">
        <f>'Bieu8-XSKT'!BI227</f>
        <v>0</v>
      </c>
      <c r="BJ227" s="38">
        <f>'Bieu8-XSKT'!BJ227</f>
        <v>0</v>
      </c>
      <c r="BK227" s="38">
        <f>'Bieu8-XSKT'!BK227</f>
        <v>0</v>
      </c>
      <c r="BL227" s="38">
        <f>'Bieu8-XSKT'!BL227</f>
        <v>0</v>
      </c>
      <c r="BM227" s="38">
        <f>'Bieu8-XSKT'!BM227</f>
        <v>0</v>
      </c>
      <c r="BN227" s="38">
        <f>'Bieu8-XSKT'!BN227</f>
        <v>0</v>
      </c>
      <c r="BO227" s="38">
        <f>'Bieu8-XSKT'!BO227</f>
        <v>0</v>
      </c>
      <c r="BP227" s="38">
        <f>'Bieu8-XSKT'!BP227</f>
        <v>0</v>
      </c>
      <c r="BQ227" s="38">
        <f>'Bieu8-XSKT'!BQ227</f>
        <v>0</v>
      </c>
      <c r="BR227" s="38">
        <f>'Bieu8-XSKT'!BR227</f>
        <v>0</v>
      </c>
      <c r="BS227" s="38">
        <f>'Bieu8-XSKT'!BS227</f>
        <v>0</v>
      </c>
      <c r="BT227" s="38">
        <f>'Bieu8-XSKT'!BT227</f>
        <v>0</v>
      </c>
      <c r="BU227" s="38">
        <f>'Bieu8-XSKT'!BU227</f>
        <v>3405</v>
      </c>
      <c r="BV227" s="38">
        <f>'Bieu8-XSKT'!BV227</f>
        <v>2929</v>
      </c>
      <c r="BW227" s="38">
        <f>'Bieu8-XSKT'!BW227</f>
        <v>0</v>
      </c>
      <c r="BX227" s="38">
        <f>'Bieu8-XSKT'!BX227</f>
        <v>0</v>
      </c>
      <c r="BY227" s="38">
        <f>'Bieu8-XSKT'!BY227</f>
        <v>476</v>
      </c>
      <c r="BZ227" s="38">
        <f>'Bieu8-XSKT'!BZ227</f>
        <v>476</v>
      </c>
      <c r="CA227" s="38">
        <f>'Bieu8-XSKT'!CA227</f>
        <v>0</v>
      </c>
      <c r="CB227" s="38">
        <f>'Bieu8-XSKT'!CB227</f>
        <v>476</v>
      </c>
      <c r="CC227" s="39"/>
      <c r="CD227" s="58" t="s">
        <v>417</v>
      </c>
      <c r="CE227" s="120"/>
      <c r="CG227" s="125"/>
      <c r="CH227" s="107"/>
      <c r="CI227" s="125"/>
      <c r="CJ227" s="106"/>
      <c r="CL227" s="106"/>
    </row>
    <row r="228" spans="1:90" s="174" customFormat="1" ht="45" hidden="1" x14ac:dyDescent="0.25">
      <c r="A228" s="41">
        <f t="shared" si="55"/>
        <v>10</v>
      </c>
      <c r="B228" s="141" t="s">
        <v>418</v>
      </c>
      <c r="C228" s="41" t="s">
        <v>155</v>
      </c>
      <c r="D228" s="41"/>
      <c r="E228" s="41">
        <v>2016</v>
      </c>
      <c r="F228" s="226" t="s">
        <v>419</v>
      </c>
      <c r="G228" s="38">
        <f>'Bieu8-XSKT'!G228</f>
        <v>29829</v>
      </c>
      <c r="H228" s="38">
        <f>'Bieu8-XSKT'!H228</f>
        <v>29710</v>
      </c>
      <c r="I228" s="38">
        <f>'Bieu8-XSKT'!I228</f>
        <v>0</v>
      </c>
      <c r="J228" s="38">
        <f>'Bieu8-XSKT'!J228</f>
        <v>0</v>
      </c>
      <c r="K228" s="38">
        <f>'Bieu8-XSKT'!K228</f>
        <v>0</v>
      </c>
      <c r="L228" s="38">
        <f>'Bieu8-XSKT'!L228</f>
        <v>0</v>
      </c>
      <c r="M228" s="38">
        <f>'Bieu8-XSKT'!M228</f>
        <v>0</v>
      </c>
      <c r="N228" s="38">
        <f>'Bieu8-XSKT'!N228</f>
        <v>0</v>
      </c>
      <c r="O228" s="38">
        <f>'Bieu8-XSKT'!O228</f>
        <v>0</v>
      </c>
      <c r="P228" s="38">
        <f>'Bieu8-XSKT'!P228</f>
        <v>0</v>
      </c>
      <c r="Q228" s="38">
        <f>'Bieu8-XSKT'!Q228</f>
        <v>0</v>
      </c>
      <c r="R228" s="38">
        <f>'Bieu8-XSKT'!R228</f>
        <v>0</v>
      </c>
      <c r="S228" s="38">
        <f>'Bieu8-XSKT'!S228</f>
        <v>0</v>
      </c>
      <c r="T228" s="38">
        <f>'Bieu8-XSKT'!T228</f>
        <v>0</v>
      </c>
      <c r="U228" s="38">
        <f>'Bieu8-XSKT'!U228</f>
        <v>0</v>
      </c>
      <c r="V228" s="38">
        <f>'Bieu8-XSKT'!V228</f>
        <v>0</v>
      </c>
      <c r="W228" s="38">
        <f>'Bieu8-XSKT'!W228</f>
        <v>0</v>
      </c>
      <c r="X228" s="38">
        <f>'Bieu8-XSKT'!X228</f>
        <v>29000</v>
      </c>
      <c r="Y228" s="38">
        <f>'Bieu8-XSKT'!Y228</f>
        <v>29000</v>
      </c>
      <c r="Z228" s="38">
        <f>'Bieu8-XSKT'!Z228</f>
        <v>0</v>
      </c>
      <c r="AA228" s="38">
        <f>'Bieu8-XSKT'!AA228</f>
        <v>0</v>
      </c>
      <c r="AB228" s="38">
        <f>'Bieu8-XSKT'!AB228</f>
        <v>2000</v>
      </c>
      <c r="AC228" s="38">
        <f>'Bieu8-XSKT'!AC228</f>
        <v>2000</v>
      </c>
      <c r="AD228" s="38">
        <f>'Bieu8-XSKT'!AD228</f>
        <v>0</v>
      </c>
      <c r="AE228" s="38">
        <f>'Bieu8-XSKT'!AE228</f>
        <v>0</v>
      </c>
      <c r="AF228" s="38">
        <f>'Bieu8-XSKT'!AF228</f>
        <v>2603</v>
      </c>
      <c r="AG228" s="38">
        <f>'Bieu8-XSKT'!AG228</f>
        <v>2500</v>
      </c>
      <c r="AH228" s="38">
        <f>'Bieu8-XSKT'!AH228</f>
        <v>4500</v>
      </c>
      <c r="AI228" s="38">
        <f>'Bieu8-XSKT'!AI228</f>
        <v>4500</v>
      </c>
      <c r="AJ228" s="38">
        <f>'Bieu8-XSKT'!AJ228</f>
        <v>0</v>
      </c>
      <c r="AK228" s="38">
        <f>'Bieu8-XSKT'!AK228</f>
        <v>0</v>
      </c>
      <c r="AL228" s="38">
        <f>'Bieu8-XSKT'!AL228</f>
        <v>0</v>
      </c>
      <c r="AM228" s="38">
        <f>'Bieu8-XSKT'!AM228</f>
        <v>0</v>
      </c>
      <c r="AN228" s="38">
        <f>'Bieu8-XSKT'!AN228</f>
        <v>4500</v>
      </c>
      <c r="AO228" s="38">
        <f>'Bieu8-XSKT'!AO228</f>
        <v>4500</v>
      </c>
      <c r="AP228" s="38">
        <f>'Bieu8-XSKT'!AP228</f>
        <v>5400</v>
      </c>
      <c r="AQ228" s="38">
        <f>'Bieu8-XSKT'!AQ228</f>
        <v>3119</v>
      </c>
      <c r="AR228" s="38">
        <f>'Bieu8-XSKT'!AR228</f>
        <v>5334</v>
      </c>
      <c r="AS228" s="38">
        <f>'Bieu8-XSKT'!AS228</f>
        <v>9900</v>
      </c>
      <c r="AT228" s="38">
        <f>'Bieu8-XSKT'!AT228</f>
        <v>9900</v>
      </c>
      <c r="AU228" s="38">
        <f>'Bieu8-XSKT'!AU228</f>
        <v>29000</v>
      </c>
      <c r="AV228" s="38">
        <f>'Bieu8-XSKT'!AV228</f>
        <v>29000</v>
      </c>
      <c r="AW228" s="38">
        <f>'Bieu8-XSKT'!AW228</f>
        <v>9900</v>
      </c>
      <c r="AX228" s="38">
        <f>'Bieu8-XSKT'!AX228</f>
        <v>19100</v>
      </c>
      <c r="AY228" s="38">
        <f>'Bieu8-XSKT'!AY228</f>
        <v>8000</v>
      </c>
      <c r="AZ228" s="38">
        <f>'Bieu8-XSKT'!AZ228</f>
        <v>12000</v>
      </c>
      <c r="BA228" s="38">
        <f>'Bieu8-XSKT'!BA228</f>
        <v>16839</v>
      </c>
      <c r="BB228" s="38">
        <f>'Bieu8-XSKT'!BB228</f>
        <v>11100</v>
      </c>
      <c r="BC228" s="38">
        <f>'Bieu8-XSKT'!BC228</f>
        <v>0</v>
      </c>
      <c r="BD228" s="38">
        <f>'Bieu8-XSKT'!BD228</f>
        <v>11100</v>
      </c>
      <c r="BE228" s="38">
        <f>'Bieu8-XSKT'!BE228</f>
        <v>832</v>
      </c>
      <c r="BF228" s="38">
        <f>'Bieu8-XSKT'!BF228</f>
        <v>832</v>
      </c>
      <c r="BG228" s="38">
        <f>'Bieu8-XSKT'!BG228</f>
        <v>17900</v>
      </c>
      <c r="BH228" s="38">
        <f>'Bieu8-XSKT'!BH228</f>
        <v>17900</v>
      </c>
      <c r="BI228" s="38">
        <f>'Bieu8-XSKT'!BI228</f>
        <v>29710</v>
      </c>
      <c r="BJ228" s="38">
        <f>'Bieu8-XSKT'!BJ228</f>
        <v>29710</v>
      </c>
      <c r="BK228" s="38">
        <f>'Bieu8-XSKT'!BK228</f>
        <v>32511</v>
      </c>
      <c r="BL228" s="38">
        <f>'Bieu8-XSKT'!BL228</f>
        <v>22900</v>
      </c>
      <c r="BM228" s="38">
        <f>'Bieu8-XSKT'!BM228</f>
        <v>8000</v>
      </c>
      <c r="BN228" s="38">
        <f>'Bieu8-XSKT'!BN228</f>
        <v>6810</v>
      </c>
      <c r="BO228" s="38">
        <f>'Bieu8-XSKT'!BO228</f>
        <v>2801</v>
      </c>
      <c r="BP228" s="38">
        <f>'Bieu8-XSKT'!BP228</f>
        <v>9611</v>
      </c>
      <c r="BQ228" s="38">
        <f>'Bieu8-XSKT'!BQ228</f>
        <v>9000</v>
      </c>
      <c r="BR228" s="38">
        <f>'Bieu8-XSKT'!BR228</f>
        <v>4647</v>
      </c>
      <c r="BS228" s="38">
        <f>'Bieu8-XSKT'!BS228</f>
        <v>0</v>
      </c>
      <c r="BT228" s="38">
        <f>'Bieu8-XSKT'!BT228</f>
        <v>0</v>
      </c>
      <c r="BU228" s="38">
        <f>'Bieu8-XSKT'!BU228</f>
        <v>29701</v>
      </c>
      <c r="BV228" s="38">
        <f>'Bieu8-XSKT'!BV228</f>
        <v>27903</v>
      </c>
      <c r="BW228" s="38">
        <f>'Bieu8-XSKT'!BW228</f>
        <v>4647</v>
      </c>
      <c r="BX228" s="38">
        <f>'Bieu8-XSKT'!BX228</f>
        <v>4647</v>
      </c>
      <c r="BY228" s="38">
        <f>'Bieu8-XSKT'!BY228</f>
        <v>1798</v>
      </c>
      <c r="BZ228" s="38">
        <f>'Bieu8-XSKT'!BZ228</f>
        <v>1798</v>
      </c>
      <c r="CA228" s="38">
        <f>'Bieu8-XSKT'!CA228</f>
        <v>0</v>
      </c>
      <c r="CB228" s="38">
        <f>'Bieu8-XSKT'!CB228</f>
        <v>1798</v>
      </c>
      <c r="CC228" s="39"/>
      <c r="CD228" s="173" t="s">
        <v>417</v>
      </c>
      <c r="CE228" s="120"/>
      <c r="CF228" s="105"/>
      <c r="CG228" s="125"/>
      <c r="CH228" s="107"/>
      <c r="CI228" s="125"/>
      <c r="CJ228" s="106"/>
      <c r="CK228" s="105"/>
      <c r="CL228" s="106"/>
    </row>
    <row r="229" spans="1:90" s="158" customFormat="1" ht="15.75" hidden="1" x14ac:dyDescent="0.25">
      <c r="A229" s="41"/>
      <c r="B229" s="43"/>
      <c r="C229" s="41"/>
      <c r="D229" s="41"/>
      <c r="E229" s="41"/>
      <c r="F229" s="242"/>
      <c r="G229" s="38">
        <f>'Bieu8-XSKT'!G229</f>
        <v>0</v>
      </c>
      <c r="H229" s="38">
        <f>'Bieu8-XSKT'!H229</f>
        <v>0</v>
      </c>
      <c r="I229" s="38">
        <f>'Bieu8-XSKT'!I229</f>
        <v>0</v>
      </c>
      <c r="J229" s="38">
        <f>'Bieu8-XSKT'!J229</f>
        <v>0</v>
      </c>
      <c r="K229" s="38">
        <f>'Bieu8-XSKT'!K229</f>
        <v>0</v>
      </c>
      <c r="L229" s="38">
        <f>'Bieu8-XSKT'!L229</f>
        <v>0</v>
      </c>
      <c r="M229" s="38">
        <f>'Bieu8-XSKT'!M229</f>
        <v>0</v>
      </c>
      <c r="N229" s="38">
        <f>'Bieu8-XSKT'!N229</f>
        <v>0</v>
      </c>
      <c r="O229" s="38">
        <f>'Bieu8-XSKT'!O229</f>
        <v>0</v>
      </c>
      <c r="P229" s="38">
        <f>'Bieu8-XSKT'!P229</f>
        <v>0</v>
      </c>
      <c r="Q229" s="38">
        <f>'Bieu8-XSKT'!Q229</f>
        <v>0</v>
      </c>
      <c r="R229" s="38">
        <f>'Bieu8-XSKT'!R229</f>
        <v>0</v>
      </c>
      <c r="S229" s="38">
        <f>'Bieu8-XSKT'!S229</f>
        <v>0</v>
      </c>
      <c r="T229" s="38">
        <f>'Bieu8-XSKT'!T229</f>
        <v>0</v>
      </c>
      <c r="U229" s="38">
        <f>'Bieu8-XSKT'!U229</f>
        <v>0</v>
      </c>
      <c r="V229" s="38">
        <f>'Bieu8-XSKT'!V229</f>
        <v>0</v>
      </c>
      <c r="W229" s="38">
        <f>'Bieu8-XSKT'!W229</f>
        <v>0</v>
      </c>
      <c r="X229" s="38">
        <f>'Bieu8-XSKT'!X229</f>
        <v>0</v>
      </c>
      <c r="Y229" s="38">
        <f>'Bieu8-XSKT'!Y229</f>
        <v>0</v>
      </c>
      <c r="Z229" s="38">
        <f>'Bieu8-XSKT'!Z229</f>
        <v>0</v>
      </c>
      <c r="AA229" s="38">
        <f>'Bieu8-XSKT'!AA229</f>
        <v>0</v>
      </c>
      <c r="AB229" s="38">
        <f>'Bieu8-XSKT'!AB229</f>
        <v>0</v>
      </c>
      <c r="AC229" s="38">
        <f>'Bieu8-XSKT'!AC229</f>
        <v>0</v>
      </c>
      <c r="AD229" s="38">
        <f>'Bieu8-XSKT'!AD229</f>
        <v>0</v>
      </c>
      <c r="AE229" s="38">
        <f>'Bieu8-XSKT'!AE229</f>
        <v>0</v>
      </c>
      <c r="AF229" s="38">
        <f>'Bieu8-XSKT'!AF229</f>
        <v>0</v>
      </c>
      <c r="AG229" s="38">
        <f>'Bieu8-XSKT'!AG229</f>
        <v>0</v>
      </c>
      <c r="AH229" s="38">
        <f>'Bieu8-XSKT'!AH229</f>
        <v>0</v>
      </c>
      <c r="AI229" s="38">
        <f>'Bieu8-XSKT'!AI229</f>
        <v>0</v>
      </c>
      <c r="AJ229" s="38">
        <f>'Bieu8-XSKT'!AJ229</f>
        <v>0</v>
      </c>
      <c r="AK229" s="38">
        <f>'Bieu8-XSKT'!AK229</f>
        <v>0</v>
      </c>
      <c r="AL229" s="38">
        <f>'Bieu8-XSKT'!AL229</f>
        <v>0</v>
      </c>
      <c r="AM229" s="38">
        <f>'Bieu8-XSKT'!AM229</f>
        <v>0</v>
      </c>
      <c r="AN229" s="38">
        <f>'Bieu8-XSKT'!AN229</f>
        <v>0</v>
      </c>
      <c r="AO229" s="38">
        <f>'Bieu8-XSKT'!AO229</f>
        <v>0</v>
      </c>
      <c r="AP229" s="38">
        <f>'Bieu8-XSKT'!AP229</f>
        <v>0</v>
      </c>
      <c r="AQ229" s="38">
        <f>'Bieu8-XSKT'!AQ229</f>
        <v>0</v>
      </c>
      <c r="AR229" s="38">
        <f>'Bieu8-XSKT'!AR229</f>
        <v>0</v>
      </c>
      <c r="AS229" s="38">
        <f>'Bieu8-XSKT'!AS229</f>
        <v>0</v>
      </c>
      <c r="AT229" s="38">
        <f>'Bieu8-XSKT'!AT229</f>
        <v>0</v>
      </c>
      <c r="AU229" s="38">
        <f>'Bieu8-XSKT'!AU229</f>
        <v>0</v>
      </c>
      <c r="AV229" s="38">
        <f>'Bieu8-XSKT'!AV229</f>
        <v>0</v>
      </c>
      <c r="AW229" s="38">
        <f>'Bieu8-XSKT'!AW229</f>
        <v>0</v>
      </c>
      <c r="AX229" s="38">
        <f>'Bieu8-XSKT'!AX229</f>
        <v>0</v>
      </c>
      <c r="AY229" s="38">
        <f>'Bieu8-XSKT'!AY229</f>
        <v>0</v>
      </c>
      <c r="AZ229" s="38">
        <f>'Bieu8-XSKT'!AZ229</f>
        <v>0</v>
      </c>
      <c r="BA229" s="38">
        <f>'Bieu8-XSKT'!BA229</f>
        <v>0</v>
      </c>
      <c r="BB229" s="38">
        <f>'Bieu8-XSKT'!BB229</f>
        <v>0</v>
      </c>
      <c r="BC229" s="38">
        <f>'Bieu8-XSKT'!BC229</f>
        <v>0</v>
      </c>
      <c r="BD229" s="38">
        <f>'Bieu8-XSKT'!BD229</f>
        <v>0</v>
      </c>
      <c r="BE229" s="38">
        <f>'Bieu8-XSKT'!BE229</f>
        <v>0</v>
      </c>
      <c r="BF229" s="38">
        <f>'Bieu8-XSKT'!BF229</f>
        <v>0</v>
      </c>
      <c r="BG229" s="38">
        <f>'Bieu8-XSKT'!BG229</f>
        <v>0</v>
      </c>
      <c r="BH229" s="38">
        <f>'Bieu8-XSKT'!BH229</f>
        <v>0</v>
      </c>
      <c r="BI229" s="38">
        <f>'Bieu8-XSKT'!BI229</f>
        <v>0</v>
      </c>
      <c r="BJ229" s="38">
        <f>'Bieu8-XSKT'!BJ229</f>
        <v>0</v>
      </c>
      <c r="BK229" s="38">
        <f>'Bieu8-XSKT'!BK229</f>
        <v>0</v>
      </c>
      <c r="BL229" s="38">
        <f>'Bieu8-XSKT'!BL229</f>
        <v>0</v>
      </c>
      <c r="BM229" s="38">
        <f>'Bieu8-XSKT'!BM229</f>
        <v>0</v>
      </c>
      <c r="BN229" s="38">
        <f>'Bieu8-XSKT'!BN229</f>
        <v>0</v>
      </c>
      <c r="BO229" s="38">
        <f>'Bieu8-XSKT'!BO229</f>
        <v>0</v>
      </c>
      <c r="BP229" s="38">
        <f>'Bieu8-XSKT'!BP229</f>
        <v>0</v>
      </c>
      <c r="BQ229" s="38">
        <f>'Bieu8-XSKT'!BQ229</f>
        <v>0</v>
      </c>
      <c r="BR229" s="38">
        <f>'Bieu8-XSKT'!BR229</f>
        <v>0</v>
      </c>
      <c r="BS229" s="38">
        <f>'Bieu8-XSKT'!BS229</f>
        <v>0</v>
      </c>
      <c r="BT229" s="38">
        <f>'Bieu8-XSKT'!BT229</f>
        <v>0</v>
      </c>
      <c r="BU229" s="38">
        <f>'Bieu8-XSKT'!BU229</f>
        <v>0</v>
      </c>
      <c r="BV229" s="38">
        <f>'Bieu8-XSKT'!BV229</f>
        <v>0</v>
      </c>
      <c r="BW229" s="38">
        <f>'Bieu8-XSKT'!BW229</f>
        <v>0</v>
      </c>
      <c r="BX229" s="38">
        <f>'Bieu8-XSKT'!BX229</f>
        <v>0</v>
      </c>
      <c r="BY229" s="38">
        <f>'Bieu8-XSKT'!BY229</f>
        <v>0</v>
      </c>
      <c r="BZ229" s="38">
        <f>'Bieu8-XSKT'!BZ229</f>
        <v>0</v>
      </c>
      <c r="CA229" s="38">
        <f>'Bieu8-XSKT'!CA229</f>
        <v>0</v>
      </c>
      <c r="CB229" s="38">
        <f>'Bieu8-XSKT'!CB229</f>
        <v>0</v>
      </c>
      <c r="CC229" s="39"/>
      <c r="CD229" s="41"/>
      <c r="CE229" s="120"/>
      <c r="CF229" s="174"/>
      <c r="CG229" s="125"/>
      <c r="CH229" s="107"/>
      <c r="CI229" s="125"/>
      <c r="CJ229" s="106"/>
      <c r="CK229" s="105"/>
      <c r="CL229" s="106"/>
    </row>
    <row r="230" spans="1:90" s="172" customFormat="1" ht="15.75" x14ac:dyDescent="0.25">
      <c r="A230" s="171" t="s">
        <v>70</v>
      </c>
      <c r="B230" s="115" t="s">
        <v>71</v>
      </c>
      <c r="C230" s="124"/>
      <c r="D230" s="38"/>
      <c r="E230" s="124"/>
      <c r="F230" s="243"/>
      <c r="G230" s="119">
        <f t="shared" ref="G230:BR230" si="56">G236+G242</f>
        <v>116569</v>
      </c>
      <c r="H230" s="119">
        <f t="shared" si="56"/>
        <v>104912.1</v>
      </c>
      <c r="I230" s="119">
        <f t="shared" si="56"/>
        <v>0</v>
      </c>
      <c r="J230" s="119">
        <f t="shared" si="56"/>
        <v>0</v>
      </c>
      <c r="K230" s="119">
        <f t="shared" si="56"/>
        <v>0</v>
      </c>
      <c r="L230" s="119">
        <f t="shared" si="56"/>
        <v>0</v>
      </c>
      <c r="M230" s="119">
        <f t="shared" si="56"/>
        <v>0</v>
      </c>
      <c r="N230" s="119">
        <f t="shared" si="56"/>
        <v>0</v>
      </c>
      <c r="O230" s="119">
        <f t="shared" si="56"/>
        <v>0</v>
      </c>
      <c r="P230" s="119">
        <f t="shared" si="56"/>
        <v>0</v>
      </c>
      <c r="Q230" s="119">
        <f t="shared" si="56"/>
        <v>0</v>
      </c>
      <c r="R230" s="119">
        <f t="shared" si="56"/>
        <v>0</v>
      </c>
      <c r="S230" s="119">
        <f t="shared" si="56"/>
        <v>0</v>
      </c>
      <c r="T230" s="119">
        <f t="shared" si="56"/>
        <v>0</v>
      </c>
      <c r="U230" s="119">
        <f t="shared" si="56"/>
        <v>0</v>
      </c>
      <c r="V230" s="119">
        <f t="shared" si="56"/>
        <v>0</v>
      </c>
      <c r="W230" s="119">
        <f t="shared" si="56"/>
        <v>0</v>
      </c>
      <c r="X230" s="119">
        <f t="shared" si="56"/>
        <v>0</v>
      </c>
      <c r="Y230" s="119">
        <f t="shared" si="56"/>
        <v>0</v>
      </c>
      <c r="Z230" s="119">
        <f t="shared" si="56"/>
        <v>0</v>
      </c>
      <c r="AA230" s="119">
        <f t="shared" si="56"/>
        <v>0</v>
      </c>
      <c r="AB230" s="119">
        <f t="shared" si="56"/>
        <v>0</v>
      </c>
      <c r="AC230" s="119">
        <f t="shared" si="56"/>
        <v>0</v>
      </c>
      <c r="AD230" s="119">
        <f t="shared" si="56"/>
        <v>0</v>
      </c>
      <c r="AE230" s="119">
        <f t="shared" si="56"/>
        <v>0</v>
      </c>
      <c r="AF230" s="119">
        <f t="shared" si="56"/>
        <v>0</v>
      </c>
      <c r="AG230" s="119">
        <f t="shared" si="56"/>
        <v>0</v>
      </c>
      <c r="AH230" s="119">
        <f t="shared" si="56"/>
        <v>0</v>
      </c>
      <c r="AI230" s="119">
        <f t="shared" si="56"/>
        <v>0</v>
      </c>
      <c r="AJ230" s="119">
        <f t="shared" si="56"/>
        <v>0</v>
      </c>
      <c r="AK230" s="119">
        <f t="shared" si="56"/>
        <v>0</v>
      </c>
      <c r="AL230" s="119">
        <f t="shared" si="56"/>
        <v>0</v>
      </c>
      <c r="AM230" s="119">
        <f t="shared" si="56"/>
        <v>0</v>
      </c>
      <c r="AN230" s="119">
        <f t="shared" si="56"/>
        <v>0</v>
      </c>
      <c r="AO230" s="119">
        <f t="shared" si="56"/>
        <v>0</v>
      </c>
      <c r="AP230" s="119">
        <f t="shared" si="56"/>
        <v>0</v>
      </c>
      <c r="AQ230" s="119">
        <f t="shared" si="56"/>
        <v>0</v>
      </c>
      <c r="AR230" s="119">
        <f t="shared" si="56"/>
        <v>0</v>
      </c>
      <c r="AS230" s="119">
        <f t="shared" si="56"/>
        <v>0</v>
      </c>
      <c r="AT230" s="119">
        <f t="shared" si="56"/>
        <v>0</v>
      </c>
      <c r="AU230" s="119">
        <f t="shared" si="56"/>
        <v>0</v>
      </c>
      <c r="AV230" s="119">
        <f t="shared" si="56"/>
        <v>0</v>
      </c>
      <c r="AW230" s="119">
        <f t="shared" si="56"/>
        <v>0</v>
      </c>
      <c r="AX230" s="119">
        <f t="shared" si="56"/>
        <v>0</v>
      </c>
      <c r="AY230" s="119">
        <f t="shared" si="56"/>
        <v>0</v>
      </c>
      <c r="AZ230" s="119">
        <f t="shared" si="56"/>
        <v>0</v>
      </c>
      <c r="BA230" s="119">
        <f t="shared" si="56"/>
        <v>0</v>
      </c>
      <c r="BB230" s="119">
        <f t="shared" si="56"/>
        <v>0</v>
      </c>
      <c r="BC230" s="119">
        <f t="shared" si="56"/>
        <v>0</v>
      </c>
      <c r="BD230" s="119">
        <f t="shared" si="56"/>
        <v>0</v>
      </c>
      <c r="BE230" s="119">
        <f t="shared" si="56"/>
        <v>0</v>
      </c>
      <c r="BF230" s="119">
        <f t="shared" si="56"/>
        <v>0</v>
      </c>
      <c r="BG230" s="119">
        <f t="shared" si="56"/>
        <v>214</v>
      </c>
      <c r="BH230" s="119">
        <f t="shared" si="56"/>
        <v>214</v>
      </c>
      <c r="BI230" s="119">
        <f t="shared" si="56"/>
        <v>72225</v>
      </c>
      <c r="BJ230" s="119">
        <f t="shared" si="56"/>
        <v>65002.5</v>
      </c>
      <c r="BK230" s="119">
        <f t="shared" si="56"/>
        <v>65002.5</v>
      </c>
      <c r="BL230" s="119">
        <f t="shared" si="56"/>
        <v>214</v>
      </c>
      <c r="BM230" s="119">
        <f t="shared" si="56"/>
        <v>0</v>
      </c>
      <c r="BN230" s="119">
        <f t="shared" si="56"/>
        <v>64788.5</v>
      </c>
      <c r="BO230" s="119">
        <f t="shared" si="56"/>
        <v>0</v>
      </c>
      <c r="BP230" s="119">
        <f t="shared" si="56"/>
        <v>64788.5</v>
      </c>
      <c r="BQ230" s="119">
        <f t="shared" si="56"/>
        <v>6986</v>
      </c>
      <c r="BR230" s="119">
        <f t="shared" si="56"/>
        <v>6986</v>
      </c>
      <c r="BS230" s="119">
        <f t="shared" ref="BS230:CA230" si="57">BS236+BS242</f>
        <v>0</v>
      </c>
      <c r="BT230" s="119">
        <f t="shared" si="57"/>
        <v>0</v>
      </c>
      <c r="BU230" s="119">
        <f t="shared" si="57"/>
        <v>22200</v>
      </c>
      <c r="BV230" s="119">
        <f t="shared" si="57"/>
        <v>12507</v>
      </c>
      <c r="BW230" s="119">
        <f t="shared" si="57"/>
        <v>6986</v>
      </c>
      <c r="BX230" s="119">
        <f t="shared" si="57"/>
        <v>6986</v>
      </c>
      <c r="BY230" s="119">
        <f t="shared" si="57"/>
        <v>9693</v>
      </c>
      <c r="BZ230" s="119">
        <f t="shared" si="57"/>
        <v>9693</v>
      </c>
      <c r="CA230" s="119">
        <f t="shared" si="57"/>
        <v>45307</v>
      </c>
      <c r="CB230" s="119">
        <f>CB236+CB242</f>
        <v>55000</v>
      </c>
      <c r="CC230" s="119">
        <f>SUM(CC231:CC242)</f>
        <v>45307</v>
      </c>
      <c r="CD230" s="118"/>
      <c r="CE230" s="120"/>
      <c r="CF230" s="17"/>
      <c r="CG230" s="125"/>
      <c r="CH230" s="107"/>
      <c r="CI230" s="125"/>
      <c r="CJ230" s="106"/>
      <c r="CK230" s="105"/>
      <c r="CL230" s="106"/>
    </row>
    <row r="231" spans="1:90" s="17" customFormat="1" ht="30" hidden="1" x14ac:dyDescent="0.25">
      <c r="A231" s="142">
        <v>1</v>
      </c>
      <c r="B231" s="141" t="s">
        <v>375</v>
      </c>
      <c r="C231" s="176"/>
      <c r="D231" s="176"/>
      <c r="E231" s="45"/>
      <c r="F231" s="229" t="s">
        <v>376</v>
      </c>
      <c r="G231" s="38">
        <f>'Bieu8-XSKT'!G231</f>
        <v>3738</v>
      </c>
      <c r="H231" s="38">
        <f>'Bieu8-XSKT'!H231</f>
        <v>3100</v>
      </c>
      <c r="I231" s="38">
        <f>'Bieu8-XSKT'!I231</f>
        <v>0</v>
      </c>
      <c r="J231" s="38">
        <f>'Bieu8-XSKT'!J231</f>
        <v>0</v>
      </c>
      <c r="K231" s="38">
        <f>'Bieu8-XSKT'!K231</f>
        <v>0</v>
      </c>
      <c r="L231" s="38">
        <f>'Bieu8-XSKT'!L231</f>
        <v>0</v>
      </c>
      <c r="M231" s="38">
        <f>'Bieu8-XSKT'!M231</f>
        <v>0</v>
      </c>
      <c r="N231" s="38">
        <f>'Bieu8-XSKT'!N231</f>
        <v>0</v>
      </c>
      <c r="O231" s="38">
        <f>'Bieu8-XSKT'!O231</f>
        <v>0</v>
      </c>
      <c r="P231" s="38">
        <f>'Bieu8-XSKT'!P231</f>
        <v>0</v>
      </c>
      <c r="Q231" s="38">
        <f>'Bieu8-XSKT'!Q231</f>
        <v>0</v>
      </c>
      <c r="R231" s="38">
        <f>'Bieu8-XSKT'!R231</f>
        <v>0</v>
      </c>
      <c r="S231" s="38">
        <f>'Bieu8-XSKT'!S231</f>
        <v>0</v>
      </c>
      <c r="T231" s="38">
        <f>'Bieu8-XSKT'!T231</f>
        <v>0</v>
      </c>
      <c r="U231" s="38">
        <f>'Bieu8-XSKT'!U231</f>
        <v>0</v>
      </c>
      <c r="V231" s="38">
        <f>'Bieu8-XSKT'!V231</f>
        <v>0</v>
      </c>
      <c r="W231" s="38">
        <f>'Bieu8-XSKT'!W231</f>
        <v>0</v>
      </c>
      <c r="X231" s="38">
        <f>'Bieu8-XSKT'!X231</f>
        <v>0</v>
      </c>
      <c r="Y231" s="38">
        <f>'Bieu8-XSKT'!Y231</f>
        <v>0</v>
      </c>
      <c r="Z231" s="38">
        <f>'Bieu8-XSKT'!Z231</f>
        <v>0</v>
      </c>
      <c r="AA231" s="38">
        <f>'Bieu8-XSKT'!AA231</f>
        <v>0</v>
      </c>
      <c r="AB231" s="38">
        <f>'Bieu8-XSKT'!AB231</f>
        <v>0</v>
      </c>
      <c r="AC231" s="38">
        <f>'Bieu8-XSKT'!AC231</f>
        <v>0</v>
      </c>
      <c r="AD231" s="38">
        <f>'Bieu8-XSKT'!AD231</f>
        <v>0</v>
      </c>
      <c r="AE231" s="38">
        <f>'Bieu8-XSKT'!AE231</f>
        <v>0</v>
      </c>
      <c r="AF231" s="38">
        <f>'Bieu8-XSKT'!AF231</f>
        <v>0</v>
      </c>
      <c r="AG231" s="38">
        <f>'Bieu8-XSKT'!AG231</f>
        <v>0</v>
      </c>
      <c r="AH231" s="38">
        <f>'Bieu8-XSKT'!AH231</f>
        <v>0</v>
      </c>
      <c r="AI231" s="38">
        <f>'Bieu8-XSKT'!AI231</f>
        <v>0</v>
      </c>
      <c r="AJ231" s="38">
        <f>'Bieu8-XSKT'!AJ231</f>
        <v>0</v>
      </c>
      <c r="AK231" s="38">
        <f>'Bieu8-XSKT'!AK231</f>
        <v>0</v>
      </c>
      <c r="AL231" s="38">
        <f>'Bieu8-XSKT'!AL231</f>
        <v>0</v>
      </c>
      <c r="AM231" s="38">
        <f>'Bieu8-XSKT'!AM231</f>
        <v>0</v>
      </c>
      <c r="AN231" s="38">
        <f>'Bieu8-XSKT'!AN231</f>
        <v>0</v>
      </c>
      <c r="AO231" s="38">
        <f>'Bieu8-XSKT'!AO231</f>
        <v>0</v>
      </c>
      <c r="AP231" s="38">
        <f>'Bieu8-XSKT'!AP231</f>
        <v>0</v>
      </c>
      <c r="AQ231" s="38">
        <f>'Bieu8-XSKT'!AQ231</f>
        <v>0</v>
      </c>
      <c r="AR231" s="38">
        <f>'Bieu8-XSKT'!AR231</f>
        <v>0</v>
      </c>
      <c r="AS231" s="38">
        <f>'Bieu8-XSKT'!AS231</f>
        <v>0</v>
      </c>
      <c r="AT231" s="38">
        <f>'Bieu8-XSKT'!AT231</f>
        <v>0</v>
      </c>
      <c r="AU231" s="38">
        <f>'Bieu8-XSKT'!AU231</f>
        <v>0</v>
      </c>
      <c r="AV231" s="38">
        <f>'Bieu8-XSKT'!AV231</f>
        <v>0</v>
      </c>
      <c r="AW231" s="38">
        <f>'Bieu8-XSKT'!AW231</f>
        <v>0</v>
      </c>
      <c r="AX231" s="38">
        <f>'Bieu8-XSKT'!AX231</f>
        <v>0</v>
      </c>
      <c r="AY231" s="38">
        <f>'Bieu8-XSKT'!AY231</f>
        <v>55</v>
      </c>
      <c r="AZ231" s="38">
        <f>'Bieu8-XSKT'!AZ231</f>
        <v>0</v>
      </c>
      <c r="BA231" s="38">
        <f>'Bieu8-XSKT'!BA231</f>
        <v>0</v>
      </c>
      <c r="BB231" s="38">
        <f>'Bieu8-XSKT'!BB231</f>
        <v>0</v>
      </c>
      <c r="BC231" s="38">
        <f>'Bieu8-XSKT'!BC231</f>
        <v>0</v>
      </c>
      <c r="BD231" s="38">
        <f>'Bieu8-XSKT'!BD231</f>
        <v>0</v>
      </c>
      <c r="BE231" s="38">
        <f>'Bieu8-XSKT'!BE231</f>
        <v>0</v>
      </c>
      <c r="BF231" s="38">
        <f>'Bieu8-XSKT'!BF231</f>
        <v>0</v>
      </c>
      <c r="BG231" s="38">
        <f>'Bieu8-XSKT'!BG231</f>
        <v>55</v>
      </c>
      <c r="BH231" s="38">
        <f>'Bieu8-XSKT'!BH231</f>
        <v>55</v>
      </c>
      <c r="BI231" s="38">
        <f>'Bieu8-XSKT'!BI231</f>
        <v>17000</v>
      </c>
      <c r="BJ231" s="38">
        <f>'Bieu8-XSKT'!BJ231</f>
        <v>0</v>
      </c>
      <c r="BK231" s="38">
        <f>'Bieu8-XSKT'!BK231</f>
        <v>3100</v>
      </c>
      <c r="BL231" s="38">
        <f>'Bieu8-XSKT'!BL231</f>
        <v>55</v>
      </c>
      <c r="BM231" s="38">
        <f>'Bieu8-XSKT'!BM231</f>
        <v>55</v>
      </c>
      <c r="BN231" s="38">
        <f>'Bieu8-XSKT'!BN231</f>
        <v>3045</v>
      </c>
      <c r="BO231" s="38">
        <f>'Bieu8-XSKT'!BO231</f>
        <v>0</v>
      </c>
      <c r="BP231" s="38">
        <f>'Bieu8-XSKT'!BP231</f>
        <v>3045</v>
      </c>
      <c r="BQ231" s="38">
        <f>'Bieu8-XSKT'!BQ231</f>
        <v>0</v>
      </c>
      <c r="BR231" s="38">
        <f>'Bieu8-XSKT'!BR231</f>
        <v>1200</v>
      </c>
      <c r="BS231" s="38">
        <f>'Bieu8-XSKT'!BS231</f>
        <v>0</v>
      </c>
      <c r="BT231" s="38">
        <f>'Bieu8-XSKT'!BT231</f>
        <v>887</v>
      </c>
      <c r="BU231" s="38">
        <f>'Bieu8-XSKT'!BU231</f>
        <v>3487</v>
      </c>
      <c r="BV231" s="38">
        <f>'Bieu8-XSKT'!BV231</f>
        <v>1255</v>
      </c>
      <c r="BW231" s="38">
        <f>'Bieu8-XSKT'!BW231</f>
        <v>1200</v>
      </c>
      <c r="BX231" s="38">
        <f>'Bieu8-XSKT'!BX231</f>
        <v>1200</v>
      </c>
      <c r="BY231" s="38">
        <f>'Bieu8-XSKT'!BY231</f>
        <v>2232</v>
      </c>
      <c r="BZ231" s="38">
        <f>'Bieu8-XSKT'!BZ231</f>
        <v>2232</v>
      </c>
      <c r="CA231" s="38">
        <f>'Bieu8-XSKT'!CA231</f>
        <v>0</v>
      </c>
      <c r="CB231" s="38">
        <f>'Bieu8-XSKT'!CB231</f>
        <v>1761</v>
      </c>
      <c r="CC231" s="39"/>
      <c r="CD231" s="41" t="s">
        <v>58</v>
      </c>
      <c r="CE231" s="120"/>
      <c r="CF231" s="172"/>
      <c r="CG231" s="125"/>
      <c r="CH231" s="107"/>
      <c r="CI231" s="125"/>
      <c r="CJ231" s="106"/>
      <c r="CK231" s="105"/>
      <c r="CL231" s="106"/>
    </row>
    <row r="232" spans="1:90" s="17" customFormat="1" ht="30" hidden="1" x14ac:dyDescent="0.25">
      <c r="A232" s="142">
        <f t="shared" ref="A232:A241" si="58">A231+1</f>
        <v>2</v>
      </c>
      <c r="B232" s="141" t="s">
        <v>377</v>
      </c>
      <c r="C232" s="176"/>
      <c r="D232" s="176"/>
      <c r="E232" s="45"/>
      <c r="F232" s="229" t="s">
        <v>378</v>
      </c>
      <c r="G232" s="38">
        <f>'Bieu8-XSKT'!G232</f>
        <v>11950</v>
      </c>
      <c r="H232" s="38">
        <f>'Bieu8-XSKT'!H232</f>
        <v>8800</v>
      </c>
      <c r="I232" s="38">
        <f>'Bieu8-XSKT'!I232</f>
        <v>0</v>
      </c>
      <c r="J232" s="38">
        <f>'Bieu8-XSKT'!J232</f>
        <v>0</v>
      </c>
      <c r="K232" s="38">
        <f>'Bieu8-XSKT'!K232</f>
        <v>0</v>
      </c>
      <c r="L232" s="38">
        <f>'Bieu8-XSKT'!L232</f>
        <v>0</v>
      </c>
      <c r="M232" s="38">
        <f>'Bieu8-XSKT'!M232</f>
        <v>0</v>
      </c>
      <c r="N232" s="38">
        <f>'Bieu8-XSKT'!N232</f>
        <v>0</v>
      </c>
      <c r="O232" s="38">
        <f>'Bieu8-XSKT'!O232</f>
        <v>0</v>
      </c>
      <c r="P232" s="38">
        <f>'Bieu8-XSKT'!P232</f>
        <v>0</v>
      </c>
      <c r="Q232" s="38">
        <f>'Bieu8-XSKT'!Q232</f>
        <v>0</v>
      </c>
      <c r="R232" s="38">
        <f>'Bieu8-XSKT'!R232</f>
        <v>0</v>
      </c>
      <c r="S232" s="38">
        <f>'Bieu8-XSKT'!S232</f>
        <v>0</v>
      </c>
      <c r="T232" s="38">
        <f>'Bieu8-XSKT'!T232</f>
        <v>0</v>
      </c>
      <c r="U232" s="38">
        <f>'Bieu8-XSKT'!U232</f>
        <v>0</v>
      </c>
      <c r="V232" s="38">
        <f>'Bieu8-XSKT'!V232</f>
        <v>0</v>
      </c>
      <c r="W232" s="38">
        <f>'Bieu8-XSKT'!W232</f>
        <v>0</v>
      </c>
      <c r="X232" s="38">
        <f>'Bieu8-XSKT'!X232</f>
        <v>0</v>
      </c>
      <c r="Y232" s="38">
        <f>'Bieu8-XSKT'!Y232</f>
        <v>0</v>
      </c>
      <c r="Z232" s="38">
        <f>'Bieu8-XSKT'!Z232</f>
        <v>0</v>
      </c>
      <c r="AA232" s="38">
        <f>'Bieu8-XSKT'!AA232</f>
        <v>0</v>
      </c>
      <c r="AB232" s="38">
        <f>'Bieu8-XSKT'!AB232</f>
        <v>0</v>
      </c>
      <c r="AC232" s="38">
        <f>'Bieu8-XSKT'!AC232</f>
        <v>0</v>
      </c>
      <c r="AD232" s="38">
        <f>'Bieu8-XSKT'!AD232</f>
        <v>0</v>
      </c>
      <c r="AE232" s="38">
        <f>'Bieu8-XSKT'!AE232</f>
        <v>0</v>
      </c>
      <c r="AF232" s="38">
        <f>'Bieu8-XSKT'!AF232</f>
        <v>0</v>
      </c>
      <c r="AG232" s="38">
        <f>'Bieu8-XSKT'!AG232</f>
        <v>0</v>
      </c>
      <c r="AH232" s="38">
        <f>'Bieu8-XSKT'!AH232</f>
        <v>0</v>
      </c>
      <c r="AI232" s="38">
        <f>'Bieu8-XSKT'!AI232</f>
        <v>0</v>
      </c>
      <c r="AJ232" s="38">
        <f>'Bieu8-XSKT'!AJ232</f>
        <v>0</v>
      </c>
      <c r="AK232" s="38">
        <f>'Bieu8-XSKT'!AK232</f>
        <v>0</v>
      </c>
      <c r="AL232" s="38">
        <f>'Bieu8-XSKT'!AL232</f>
        <v>0</v>
      </c>
      <c r="AM232" s="38">
        <f>'Bieu8-XSKT'!AM232</f>
        <v>0</v>
      </c>
      <c r="AN232" s="38">
        <f>'Bieu8-XSKT'!AN232</f>
        <v>0</v>
      </c>
      <c r="AO232" s="38">
        <f>'Bieu8-XSKT'!AO232</f>
        <v>0</v>
      </c>
      <c r="AP232" s="38">
        <f>'Bieu8-XSKT'!AP232</f>
        <v>0</v>
      </c>
      <c r="AQ232" s="38">
        <f>'Bieu8-XSKT'!AQ232</f>
        <v>0</v>
      </c>
      <c r="AR232" s="38">
        <f>'Bieu8-XSKT'!AR232</f>
        <v>0</v>
      </c>
      <c r="AS232" s="38">
        <f>'Bieu8-XSKT'!AS232</f>
        <v>0</v>
      </c>
      <c r="AT232" s="38">
        <f>'Bieu8-XSKT'!AT232</f>
        <v>0</v>
      </c>
      <c r="AU232" s="38">
        <f>'Bieu8-XSKT'!AU232</f>
        <v>0</v>
      </c>
      <c r="AV232" s="38">
        <f>'Bieu8-XSKT'!AV232</f>
        <v>0</v>
      </c>
      <c r="AW232" s="38">
        <f>'Bieu8-XSKT'!AW232</f>
        <v>0</v>
      </c>
      <c r="AX232" s="38">
        <f>'Bieu8-XSKT'!AX232</f>
        <v>0</v>
      </c>
      <c r="AY232" s="38">
        <f>'Bieu8-XSKT'!AY232</f>
        <v>170</v>
      </c>
      <c r="AZ232" s="38">
        <f>'Bieu8-XSKT'!AZ232</f>
        <v>0</v>
      </c>
      <c r="BA232" s="38">
        <f>'Bieu8-XSKT'!BA232</f>
        <v>0</v>
      </c>
      <c r="BB232" s="38">
        <f>'Bieu8-XSKT'!BB232</f>
        <v>0</v>
      </c>
      <c r="BC232" s="38">
        <f>'Bieu8-XSKT'!BC232</f>
        <v>0</v>
      </c>
      <c r="BD232" s="38">
        <f>'Bieu8-XSKT'!BD232</f>
        <v>0</v>
      </c>
      <c r="BE232" s="38">
        <f>'Bieu8-XSKT'!BE232</f>
        <v>0</v>
      </c>
      <c r="BF232" s="38">
        <f>'Bieu8-XSKT'!BF232</f>
        <v>0</v>
      </c>
      <c r="BG232" s="38">
        <f>'Bieu8-XSKT'!BG232</f>
        <v>170</v>
      </c>
      <c r="BH232" s="38">
        <f>'Bieu8-XSKT'!BH232</f>
        <v>170</v>
      </c>
      <c r="BI232" s="38">
        <f>'Bieu8-XSKT'!BI232</f>
        <v>1229</v>
      </c>
      <c r="BJ232" s="38">
        <f>'Bieu8-XSKT'!BJ232</f>
        <v>15771</v>
      </c>
      <c r="BK232" s="38">
        <f>'Bieu8-XSKT'!BK232</f>
        <v>8800</v>
      </c>
      <c r="BL232" s="38">
        <f>'Bieu8-XSKT'!BL232</f>
        <v>170</v>
      </c>
      <c r="BM232" s="38">
        <f>'Bieu8-XSKT'!BM232</f>
        <v>170</v>
      </c>
      <c r="BN232" s="38">
        <f>'Bieu8-XSKT'!BN232</f>
        <v>8630</v>
      </c>
      <c r="BO232" s="38">
        <f>'Bieu8-XSKT'!BO232</f>
        <v>0</v>
      </c>
      <c r="BP232" s="38">
        <f>'Bieu8-XSKT'!BP232</f>
        <v>8630</v>
      </c>
      <c r="BQ232" s="38">
        <f>'Bieu8-XSKT'!BQ232</f>
        <v>0</v>
      </c>
      <c r="BR232" s="38">
        <f>'Bieu8-XSKT'!BR232</f>
        <v>3000</v>
      </c>
      <c r="BS232" s="38">
        <f>'Bieu8-XSKT'!BS232</f>
        <v>0</v>
      </c>
      <c r="BT232" s="38">
        <f>'Bieu8-XSKT'!BT232</f>
        <v>2507</v>
      </c>
      <c r="BU232" s="38">
        <f>'Bieu8-XSKT'!BU232</f>
        <v>11307</v>
      </c>
      <c r="BV232" s="38">
        <f>'Bieu8-XSKT'!BV232</f>
        <v>6955</v>
      </c>
      <c r="BW232" s="38">
        <f>'Bieu8-XSKT'!BW232</f>
        <v>3000</v>
      </c>
      <c r="BX232" s="38">
        <f>'Bieu8-XSKT'!BX232</f>
        <v>3000</v>
      </c>
      <c r="BY232" s="38">
        <f>'Bieu8-XSKT'!BY232</f>
        <v>4352</v>
      </c>
      <c r="BZ232" s="38">
        <f>'Bieu8-XSKT'!BZ232</f>
        <v>4352</v>
      </c>
      <c r="CA232" s="38">
        <f>'Bieu8-XSKT'!CA232</f>
        <v>0</v>
      </c>
      <c r="CB232" s="38">
        <f>'Bieu8-XSKT'!CB232</f>
        <v>4352</v>
      </c>
      <c r="CC232" s="39"/>
      <c r="CD232" s="41" t="s">
        <v>58</v>
      </c>
      <c r="CE232" s="120"/>
      <c r="CG232" s="125"/>
      <c r="CH232" s="107"/>
      <c r="CI232" s="125"/>
      <c r="CJ232" s="106"/>
      <c r="CK232" s="105"/>
      <c r="CL232" s="106"/>
    </row>
    <row r="233" spans="1:90" s="17" customFormat="1" ht="30" hidden="1" x14ac:dyDescent="0.25">
      <c r="A233" s="142">
        <f t="shared" si="58"/>
        <v>3</v>
      </c>
      <c r="B233" s="43" t="s">
        <v>390</v>
      </c>
      <c r="C233" s="176"/>
      <c r="D233" s="176"/>
      <c r="E233" s="45"/>
      <c r="F233" s="242" t="s">
        <v>451</v>
      </c>
      <c r="G233" s="38">
        <f>'Bieu8-XSKT'!G233</f>
        <v>10646</v>
      </c>
      <c r="H233" s="38">
        <f>'Bieu8-XSKT'!H233</f>
        <v>9600</v>
      </c>
      <c r="I233" s="38">
        <f>'Bieu8-XSKT'!I233</f>
        <v>0</v>
      </c>
      <c r="J233" s="38">
        <f>'Bieu8-XSKT'!J233</f>
        <v>0</v>
      </c>
      <c r="K233" s="38">
        <f>'Bieu8-XSKT'!K233</f>
        <v>0</v>
      </c>
      <c r="L233" s="38">
        <f>'Bieu8-XSKT'!L233</f>
        <v>0</v>
      </c>
      <c r="M233" s="38">
        <f>'Bieu8-XSKT'!M233</f>
        <v>0</v>
      </c>
      <c r="N233" s="38">
        <f>'Bieu8-XSKT'!N233</f>
        <v>0</v>
      </c>
      <c r="O233" s="38">
        <f>'Bieu8-XSKT'!O233</f>
        <v>0</v>
      </c>
      <c r="P233" s="38">
        <f>'Bieu8-XSKT'!P233</f>
        <v>0</v>
      </c>
      <c r="Q233" s="38">
        <f>'Bieu8-XSKT'!Q233</f>
        <v>0</v>
      </c>
      <c r="R233" s="38">
        <f>'Bieu8-XSKT'!R233</f>
        <v>0</v>
      </c>
      <c r="S233" s="38">
        <f>'Bieu8-XSKT'!S233</f>
        <v>0</v>
      </c>
      <c r="T233" s="38">
        <f>'Bieu8-XSKT'!T233</f>
        <v>0</v>
      </c>
      <c r="U233" s="38">
        <f>'Bieu8-XSKT'!U233</f>
        <v>0</v>
      </c>
      <c r="V233" s="38">
        <f>'Bieu8-XSKT'!V233</f>
        <v>0</v>
      </c>
      <c r="W233" s="38">
        <f>'Bieu8-XSKT'!W233</f>
        <v>0</v>
      </c>
      <c r="X233" s="38">
        <f>'Bieu8-XSKT'!X233</f>
        <v>0</v>
      </c>
      <c r="Y233" s="38">
        <f>'Bieu8-XSKT'!Y233</f>
        <v>0</v>
      </c>
      <c r="Z233" s="38">
        <f>'Bieu8-XSKT'!Z233</f>
        <v>0</v>
      </c>
      <c r="AA233" s="38">
        <f>'Bieu8-XSKT'!AA233</f>
        <v>0</v>
      </c>
      <c r="AB233" s="38">
        <f>'Bieu8-XSKT'!AB233</f>
        <v>0</v>
      </c>
      <c r="AC233" s="38">
        <f>'Bieu8-XSKT'!AC233</f>
        <v>0</v>
      </c>
      <c r="AD233" s="38">
        <f>'Bieu8-XSKT'!AD233</f>
        <v>0</v>
      </c>
      <c r="AE233" s="38">
        <f>'Bieu8-XSKT'!AE233</f>
        <v>0</v>
      </c>
      <c r="AF233" s="38">
        <f>'Bieu8-XSKT'!AF233</f>
        <v>0</v>
      </c>
      <c r="AG233" s="38">
        <f>'Bieu8-XSKT'!AG233</f>
        <v>0</v>
      </c>
      <c r="AH233" s="38">
        <f>'Bieu8-XSKT'!AH233</f>
        <v>0</v>
      </c>
      <c r="AI233" s="38">
        <f>'Bieu8-XSKT'!AI233</f>
        <v>0</v>
      </c>
      <c r="AJ233" s="38">
        <f>'Bieu8-XSKT'!AJ233</f>
        <v>0</v>
      </c>
      <c r="AK233" s="38">
        <f>'Bieu8-XSKT'!AK233</f>
        <v>0</v>
      </c>
      <c r="AL233" s="38">
        <f>'Bieu8-XSKT'!AL233</f>
        <v>0</v>
      </c>
      <c r="AM233" s="38">
        <f>'Bieu8-XSKT'!AM233</f>
        <v>0</v>
      </c>
      <c r="AN233" s="38">
        <f>'Bieu8-XSKT'!AN233</f>
        <v>0</v>
      </c>
      <c r="AO233" s="38">
        <f>'Bieu8-XSKT'!AO233</f>
        <v>0</v>
      </c>
      <c r="AP233" s="38">
        <f>'Bieu8-XSKT'!AP233</f>
        <v>0</v>
      </c>
      <c r="AQ233" s="38">
        <f>'Bieu8-XSKT'!AQ233</f>
        <v>0</v>
      </c>
      <c r="AR233" s="38">
        <f>'Bieu8-XSKT'!AR233</f>
        <v>0</v>
      </c>
      <c r="AS233" s="38">
        <f>'Bieu8-XSKT'!AS233</f>
        <v>0</v>
      </c>
      <c r="AT233" s="38">
        <f>'Bieu8-XSKT'!AT233</f>
        <v>0</v>
      </c>
      <c r="AU233" s="38">
        <f>'Bieu8-XSKT'!AU233</f>
        <v>0</v>
      </c>
      <c r="AV233" s="38">
        <f>'Bieu8-XSKT'!AV233</f>
        <v>0</v>
      </c>
      <c r="AW233" s="38">
        <f>'Bieu8-XSKT'!AW233</f>
        <v>0</v>
      </c>
      <c r="AX233" s="38">
        <f>'Bieu8-XSKT'!AX233</f>
        <v>0</v>
      </c>
      <c r="AY233" s="38">
        <f>'Bieu8-XSKT'!AY233</f>
        <v>0</v>
      </c>
      <c r="AZ233" s="38">
        <f>'Bieu8-XSKT'!AZ233</f>
        <v>0</v>
      </c>
      <c r="BA233" s="38">
        <f>'Bieu8-XSKT'!BA233</f>
        <v>0</v>
      </c>
      <c r="BB233" s="38">
        <f>'Bieu8-XSKT'!BB233</f>
        <v>0</v>
      </c>
      <c r="BC233" s="38">
        <f>'Bieu8-XSKT'!BC233</f>
        <v>0</v>
      </c>
      <c r="BD233" s="38">
        <f>'Bieu8-XSKT'!BD233</f>
        <v>0</v>
      </c>
      <c r="BE233" s="38">
        <f>'Bieu8-XSKT'!BE233</f>
        <v>0</v>
      </c>
      <c r="BF233" s="38">
        <f>'Bieu8-XSKT'!BF233</f>
        <v>0</v>
      </c>
      <c r="BG233" s="38">
        <f>'Bieu8-XSKT'!BG233</f>
        <v>0</v>
      </c>
      <c r="BH233" s="38">
        <f>'Bieu8-XSKT'!BH233</f>
        <v>0</v>
      </c>
      <c r="BI233" s="38">
        <f>'Bieu8-XSKT'!BI233</f>
        <v>10646</v>
      </c>
      <c r="BJ233" s="38">
        <f>'Bieu8-XSKT'!BJ233</f>
        <v>8600</v>
      </c>
      <c r="BK233" s="38">
        <f>'Bieu8-XSKT'!BK233</f>
        <v>8600</v>
      </c>
      <c r="BL233" s="38">
        <f>'Bieu8-XSKT'!BL233</f>
        <v>0</v>
      </c>
      <c r="BM233" s="38">
        <f>'Bieu8-XSKT'!BM233</f>
        <v>0</v>
      </c>
      <c r="BN233" s="38">
        <f>'Bieu8-XSKT'!BN233</f>
        <v>8600</v>
      </c>
      <c r="BO233" s="38">
        <f>'Bieu8-XSKT'!BO233</f>
        <v>0</v>
      </c>
      <c r="BP233" s="38">
        <f>'Bieu8-XSKT'!BP233</f>
        <v>8600</v>
      </c>
      <c r="BQ233" s="38">
        <f>'Bieu8-XSKT'!BQ233</f>
        <v>3000</v>
      </c>
      <c r="BR233" s="38">
        <f>'Bieu8-XSKT'!BR233</f>
        <v>3000</v>
      </c>
      <c r="BS233" s="38">
        <f>'Bieu8-XSKT'!BS233</f>
        <v>0</v>
      </c>
      <c r="BT233" s="38">
        <f>'Bieu8-XSKT'!BT233</f>
        <v>990</v>
      </c>
      <c r="BU233" s="38">
        <f>'Bieu8-XSKT'!BU233</f>
        <v>9590</v>
      </c>
      <c r="BV233" s="38">
        <f>'Bieu8-XSKT'!BV233</f>
        <v>3000</v>
      </c>
      <c r="BW233" s="38">
        <f>'Bieu8-XSKT'!BW233</f>
        <v>3000</v>
      </c>
      <c r="BX233" s="38">
        <f>'Bieu8-XSKT'!BX233</f>
        <v>3000</v>
      </c>
      <c r="BY233" s="38">
        <f>'Bieu8-XSKT'!BY233</f>
        <v>6590</v>
      </c>
      <c r="BZ233" s="38">
        <f>'Bieu8-XSKT'!BZ233</f>
        <v>6590</v>
      </c>
      <c r="CA233" s="38">
        <f>'Bieu8-XSKT'!CA233</f>
        <v>0</v>
      </c>
      <c r="CB233" s="38">
        <f>'Bieu8-XSKT'!CB233</f>
        <v>6590</v>
      </c>
      <c r="CC233" s="39"/>
      <c r="CD233" s="58" t="s">
        <v>62</v>
      </c>
      <c r="CE233" s="120"/>
      <c r="CG233" s="125"/>
      <c r="CH233" s="107"/>
      <c r="CI233" s="125"/>
      <c r="CJ233" s="106"/>
      <c r="CK233" s="105"/>
      <c r="CL233" s="106"/>
    </row>
    <row r="234" spans="1:90" s="175" customFormat="1" ht="30" hidden="1" x14ac:dyDescent="0.25">
      <c r="A234" s="41">
        <f t="shared" si="58"/>
        <v>4</v>
      </c>
      <c r="B234" s="146" t="s">
        <v>324</v>
      </c>
      <c r="C234" s="124"/>
      <c r="D234" s="38"/>
      <c r="E234" s="41"/>
      <c r="F234" s="244" t="s">
        <v>450</v>
      </c>
      <c r="G234" s="38">
        <f>'Bieu8-XSKT'!G234</f>
        <v>4709</v>
      </c>
      <c r="H234" s="38">
        <f>'Bieu8-XSKT'!H234</f>
        <v>4260</v>
      </c>
      <c r="I234" s="38">
        <f>'Bieu8-XSKT'!I234</f>
        <v>0</v>
      </c>
      <c r="J234" s="38">
        <f>'Bieu8-XSKT'!J234</f>
        <v>0</v>
      </c>
      <c r="K234" s="38">
        <f>'Bieu8-XSKT'!K234</f>
        <v>0</v>
      </c>
      <c r="L234" s="38">
        <f>'Bieu8-XSKT'!L234</f>
        <v>0</v>
      </c>
      <c r="M234" s="38">
        <f>'Bieu8-XSKT'!M234</f>
        <v>0</v>
      </c>
      <c r="N234" s="38">
        <f>'Bieu8-XSKT'!N234</f>
        <v>0</v>
      </c>
      <c r="O234" s="38">
        <f>'Bieu8-XSKT'!O234</f>
        <v>0</v>
      </c>
      <c r="P234" s="38">
        <f>'Bieu8-XSKT'!P234</f>
        <v>0</v>
      </c>
      <c r="Q234" s="38">
        <f>'Bieu8-XSKT'!Q234</f>
        <v>0</v>
      </c>
      <c r="R234" s="38">
        <f>'Bieu8-XSKT'!R234</f>
        <v>0</v>
      </c>
      <c r="S234" s="38">
        <f>'Bieu8-XSKT'!S234</f>
        <v>0</v>
      </c>
      <c r="T234" s="38">
        <f>'Bieu8-XSKT'!T234</f>
        <v>0</v>
      </c>
      <c r="U234" s="38">
        <f>'Bieu8-XSKT'!U234</f>
        <v>0</v>
      </c>
      <c r="V234" s="38">
        <f>'Bieu8-XSKT'!V234</f>
        <v>0</v>
      </c>
      <c r="W234" s="38">
        <f>'Bieu8-XSKT'!W234</f>
        <v>0</v>
      </c>
      <c r="X234" s="38">
        <f>'Bieu8-XSKT'!X234</f>
        <v>0</v>
      </c>
      <c r="Y234" s="38">
        <f>'Bieu8-XSKT'!Y234</f>
        <v>0</v>
      </c>
      <c r="Z234" s="38">
        <f>'Bieu8-XSKT'!Z234</f>
        <v>0</v>
      </c>
      <c r="AA234" s="38">
        <f>'Bieu8-XSKT'!AA234</f>
        <v>0</v>
      </c>
      <c r="AB234" s="38">
        <f>'Bieu8-XSKT'!AB234</f>
        <v>0</v>
      </c>
      <c r="AC234" s="38">
        <f>'Bieu8-XSKT'!AC234</f>
        <v>0</v>
      </c>
      <c r="AD234" s="38">
        <f>'Bieu8-XSKT'!AD234</f>
        <v>0</v>
      </c>
      <c r="AE234" s="38">
        <f>'Bieu8-XSKT'!AE234</f>
        <v>0</v>
      </c>
      <c r="AF234" s="38">
        <f>'Bieu8-XSKT'!AF234</f>
        <v>0</v>
      </c>
      <c r="AG234" s="38">
        <f>'Bieu8-XSKT'!AG234</f>
        <v>0</v>
      </c>
      <c r="AH234" s="38">
        <f>'Bieu8-XSKT'!AH234</f>
        <v>0</v>
      </c>
      <c r="AI234" s="38">
        <f>'Bieu8-XSKT'!AI234</f>
        <v>0</v>
      </c>
      <c r="AJ234" s="38">
        <f>'Bieu8-XSKT'!AJ234</f>
        <v>0</v>
      </c>
      <c r="AK234" s="38">
        <f>'Bieu8-XSKT'!AK234</f>
        <v>0</v>
      </c>
      <c r="AL234" s="38">
        <f>'Bieu8-XSKT'!AL234</f>
        <v>0</v>
      </c>
      <c r="AM234" s="38">
        <f>'Bieu8-XSKT'!AM234</f>
        <v>0</v>
      </c>
      <c r="AN234" s="38">
        <f>'Bieu8-XSKT'!AN234</f>
        <v>0</v>
      </c>
      <c r="AO234" s="38">
        <f>'Bieu8-XSKT'!AO234</f>
        <v>0</v>
      </c>
      <c r="AP234" s="38">
        <f>'Bieu8-XSKT'!AP234</f>
        <v>0</v>
      </c>
      <c r="AQ234" s="38">
        <f>'Bieu8-XSKT'!AQ234</f>
        <v>0</v>
      </c>
      <c r="AR234" s="38">
        <f>'Bieu8-XSKT'!AR234</f>
        <v>0</v>
      </c>
      <c r="AS234" s="38">
        <f>'Bieu8-XSKT'!AS234</f>
        <v>0</v>
      </c>
      <c r="AT234" s="38">
        <f>'Bieu8-XSKT'!AT234</f>
        <v>0</v>
      </c>
      <c r="AU234" s="38">
        <f>'Bieu8-XSKT'!AU234</f>
        <v>0</v>
      </c>
      <c r="AV234" s="38">
        <f>'Bieu8-XSKT'!AV234</f>
        <v>0</v>
      </c>
      <c r="AW234" s="38">
        <f>'Bieu8-XSKT'!AW234</f>
        <v>0</v>
      </c>
      <c r="AX234" s="38">
        <f>'Bieu8-XSKT'!AX234</f>
        <v>0</v>
      </c>
      <c r="AY234" s="38">
        <f>'Bieu8-XSKT'!AY234</f>
        <v>0</v>
      </c>
      <c r="AZ234" s="38">
        <f>'Bieu8-XSKT'!AZ234</f>
        <v>0</v>
      </c>
      <c r="BA234" s="38">
        <f>'Bieu8-XSKT'!BA234</f>
        <v>0</v>
      </c>
      <c r="BB234" s="38">
        <f>'Bieu8-XSKT'!BB234</f>
        <v>0</v>
      </c>
      <c r="BC234" s="38">
        <f>'Bieu8-XSKT'!BC234</f>
        <v>0</v>
      </c>
      <c r="BD234" s="38">
        <f>'Bieu8-XSKT'!BD234</f>
        <v>0</v>
      </c>
      <c r="BE234" s="38">
        <f>'Bieu8-XSKT'!BE234</f>
        <v>0</v>
      </c>
      <c r="BF234" s="38">
        <f>'Bieu8-XSKT'!BF234</f>
        <v>0</v>
      </c>
      <c r="BG234" s="38">
        <f>'Bieu8-XSKT'!BG234</f>
        <v>0</v>
      </c>
      <c r="BH234" s="38">
        <f>'Bieu8-XSKT'!BH234</f>
        <v>0</v>
      </c>
      <c r="BI234" s="38">
        <f>'Bieu8-XSKT'!BI234</f>
        <v>0</v>
      </c>
      <c r="BJ234" s="38">
        <f>'Bieu8-XSKT'!BJ234</f>
        <v>0</v>
      </c>
      <c r="BK234" s="38">
        <f>'Bieu8-XSKT'!BK234</f>
        <v>0</v>
      </c>
      <c r="BL234" s="38">
        <f>'Bieu8-XSKT'!BL234</f>
        <v>0</v>
      </c>
      <c r="BM234" s="38">
        <f>'Bieu8-XSKT'!BM234</f>
        <v>0</v>
      </c>
      <c r="BN234" s="38">
        <f>'Bieu8-XSKT'!BN234</f>
        <v>0</v>
      </c>
      <c r="BO234" s="38">
        <f>'Bieu8-XSKT'!BO234</f>
        <v>0</v>
      </c>
      <c r="BP234" s="38">
        <f>'Bieu8-XSKT'!BP234</f>
        <v>0</v>
      </c>
      <c r="BQ234" s="38">
        <f>'Bieu8-XSKT'!BQ234</f>
        <v>0</v>
      </c>
      <c r="BR234" s="38">
        <f>'Bieu8-XSKT'!BR234</f>
        <v>0</v>
      </c>
      <c r="BS234" s="38">
        <f>'Bieu8-XSKT'!BS234</f>
        <v>0</v>
      </c>
      <c r="BT234" s="38">
        <f>'Bieu8-XSKT'!BT234</f>
        <v>0</v>
      </c>
      <c r="BU234" s="38">
        <f>'Bieu8-XSKT'!BU234</f>
        <v>4800</v>
      </c>
      <c r="BV234" s="38">
        <f>'Bieu8-XSKT'!BV234</f>
        <v>2550</v>
      </c>
      <c r="BW234" s="38">
        <f>'Bieu8-XSKT'!BW234</f>
        <v>0</v>
      </c>
      <c r="BX234" s="38">
        <f>'Bieu8-XSKT'!BX234</f>
        <v>0</v>
      </c>
      <c r="BY234" s="38">
        <f>'Bieu8-XSKT'!BY234</f>
        <v>2250</v>
      </c>
      <c r="BZ234" s="38">
        <f>'Bieu8-XSKT'!BZ234</f>
        <v>2250</v>
      </c>
      <c r="CA234" s="38">
        <f>'Bieu8-XSKT'!CA234</f>
        <v>0</v>
      </c>
      <c r="CB234" s="38">
        <f>'Bieu8-XSKT'!CB234</f>
        <v>1700</v>
      </c>
      <c r="CC234" s="39"/>
      <c r="CD234" s="173" t="s">
        <v>414</v>
      </c>
      <c r="CE234" s="120"/>
      <c r="CF234" s="17"/>
      <c r="CG234" s="125"/>
      <c r="CH234" s="107"/>
      <c r="CI234" s="125"/>
      <c r="CJ234" s="106"/>
      <c r="CK234" s="105"/>
      <c r="CL234" s="106"/>
    </row>
    <row r="235" spans="1:90" s="125" customFormat="1" ht="30" hidden="1" x14ac:dyDescent="0.25">
      <c r="A235" s="41">
        <f t="shared" si="58"/>
        <v>5</v>
      </c>
      <c r="B235" s="146" t="s">
        <v>325</v>
      </c>
      <c r="C235" s="176"/>
      <c r="D235" s="176"/>
      <c r="E235" s="41"/>
      <c r="F235" s="244" t="s">
        <v>326</v>
      </c>
      <c r="G235" s="38">
        <f>'Bieu8-XSKT'!G235</f>
        <v>7859</v>
      </c>
      <c r="H235" s="38">
        <f>'Bieu8-XSKT'!H235</f>
        <v>7110</v>
      </c>
      <c r="I235" s="38">
        <f>'Bieu8-XSKT'!I235</f>
        <v>0</v>
      </c>
      <c r="J235" s="38">
        <f>'Bieu8-XSKT'!J235</f>
        <v>0</v>
      </c>
      <c r="K235" s="38">
        <f>'Bieu8-XSKT'!K235</f>
        <v>0</v>
      </c>
      <c r="L235" s="38">
        <f>'Bieu8-XSKT'!L235</f>
        <v>0</v>
      </c>
      <c r="M235" s="38">
        <f>'Bieu8-XSKT'!M235</f>
        <v>0</v>
      </c>
      <c r="N235" s="38">
        <f>'Bieu8-XSKT'!N235</f>
        <v>0</v>
      </c>
      <c r="O235" s="38">
        <f>'Bieu8-XSKT'!O235</f>
        <v>0</v>
      </c>
      <c r="P235" s="38">
        <f>'Bieu8-XSKT'!P235</f>
        <v>0</v>
      </c>
      <c r="Q235" s="38">
        <f>'Bieu8-XSKT'!Q235</f>
        <v>0</v>
      </c>
      <c r="R235" s="38">
        <f>'Bieu8-XSKT'!R235</f>
        <v>0</v>
      </c>
      <c r="S235" s="38">
        <f>'Bieu8-XSKT'!S235</f>
        <v>0</v>
      </c>
      <c r="T235" s="38">
        <f>'Bieu8-XSKT'!T235</f>
        <v>0</v>
      </c>
      <c r="U235" s="38">
        <f>'Bieu8-XSKT'!U235</f>
        <v>0</v>
      </c>
      <c r="V235" s="38">
        <f>'Bieu8-XSKT'!V235</f>
        <v>0</v>
      </c>
      <c r="W235" s="38">
        <f>'Bieu8-XSKT'!W235</f>
        <v>0</v>
      </c>
      <c r="X235" s="38">
        <f>'Bieu8-XSKT'!X235</f>
        <v>0</v>
      </c>
      <c r="Y235" s="38">
        <f>'Bieu8-XSKT'!Y235</f>
        <v>0</v>
      </c>
      <c r="Z235" s="38">
        <f>'Bieu8-XSKT'!Z235</f>
        <v>0</v>
      </c>
      <c r="AA235" s="38">
        <f>'Bieu8-XSKT'!AA235</f>
        <v>0</v>
      </c>
      <c r="AB235" s="38">
        <f>'Bieu8-XSKT'!AB235</f>
        <v>0</v>
      </c>
      <c r="AC235" s="38">
        <f>'Bieu8-XSKT'!AC235</f>
        <v>0</v>
      </c>
      <c r="AD235" s="38">
        <f>'Bieu8-XSKT'!AD235</f>
        <v>0</v>
      </c>
      <c r="AE235" s="38">
        <f>'Bieu8-XSKT'!AE235</f>
        <v>0</v>
      </c>
      <c r="AF235" s="38">
        <f>'Bieu8-XSKT'!AF235</f>
        <v>0</v>
      </c>
      <c r="AG235" s="38">
        <f>'Bieu8-XSKT'!AG235</f>
        <v>0</v>
      </c>
      <c r="AH235" s="38">
        <f>'Bieu8-XSKT'!AH235</f>
        <v>0</v>
      </c>
      <c r="AI235" s="38">
        <f>'Bieu8-XSKT'!AI235</f>
        <v>0</v>
      </c>
      <c r="AJ235" s="38">
        <f>'Bieu8-XSKT'!AJ235</f>
        <v>0</v>
      </c>
      <c r="AK235" s="38">
        <f>'Bieu8-XSKT'!AK235</f>
        <v>0</v>
      </c>
      <c r="AL235" s="38">
        <f>'Bieu8-XSKT'!AL235</f>
        <v>0</v>
      </c>
      <c r="AM235" s="38">
        <f>'Bieu8-XSKT'!AM235</f>
        <v>0</v>
      </c>
      <c r="AN235" s="38">
        <f>'Bieu8-XSKT'!AN235</f>
        <v>0</v>
      </c>
      <c r="AO235" s="38">
        <f>'Bieu8-XSKT'!AO235</f>
        <v>0</v>
      </c>
      <c r="AP235" s="38">
        <f>'Bieu8-XSKT'!AP235</f>
        <v>0</v>
      </c>
      <c r="AQ235" s="38">
        <f>'Bieu8-XSKT'!AQ235</f>
        <v>0</v>
      </c>
      <c r="AR235" s="38">
        <f>'Bieu8-XSKT'!AR235</f>
        <v>0</v>
      </c>
      <c r="AS235" s="38">
        <f>'Bieu8-XSKT'!AS235</f>
        <v>0</v>
      </c>
      <c r="AT235" s="38">
        <f>'Bieu8-XSKT'!AT235</f>
        <v>0</v>
      </c>
      <c r="AU235" s="38">
        <f>'Bieu8-XSKT'!AU235</f>
        <v>0</v>
      </c>
      <c r="AV235" s="38">
        <f>'Bieu8-XSKT'!AV235</f>
        <v>0</v>
      </c>
      <c r="AW235" s="38">
        <f>'Bieu8-XSKT'!AW235</f>
        <v>0</v>
      </c>
      <c r="AX235" s="38">
        <f>'Bieu8-XSKT'!AX235</f>
        <v>0</v>
      </c>
      <c r="AY235" s="38">
        <f>'Bieu8-XSKT'!AY235</f>
        <v>0</v>
      </c>
      <c r="AZ235" s="38">
        <f>'Bieu8-XSKT'!AZ235</f>
        <v>0</v>
      </c>
      <c r="BA235" s="38">
        <f>'Bieu8-XSKT'!BA235</f>
        <v>0</v>
      </c>
      <c r="BB235" s="38">
        <f>'Bieu8-XSKT'!BB235</f>
        <v>0</v>
      </c>
      <c r="BC235" s="38">
        <f>'Bieu8-XSKT'!BC235</f>
        <v>0</v>
      </c>
      <c r="BD235" s="38">
        <f>'Bieu8-XSKT'!BD235</f>
        <v>0</v>
      </c>
      <c r="BE235" s="38">
        <f>'Bieu8-XSKT'!BE235</f>
        <v>0</v>
      </c>
      <c r="BF235" s="38">
        <f>'Bieu8-XSKT'!BF235</f>
        <v>0</v>
      </c>
      <c r="BG235" s="38">
        <f>'Bieu8-XSKT'!BG235</f>
        <v>0</v>
      </c>
      <c r="BH235" s="38">
        <f>'Bieu8-XSKT'!BH235</f>
        <v>0</v>
      </c>
      <c r="BI235" s="38">
        <f>'Bieu8-XSKT'!BI235</f>
        <v>0</v>
      </c>
      <c r="BJ235" s="38">
        <f>'Bieu8-XSKT'!BJ235</f>
        <v>0</v>
      </c>
      <c r="BK235" s="38">
        <f>'Bieu8-XSKT'!BK235</f>
        <v>0</v>
      </c>
      <c r="BL235" s="38">
        <f>'Bieu8-XSKT'!BL235</f>
        <v>0</v>
      </c>
      <c r="BM235" s="38">
        <f>'Bieu8-XSKT'!BM235</f>
        <v>0</v>
      </c>
      <c r="BN235" s="38">
        <f>'Bieu8-XSKT'!BN235</f>
        <v>0</v>
      </c>
      <c r="BO235" s="38">
        <f>'Bieu8-XSKT'!BO235</f>
        <v>0</v>
      </c>
      <c r="BP235" s="38">
        <f>'Bieu8-XSKT'!BP235</f>
        <v>0</v>
      </c>
      <c r="BQ235" s="38">
        <f>'Bieu8-XSKT'!BQ235</f>
        <v>0</v>
      </c>
      <c r="BR235" s="38">
        <f>'Bieu8-XSKT'!BR235</f>
        <v>0</v>
      </c>
      <c r="BS235" s="38">
        <f>'Bieu8-XSKT'!BS235</f>
        <v>0</v>
      </c>
      <c r="BT235" s="38">
        <f>'Bieu8-XSKT'!BT235</f>
        <v>0</v>
      </c>
      <c r="BU235" s="38">
        <f>'Bieu8-XSKT'!BU235</f>
        <v>8000</v>
      </c>
      <c r="BV235" s="38">
        <f>'Bieu8-XSKT'!BV235</f>
        <v>4201</v>
      </c>
      <c r="BW235" s="38">
        <f>'Bieu8-XSKT'!BW235</f>
        <v>0</v>
      </c>
      <c r="BX235" s="38">
        <f>'Bieu8-XSKT'!BX235</f>
        <v>0</v>
      </c>
      <c r="BY235" s="38">
        <f>'Bieu8-XSKT'!BY235</f>
        <v>3799</v>
      </c>
      <c r="BZ235" s="38">
        <f>'Bieu8-XSKT'!BZ235</f>
        <v>3799</v>
      </c>
      <c r="CA235" s="38">
        <f>'Bieu8-XSKT'!CA235</f>
        <v>0</v>
      </c>
      <c r="CB235" s="38">
        <f>'Bieu8-XSKT'!CB235</f>
        <v>2900</v>
      </c>
      <c r="CC235" s="39"/>
      <c r="CD235" s="173" t="s">
        <v>414</v>
      </c>
      <c r="CE235" s="120"/>
      <c r="CF235" s="175"/>
      <c r="CH235" s="107"/>
      <c r="CJ235" s="106"/>
      <c r="CK235" s="105"/>
      <c r="CL235" s="106"/>
    </row>
    <row r="236" spans="1:90" s="125" customFormat="1" ht="30" x14ac:dyDescent="0.25">
      <c r="A236" s="41">
        <v>1</v>
      </c>
      <c r="B236" s="146" t="s">
        <v>415</v>
      </c>
      <c r="C236" s="176"/>
      <c r="D236" s="176"/>
      <c r="E236" s="41"/>
      <c r="F236" s="244" t="s">
        <v>416</v>
      </c>
      <c r="G236" s="38">
        <f>'Bieu8-XSKT'!G236</f>
        <v>44344</v>
      </c>
      <c r="H236" s="38">
        <f>'Bieu8-XSKT'!H236</f>
        <v>39909.599999999999</v>
      </c>
      <c r="I236" s="38">
        <f>'Bieu8-XSKT'!I236</f>
        <v>0</v>
      </c>
      <c r="J236" s="38">
        <f>'Bieu8-XSKT'!J236</f>
        <v>0</v>
      </c>
      <c r="K236" s="38">
        <f>'Bieu8-XSKT'!K236</f>
        <v>0</v>
      </c>
      <c r="L236" s="38">
        <f>'Bieu8-XSKT'!L236</f>
        <v>0</v>
      </c>
      <c r="M236" s="38">
        <f>'Bieu8-XSKT'!M236</f>
        <v>0</v>
      </c>
      <c r="N236" s="38">
        <f>'Bieu8-XSKT'!N236</f>
        <v>0</v>
      </c>
      <c r="O236" s="38">
        <f>'Bieu8-XSKT'!O236</f>
        <v>0</v>
      </c>
      <c r="P236" s="38">
        <f>'Bieu8-XSKT'!P236</f>
        <v>0</v>
      </c>
      <c r="Q236" s="38">
        <f>'Bieu8-XSKT'!Q236</f>
        <v>0</v>
      </c>
      <c r="R236" s="38">
        <f>'Bieu8-XSKT'!R236</f>
        <v>0</v>
      </c>
      <c r="S236" s="38">
        <f>'Bieu8-XSKT'!S236</f>
        <v>0</v>
      </c>
      <c r="T236" s="38">
        <f>'Bieu8-XSKT'!T236</f>
        <v>0</v>
      </c>
      <c r="U236" s="38">
        <f>'Bieu8-XSKT'!U236</f>
        <v>0</v>
      </c>
      <c r="V236" s="38">
        <f>'Bieu8-XSKT'!V236</f>
        <v>0</v>
      </c>
      <c r="W236" s="38">
        <f>'Bieu8-XSKT'!W236</f>
        <v>0</v>
      </c>
      <c r="X236" s="38">
        <f>'Bieu8-XSKT'!X236</f>
        <v>0</v>
      </c>
      <c r="Y236" s="38">
        <f>'Bieu8-XSKT'!Y236</f>
        <v>0</v>
      </c>
      <c r="Z236" s="38">
        <f>'Bieu8-XSKT'!Z236</f>
        <v>0</v>
      </c>
      <c r="AA236" s="38">
        <f>'Bieu8-XSKT'!AA236</f>
        <v>0</v>
      </c>
      <c r="AB236" s="38">
        <f>'Bieu8-XSKT'!AB236</f>
        <v>0</v>
      </c>
      <c r="AC236" s="38">
        <f>'Bieu8-XSKT'!AC236</f>
        <v>0</v>
      </c>
      <c r="AD236" s="38">
        <f>'Bieu8-XSKT'!AD236</f>
        <v>0</v>
      </c>
      <c r="AE236" s="38">
        <f>'Bieu8-XSKT'!AE236</f>
        <v>0</v>
      </c>
      <c r="AF236" s="38">
        <f>'Bieu8-XSKT'!AF236</f>
        <v>0</v>
      </c>
      <c r="AG236" s="38">
        <f>'Bieu8-XSKT'!AG236</f>
        <v>0</v>
      </c>
      <c r="AH236" s="38">
        <f>'Bieu8-XSKT'!AH236</f>
        <v>0</v>
      </c>
      <c r="AI236" s="38">
        <f>'Bieu8-XSKT'!AI236</f>
        <v>0</v>
      </c>
      <c r="AJ236" s="38">
        <f>'Bieu8-XSKT'!AJ236</f>
        <v>0</v>
      </c>
      <c r="AK236" s="38">
        <f>'Bieu8-XSKT'!AK236</f>
        <v>0</v>
      </c>
      <c r="AL236" s="38">
        <f>'Bieu8-XSKT'!AL236</f>
        <v>0</v>
      </c>
      <c r="AM236" s="38">
        <f>'Bieu8-XSKT'!AM236</f>
        <v>0</v>
      </c>
      <c r="AN236" s="38">
        <f>'Bieu8-XSKT'!AN236</f>
        <v>0</v>
      </c>
      <c r="AO236" s="38">
        <f>'Bieu8-XSKT'!AO236</f>
        <v>0</v>
      </c>
      <c r="AP236" s="38">
        <f>'Bieu8-XSKT'!AP236</f>
        <v>0</v>
      </c>
      <c r="AQ236" s="38">
        <f>'Bieu8-XSKT'!AQ236</f>
        <v>0</v>
      </c>
      <c r="AR236" s="38">
        <f>'Bieu8-XSKT'!AR236</f>
        <v>0</v>
      </c>
      <c r="AS236" s="38">
        <f>'Bieu8-XSKT'!AS236</f>
        <v>0</v>
      </c>
      <c r="AT236" s="38">
        <f>'Bieu8-XSKT'!AT236</f>
        <v>0</v>
      </c>
      <c r="AU236" s="38">
        <f>'Bieu8-XSKT'!AU236</f>
        <v>0</v>
      </c>
      <c r="AV236" s="38">
        <f>'Bieu8-XSKT'!AV236</f>
        <v>0</v>
      </c>
      <c r="AW236" s="38">
        <f>'Bieu8-XSKT'!AW236</f>
        <v>0</v>
      </c>
      <c r="AX236" s="38">
        <f>'Bieu8-XSKT'!AX236</f>
        <v>0</v>
      </c>
      <c r="AY236" s="38">
        <f>'Bieu8-XSKT'!AY236</f>
        <v>0</v>
      </c>
      <c r="AZ236" s="38">
        <f>'Bieu8-XSKT'!AZ236</f>
        <v>0</v>
      </c>
      <c r="BA236" s="38">
        <f>'Bieu8-XSKT'!BA236</f>
        <v>0</v>
      </c>
      <c r="BB236" s="38">
        <f>'Bieu8-XSKT'!BB236</f>
        <v>0</v>
      </c>
      <c r="BC236" s="38">
        <f>'Bieu8-XSKT'!BC236</f>
        <v>0</v>
      </c>
      <c r="BD236" s="38">
        <f>'Bieu8-XSKT'!BD236</f>
        <v>0</v>
      </c>
      <c r="BE236" s="38">
        <f>'Bieu8-XSKT'!BE236</f>
        <v>0</v>
      </c>
      <c r="BF236" s="38">
        <f>'Bieu8-XSKT'!BF236</f>
        <v>0</v>
      </c>
      <c r="BG236" s="38">
        <f>'Bieu8-XSKT'!BG236</f>
        <v>0</v>
      </c>
      <c r="BH236" s="38">
        <f>'Bieu8-XSKT'!BH236</f>
        <v>0</v>
      </c>
      <c r="BI236" s="38">
        <f>'Bieu8-XSKT'!BI236</f>
        <v>0</v>
      </c>
      <c r="BJ236" s="38">
        <f>'Bieu8-XSKT'!BJ236</f>
        <v>0</v>
      </c>
      <c r="BK236" s="38">
        <f>'Bieu8-XSKT'!BK236</f>
        <v>0</v>
      </c>
      <c r="BL236" s="38">
        <f>'Bieu8-XSKT'!BL236</f>
        <v>0</v>
      </c>
      <c r="BM236" s="38">
        <f>'Bieu8-XSKT'!BM236</f>
        <v>0</v>
      </c>
      <c r="BN236" s="38">
        <f>'Bieu8-XSKT'!BN236</f>
        <v>0</v>
      </c>
      <c r="BO236" s="38">
        <f>'Bieu8-XSKT'!BO236</f>
        <v>0</v>
      </c>
      <c r="BP236" s="38">
        <f>'Bieu8-XSKT'!BP236</f>
        <v>0</v>
      </c>
      <c r="BQ236" s="38">
        <f>'Bieu8-XSKT'!BQ236</f>
        <v>0</v>
      </c>
      <c r="BR236" s="38">
        <f>'Bieu8-XSKT'!BR236</f>
        <v>0</v>
      </c>
      <c r="BS236" s="38">
        <f>'Bieu8-XSKT'!BS236</f>
        <v>0</v>
      </c>
      <c r="BT236" s="38">
        <f>'Bieu8-XSKT'!BT236</f>
        <v>0</v>
      </c>
      <c r="BU236" s="38">
        <f>'Bieu8-XSKT'!BU236</f>
        <v>15000</v>
      </c>
      <c r="BV236" s="38">
        <f>'Bieu8-XSKT'!BV236</f>
        <v>5307</v>
      </c>
      <c r="BW236" s="38">
        <f>'Bieu8-XSKT'!BW236</f>
        <v>0</v>
      </c>
      <c r="BX236" s="38">
        <f>'Bieu8-XSKT'!BX236</f>
        <v>0</v>
      </c>
      <c r="BY236" s="38">
        <f>'Bieu8-XSKT'!BY236</f>
        <v>9693</v>
      </c>
      <c r="BZ236" s="38">
        <f>'Bieu8-XSKT'!BZ236</f>
        <v>9693</v>
      </c>
      <c r="CA236" s="38">
        <f>'Bieu8-XSKT'!CA236</f>
        <v>5307</v>
      </c>
      <c r="CB236" s="38">
        <f>'Bieu8-XSKT'!CB236</f>
        <v>15000</v>
      </c>
      <c r="CC236" s="39">
        <f>CB236-BY236</f>
        <v>5307</v>
      </c>
      <c r="CD236" s="173" t="s">
        <v>661</v>
      </c>
      <c r="CE236" s="120"/>
      <c r="CH236" s="107"/>
      <c r="CJ236" s="106"/>
      <c r="CK236" s="105"/>
      <c r="CL236" s="106"/>
    </row>
    <row r="237" spans="1:90" s="17" customFormat="1" ht="30" hidden="1" x14ac:dyDescent="0.25">
      <c r="A237" s="41">
        <f t="shared" si="58"/>
        <v>2</v>
      </c>
      <c r="B237" s="141" t="s">
        <v>420</v>
      </c>
      <c r="C237" s="176"/>
      <c r="D237" s="176"/>
      <c r="E237" s="45"/>
      <c r="F237" s="242" t="s">
        <v>421</v>
      </c>
      <c r="G237" s="38">
        <f>'Bieu8-XSKT'!G237</f>
        <v>3466</v>
      </c>
      <c r="H237" s="38">
        <f>'Bieu8-XSKT'!H237</f>
        <v>3466</v>
      </c>
      <c r="I237" s="38">
        <f>'Bieu8-XSKT'!I237</f>
        <v>0</v>
      </c>
      <c r="J237" s="38">
        <f>'Bieu8-XSKT'!J237</f>
        <v>0</v>
      </c>
      <c r="K237" s="38">
        <f>'Bieu8-XSKT'!K237</f>
        <v>0</v>
      </c>
      <c r="L237" s="38">
        <f>'Bieu8-XSKT'!L237</f>
        <v>0</v>
      </c>
      <c r="M237" s="38">
        <f>'Bieu8-XSKT'!M237</f>
        <v>0</v>
      </c>
      <c r="N237" s="38">
        <f>'Bieu8-XSKT'!N237</f>
        <v>0</v>
      </c>
      <c r="O237" s="38">
        <f>'Bieu8-XSKT'!O237</f>
        <v>0</v>
      </c>
      <c r="P237" s="38">
        <f>'Bieu8-XSKT'!P237</f>
        <v>0</v>
      </c>
      <c r="Q237" s="38">
        <f>'Bieu8-XSKT'!Q237</f>
        <v>0</v>
      </c>
      <c r="R237" s="38">
        <f>'Bieu8-XSKT'!R237</f>
        <v>0</v>
      </c>
      <c r="S237" s="38">
        <f>'Bieu8-XSKT'!S237</f>
        <v>0</v>
      </c>
      <c r="T237" s="38">
        <f>'Bieu8-XSKT'!T237</f>
        <v>0</v>
      </c>
      <c r="U237" s="38">
        <f>'Bieu8-XSKT'!U237</f>
        <v>0</v>
      </c>
      <c r="V237" s="38">
        <f>'Bieu8-XSKT'!V237</f>
        <v>0</v>
      </c>
      <c r="W237" s="38">
        <f>'Bieu8-XSKT'!W237</f>
        <v>0</v>
      </c>
      <c r="X237" s="38">
        <f>'Bieu8-XSKT'!X237</f>
        <v>0</v>
      </c>
      <c r="Y237" s="38">
        <f>'Bieu8-XSKT'!Y237</f>
        <v>0</v>
      </c>
      <c r="Z237" s="38">
        <f>'Bieu8-XSKT'!Z237</f>
        <v>0</v>
      </c>
      <c r="AA237" s="38">
        <f>'Bieu8-XSKT'!AA237</f>
        <v>0</v>
      </c>
      <c r="AB237" s="38">
        <f>'Bieu8-XSKT'!AB237</f>
        <v>0</v>
      </c>
      <c r="AC237" s="38">
        <f>'Bieu8-XSKT'!AC237</f>
        <v>0</v>
      </c>
      <c r="AD237" s="38">
        <f>'Bieu8-XSKT'!AD237</f>
        <v>0</v>
      </c>
      <c r="AE237" s="38">
        <f>'Bieu8-XSKT'!AE237</f>
        <v>0</v>
      </c>
      <c r="AF237" s="38">
        <f>'Bieu8-XSKT'!AF237</f>
        <v>0</v>
      </c>
      <c r="AG237" s="38">
        <f>'Bieu8-XSKT'!AG237</f>
        <v>0</v>
      </c>
      <c r="AH237" s="38">
        <f>'Bieu8-XSKT'!AH237</f>
        <v>0</v>
      </c>
      <c r="AI237" s="38">
        <f>'Bieu8-XSKT'!AI237</f>
        <v>0</v>
      </c>
      <c r="AJ237" s="38">
        <f>'Bieu8-XSKT'!AJ237</f>
        <v>0</v>
      </c>
      <c r="AK237" s="38">
        <f>'Bieu8-XSKT'!AK237</f>
        <v>0</v>
      </c>
      <c r="AL237" s="38">
        <f>'Bieu8-XSKT'!AL237</f>
        <v>0</v>
      </c>
      <c r="AM237" s="38">
        <f>'Bieu8-XSKT'!AM237</f>
        <v>0</v>
      </c>
      <c r="AN237" s="38">
        <f>'Bieu8-XSKT'!AN237</f>
        <v>0</v>
      </c>
      <c r="AO237" s="38">
        <f>'Bieu8-XSKT'!AO237</f>
        <v>0</v>
      </c>
      <c r="AP237" s="38">
        <f>'Bieu8-XSKT'!AP237</f>
        <v>0</v>
      </c>
      <c r="AQ237" s="38">
        <f>'Bieu8-XSKT'!AQ237</f>
        <v>0</v>
      </c>
      <c r="AR237" s="38">
        <f>'Bieu8-XSKT'!AR237</f>
        <v>0</v>
      </c>
      <c r="AS237" s="38">
        <f>'Bieu8-XSKT'!AS237</f>
        <v>0</v>
      </c>
      <c r="AT237" s="38">
        <f>'Bieu8-XSKT'!AT237</f>
        <v>0</v>
      </c>
      <c r="AU237" s="38">
        <f>'Bieu8-XSKT'!AU237</f>
        <v>0</v>
      </c>
      <c r="AV237" s="38">
        <f>'Bieu8-XSKT'!AV237</f>
        <v>0</v>
      </c>
      <c r="AW237" s="38">
        <f>'Bieu8-XSKT'!AW237</f>
        <v>0</v>
      </c>
      <c r="AX237" s="38">
        <f>'Bieu8-XSKT'!AX237</f>
        <v>0</v>
      </c>
      <c r="AY237" s="38">
        <f>'Bieu8-XSKT'!AY237</f>
        <v>50</v>
      </c>
      <c r="AZ237" s="38">
        <f>'Bieu8-XSKT'!AZ237</f>
        <v>0</v>
      </c>
      <c r="BA237" s="38">
        <f>'Bieu8-XSKT'!BA237</f>
        <v>0</v>
      </c>
      <c r="BB237" s="38">
        <f>'Bieu8-XSKT'!BB237</f>
        <v>0</v>
      </c>
      <c r="BC237" s="38">
        <f>'Bieu8-XSKT'!BC237</f>
        <v>0</v>
      </c>
      <c r="BD237" s="38">
        <f>'Bieu8-XSKT'!BD237</f>
        <v>0</v>
      </c>
      <c r="BE237" s="38">
        <f>'Bieu8-XSKT'!BE237</f>
        <v>0</v>
      </c>
      <c r="BF237" s="38">
        <f>'Bieu8-XSKT'!BF237</f>
        <v>0</v>
      </c>
      <c r="BG237" s="38">
        <f>'Bieu8-XSKT'!BG237</f>
        <v>50</v>
      </c>
      <c r="BH237" s="38">
        <f>'Bieu8-XSKT'!BH237</f>
        <v>50</v>
      </c>
      <c r="BI237" s="38">
        <f>'Bieu8-XSKT'!BI237</f>
        <v>0</v>
      </c>
      <c r="BJ237" s="38">
        <f>'Bieu8-XSKT'!BJ237</f>
        <v>0</v>
      </c>
      <c r="BK237" s="38">
        <f>'Bieu8-XSKT'!BK237</f>
        <v>3793</v>
      </c>
      <c r="BL237" s="38">
        <f>'Bieu8-XSKT'!BL237</f>
        <v>50</v>
      </c>
      <c r="BM237" s="38">
        <f>'Bieu8-XSKT'!BM237</f>
        <v>50</v>
      </c>
      <c r="BN237" s="38">
        <f>'Bieu8-XSKT'!BN237</f>
        <v>3416</v>
      </c>
      <c r="BO237" s="38">
        <f>'Bieu8-XSKT'!BO237</f>
        <v>327</v>
      </c>
      <c r="BP237" s="38">
        <f>'Bieu8-XSKT'!BP237</f>
        <v>3743</v>
      </c>
      <c r="BQ237" s="38">
        <f>'Bieu8-XSKT'!BQ237</f>
        <v>2000</v>
      </c>
      <c r="BR237" s="38">
        <f>'Bieu8-XSKT'!BR237</f>
        <v>1500</v>
      </c>
      <c r="BS237" s="38">
        <f>'Bieu8-XSKT'!BS237</f>
        <v>0</v>
      </c>
      <c r="BT237" s="38">
        <f>'Bieu8-XSKT'!BT237</f>
        <v>0</v>
      </c>
      <c r="BU237" s="38">
        <f>'Bieu8-XSKT'!BU237</f>
        <v>3447</v>
      </c>
      <c r="BV237" s="38">
        <f>'Bieu8-XSKT'!BV237</f>
        <v>1650</v>
      </c>
      <c r="BW237" s="38">
        <f>'Bieu8-XSKT'!BW237</f>
        <v>1500</v>
      </c>
      <c r="BX237" s="38">
        <f>'Bieu8-XSKT'!BX237</f>
        <v>1500</v>
      </c>
      <c r="BY237" s="38">
        <f>'Bieu8-XSKT'!BY237</f>
        <v>1797</v>
      </c>
      <c r="BZ237" s="38">
        <f>'Bieu8-XSKT'!BZ237</f>
        <v>1797</v>
      </c>
      <c r="CA237" s="38">
        <f>'Bieu8-XSKT'!CA237</f>
        <v>0</v>
      </c>
      <c r="CB237" s="38">
        <f>'Bieu8-XSKT'!CB237</f>
        <v>1797</v>
      </c>
      <c r="CC237" s="39"/>
      <c r="CD237" s="41" t="s">
        <v>417</v>
      </c>
      <c r="CE237" s="120"/>
      <c r="CF237" s="125"/>
      <c r="CG237" s="125"/>
      <c r="CH237" s="107"/>
      <c r="CI237" s="125"/>
      <c r="CJ237" s="106"/>
      <c r="CK237" s="105"/>
      <c r="CL237" s="106"/>
    </row>
    <row r="238" spans="1:90" s="105" customFormat="1" ht="30" hidden="1" x14ac:dyDescent="0.25">
      <c r="A238" s="41">
        <f t="shared" si="58"/>
        <v>3</v>
      </c>
      <c r="B238" s="43" t="s">
        <v>422</v>
      </c>
      <c r="C238" s="177"/>
      <c r="D238" s="177"/>
      <c r="E238" s="41">
        <v>2018</v>
      </c>
      <c r="F238" s="242" t="s">
        <v>423</v>
      </c>
      <c r="G238" s="38">
        <f>'Bieu8-XSKT'!G238</f>
        <v>200012</v>
      </c>
      <c r="H238" s="38">
        <f>'Bieu8-XSKT'!H238</f>
        <v>80000</v>
      </c>
      <c r="I238" s="38">
        <f>'Bieu8-XSKT'!I238</f>
        <v>0</v>
      </c>
      <c r="J238" s="38">
        <f>'Bieu8-XSKT'!J238</f>
        <v>0</v>
      </c>
      <c r="K238" s="38">
        <f>'Bieu8-XSKT'!K238</f>
        <v>0</v>
      </c>
      <c r="L238" s="38">
        <f>'Bieu8-XSKT'!L238</f>
        <v>0</v>
      </c>
      <c r="M238" s="38">
        <f>'Bieu8-XSKT'!M238</f>
        <v>0</v>
      </c>
      <c r="N238" s="38">
        <f>'Bieu8-XSKT'!N238</f>
        <v>0</v>
      </c>
      <c r="O238" s="38">
        <f>'Bieu8-XSKT'!O238</f>
        <v>0</v>
      </c>
      <c r="P238" s="38">
        <f>'Bieu8-XSKT'!P238</f>
        <v>0</v>
      </c>
      <c r="Q238" s="38">
        <f>'Bieu8-XSKT'!Q238</f>
        <v>0</v>
      </c>
      <c r="R238" s="38">
        <f>'Bieu8-XSKT'!R238</f>
        <v>0</v>
      </c>
      <c r="S238" s="38">
        <f>'Bieu8-XSKT'!S238</f>
        <v>0</v>
      </c>
      <c r="T238" s="38">
        <f>'Bieu8-XSKT'!T238</f>
        <v>0</v>
      </c>
      <c r="U238" s="38">
        <f>'Bieu8-XSKT'!U238</f>
        <v>0</v>
      </c>
      <c r="V238" s="38">
        <f>'Bieu8-XSKT'!V238</f>
        <v>0</v>
      </c>
      <c r="W238" s="38">
        <f>'Bieu8-XSKT'!W238</f>
        <v>0</v>
      </c>
      <c r="X238" s="38">
        <f>'Bieu8-XSKT'!X238</f>
        <v>0</v>
      </c>
      <c r="Y238" s="38">
        <f>'Bieu8-XSKT'!Y238</f>
        <v>0</v>
      </c>
      <c r="Z238" s="38">
        <f>'Bieu8-XSKT'!Z238</f>
        <v>0</v>
      </c>
      <c r="AA238" s="38">
        <f>'Bieu8-XSKT'!AA238</f>
        <v>0</v>
      </c>
      <c r="AB238" s="38">
        <f>'Bieu8-XSKT'!AB238</f>
        <v>0</v>
      </c>
      <c r="AC238" s="38">
        <f>'Bieu8-XSKT'!AC238</f>
        <v>0</v>
      </c>
      <c r="AD238" s="38">
        <f>'Bieu8-XSKT'!AD238</f>
        <v>0</v>
      </c>
      <c r="AE238" s="38">
        <f>'Bieu8-XSKT'!AE238</f>
        <v>0</v>
      </c>
      <c r="AF238" s="38">
        <f>'Bieu8-XSKT'!AF238</f>
        <v>0</v>
      </c>
      <c r="AG238" s="38">
        <f>'Bieu8-XSKT'!AG238</f>
        <v>0</v>
      </c>
      <c r="AH238" s="38">
        <f>'Bieu8-XSKT'!AH238</f>
        <v>0</v>
      </c>
      <c r="AI238" s="38">
        <f>'Bieu8-XSKT'!AI238</f>
        <v>0</v>
      </c>
      <c r="AJ238" s="38">
        <f>'Bieu8-XSKT'!AJ238</f>
        <v>0</v>
      </c>
      <c r="AK238" s="38">
        <f>'Bieu8-XSKT'!AK238</f>
        <v>0</v>
      </c>
      <c r="AL238" s="38">
        <f>'Bieu8-XSKT'!AL238</f>
        <v>0</v>
      </c>
      <c r="AM238" s="38">
        <f>'Bieu8-XSKT'!AM238</f>
        <v>0</v>
      </c>
      <c r="AN238" s="38">
        <f>'Bieu8-XSKT'!AN238</f>
        <v>0</v>
      </c>
      <c r="AO238" s="38">
        <f>'Bieu8-XSKT'!AO238</f>
        <v>0</v>
      </c>
      <c r="AP238" s="38">
        <f>'Bieu8-XSKT'!AP238</f>
        <v>0</v>
      </c>
      <c r="AQ238" s="38">
        <f>'Bieu8-XSKT'!AQ238</f>
        <v>0</v>
      </c>
      <c r="AR238" s="38">
        <f>'Bieu8-XSKT'!AR238</f>
        <v>0</v>
      </c>
      <c r="AS238" s="38">
        <f>'Bieu8-XSKT'!AS238</f>
        <v>0</v>
      </c>
      <c r="AT238" s="38">
        <f>'Bieu8-XSKT'!AT238</f>
        <v>0</v>
      </c>
      <c r="AU238" s="38">
        <f>'Bieu8-XSKT'!AU238</f>
        <v>200012</v>
      </c>
      <c r="AV238" s="38">
        <f>'Bieu8-XSKT'!AV238</f>
        <v>80000</v>
      </c>
      <c r="AW238" s="38">
        <f>'Bieu8-XSKT'!AW238</f>
        <v>0</v>
      </c>
      <c r="AX238" s="38">
        <f>'Bieu8-XSKT'!AX238</f>
        <v>80000</v>
      </c>
      <c r="AY238" s="38">
        <f>'Bieu8-XSKT'!AY238</f>
        <v>1229</v>
      </c>
      <c r="AZ238" s="38">
        <f>'Bieu8-XSKT'!AZ238</f>
        <v>30000</v>
      </c>
      <c r="BA238" s="38">
        <f>'Bieu8-XSKT'!BA238</f>
        <v>0</v>
      </c>
      <c r="BB238" s="38">
        <f>'Bieu8-XSKT'!BB238</f>
        <v>78771</v>
      </c>
      <c r="BC238" s="38">
        <f>'Bieu8-XSKT'!BC238</f>
        <v>0</v>
      </c>
      <c r="BD238" s="38">
        <f>'Bieu8-XSKT'!BD238</f>
        <v>78771</v>
      </c>
      <c r="BE238" s="38">
        <f>'Bieu8-XSKT'!BE238</f>
        <v>929</v>
      </c>
      <c r="BF238" s="38">
        <f>'Bieu8-XSKT'!BF238</f>
        <v>929</v>
      </c>
      <c r="BG238" s="38">
        <f>'Bieu8-XSKT'!BG238</f>
        <v>3309</v>
      </c>
      <c r="BH238" s="38">
        <f>'Bieu8-XSKT'!BH238</f>
        <v>3309</v>
      </c>
      <c r="BI238" s="38">
        <f>'Bieu8-XSKT'!BI238</f>
        <v>200012</v>
      </c>
      <c r="BJ238" s="38">
        <f>'Bieu8-XSKT'!BJ238</f>
        <v>80000</v>
      </c>
      <c r="BK238" s="38">
        <f>'Bieu8-XSKT'!BK238</f>
        <v>80000</v>
      </c>
      <c r="BL238" s="38">
        <f>'Bieu8-XSKT'!BL238</f>
        <v>3309</v>
      </c>
      <c r="BM238" s="38">
        <f>'Bieu8-XSKT'!BM238</f>
        <v>1229</v>
      </c>
      <c r="BN238" s="38">
        <f>'Bieu8-XSKT'!BN238</f>
        <v>76691</v>
      </c>
      <c r="BO238" s="38">
        <f>'Bieu8-XSKT'!BO238</f>
        <v>0</v>
      </c>
      <c r="BP238" s="38">
        <f>'Bieu8-XSKT'!BP238</f>
        <v>76691</v>
      </c>
      <c r="BQ238" s="38">
        <f>'Bieu8-XSKT'!BQ238</f>
        <v>51000</v>
      </c>
      <c r="BR238" s="38">
        <f>'Bieu8-XSKT'!BR238</f>
        <v>40000</v>
      </c>
      <c r="BS238" s="38">
        <f>'Bieu8-XSKT'!BS238</f>
        <v>0</v>
      </c>
      <c r="BT238" s="38">
        <f>'Bieu8-XSKT'!BT238</f>
        <v>0</v>
      </c>
      <c r="BU238" s="38">
        <f>'Bieu8-XSKT'!BU238</f>
        <v>80000</v>
      </c>
      <c r="BV238" s="38">
        <f>'Bieu8-XSKT'!BV238</f>
        <v>44719</v>
      </c>
      <c r="BW238" s="38">
        <f>'Bieu8-XSKT'!BW238</f>
        <v>40000</v>
      </c>
      <c r="BX238" s="38">
        <f>'Bieu8-XSKT'!BX238</f>
        <v>40000</v>
      </c>
      <c r="BY238" s="38">
        <f>'Bieu8-XSKT'!BY238</f>
        <v>35281</v>
      </c>
      <c r="BZ238" s="38">
        <f>'Bieu8-XSKT'!BZ238</f>
        <v>35281</v>
      </c>
      <c r="CA238" s="38">
        <f>'Bieu8-XSKT'!CA238</f>
        <v>0</v>
      </c>
      <c r="CB238" s="38">
        <f>'Bieu8-XSKT'!CB238</f>
        <v>35281</v>
      </c>
      <c r="CC238" s="39"/>
      <c r="CD238" s="58" t="s">
        <v>417</v>
      </c>
      <c r="CE238" s="120"/>
      <c r="CF238" s="17"/>
      <c r="CG238" s="125"/>
      <c r="CH238" s="107"/>
      <c r="CI238" s="125"/>
      <c r="CJ238" s="106"/>
      <c r="CL238" s="106"/>
    </row>
    <row r="239" spans="1:90" s="17" customFormat="1" ht="45" hidden="1" x14ac:dyDescent="0.25">
      <c r="A239" s="41">
        <f t="shared" si="58"/>
        <v>4</v>
      </c>
      <c r="B239" s="141" t="s">
        <v>432</v>
      </c>
      <c r="C239" s="176"/>
      <c r="D239" s="176"/>
      <c r="E239" s="45"/>
      <c r="F239" s="244" t="s">
        <v>433</v>
      </c>
      <c r="G239" s="38">
        <f>'Bieu8-XSKT'!G239</f>
        <v>8509</v>
      </c>
      <c r="H239" s="38">
        <f>'Bieu8-XSKT'!H239</f>
        <v>7660</v>
      </c>
      <c r="I239" s="38">
        <f>'Bieu8-XSKT'!I239</f>
        <v>0</v>
      </c>
      <c r="J239" s="38">
        <f>'Bieu8-XSKT'!J239</f>
        <v>0</v>
      </c>
      <c r="K239" s="38">
        <f>'Bieu8-XSKT'!K239</f>
        <v>0</v>
      </c>
      <c r="L239" s="38">
        <f>'Bieu8-XSKT'!L239</f>
        <v>0</v>
      </c>
      <c r="M239" s="38">
        <f>'Bieu8-XSKT'!M239</f>
        <v>0</v>
      </c>
      <c r="N239" s="38">
        <f>'Bieu8-XSKT'!N239</f>
        <v>0</v>
      </c>
      <c r="O239" s="38">
        <f>'Bieu8-XSKT'!O239</f>
        <v>0</v>
      </c>
      <c r="P239" s="38">
        <f>'Bieu8-XSKT'!P239</f>
        <v>0</v>
      </c>
      <c r="Q239" s="38">
        <f>'Bieu8-XSKT'!Q239</f>
        <v>0</v>
      </c>
      <c r="R239" s="38">
        <f>'Bieu8-XSKT'!R239</f>
        <v>0</v>
      </c>
      <c r="S239" s="38">
        <f>'Bieu8-XSKT'!S239</f>
        <v>0</v>
      </c>
      <c r="T239" s="38">
        <f>'Bieu8-XSKT'!T239</f>
        <v>0</v>
      </c>
      <c r="U239" s="38">
        <f>'Bieu8-XSKT'!U239</f>
        <v>0</v>
      </c>
      <c r="V239" s="38">
        <f>'Bieu8-XSKT'!V239</f>
        <v>0</v>
      </c>
      <c r="W239" s="38">
        <f>'Bieu8-XSKT'!W239</f>
        <v>0</v>
      </c>
      <c r="X239" s="38">
        <f>'Bieu8-XSKT'!X239</f>
        <v>0</v>
      </c>
      <c r="Y239" s="38">
        <f>'Bieu8-XSKT'!Y239</f>
        <v>0</v>
      </c>
      <c r="Z239" s="38">
        <f>'Bieu8-XSKT'!Z239</f>
        <v>0</v>
      </c>
      <c r="AA239" s="38">
        <f>'Bieu8-XSKT'!AA239</f>
        <v>0</v>
      </c>
      <c r="AB239" s="38">
        <f>'Bieu8-XSKT'!AB239</f>
        <v>0</v>
      </c>
      <c r="AC239" s="38">
        <f>'Bieu8-XSKT'!AC239</f>
        <v>0</v>
      </c>
      <c r="AD239" s="38">
        <f>'Bieu8-XSKT'!AD239</f>
        <v>0</v>
      </c>
      <c r="AE239" s="38">
        <f>'Bieu8-XSKT'!AE239</f>
        <v>0</v>
      </c>
      <c r="AF239" s="38">
        <f>'Bieu8-XSKT'!AF239</f>
        <v>0</v>
      </c>
      <c r="AG239" s="38">
        <f>'Bieu8-XSKT'!AG239</f>
        <v>0</v>
      </c>
      <c r="AH239" s="38">
        <f>'Bieu8-XSKT'!AH239</f>
        <v>0</v>
      </c>
      <c r="AI239" s="38">
        <f>'Bieu8-XSKT'!AI239</f>
        <v>0</v>
      </c>
      <c r="AJ239" s="38">
        <f>'Bieu8-XSKT'!AJ239</f>
        <v>0</v>
      </c>
      <c r="AK239" s="38">
        <f>'Bieu8-XSKT'!AK239</f>
        <v>0</v>
      </c>
      <c r="AL239" s="38">
        <f>'Bieu8-XSKT'!AL239</f>
        <v>0</v>
      </c>
      <c r="AM239" s="38">
        <f>'Bieu8-XSKT'!AM239</f>
        <v>0</v>
      </c>
      <c r="AN239" s="38">
        <f>'Bieu8-XSKT'!AN239</f>
        <v>0</v>
      </c>
      <c r="AO239" s="38">
        <f>'Bieu8-XSKT'!AO239</f>
        <v>0</v>
      </c>
      <c r="AP239" s="38">
        <f>'Bieu8-XSKT'!AP239</f>
        <v>0</v>
      </c>
      <c r="AQ239" s="38">
        <f>'Bieu8-XSKT'!AQ239</f>
        <v>0</v>
      </c>
      <c r="AR239" s="38">
        <f>'Bieu8-XSKT'!AR239</f>
        <v>0</v>
      </c>
      <c r="AS239" s="38">
        <f>'Bieu8-XSKT'!AS239</f>
        <v>0</v>
      </c>
      <c r="AT239" s="38">
        <f>'Bieu8-XSKT'!AT239</f>
        <v>0</v>
      </c>
      <c r="AU239" s="38">
        <f>'Bieu8-XSKT'!AU239</f>
        <v>0</v>
      </c>
      <c r="AV239" s="38">
        <f>'Bieu8-XSKT'!AV239</f>
        <v>0</v>
      </c>
      <c r="AW239" s="38">
        <f>'Bieu8-XSKT'!AW239</f>
        <v>0</v>
      </c>
      <c r="AX239" s="38">
        <f>'Bieu8-XSKT'!AX239</f>
        <v>0</v>
      </c>
      <c r="AY239" s="38">
        <f>'Bieu8-XSKT'!AY239</f>
        <v>0</v>
      </c>
      <c r="AZ239" s="38">
        <f>'Bieu8-XSKT'!AZ239</f>
        <v>0</v>
      </c>
      <c r="BA239" s="38">
        <f>'Bieu8-XSKT'!BA239</f>
        <v>0</v>
      </c>
      <c r="BB239" s="38">
        <f>'Bieu8-XSKT'!BB239</f>
        <v>0</v>
      </c>
      <c r="BC239" s="38">
        <f>'Bieu8-XSKT'!BC239</f>
        <v>0</v>
      </c>
      <c r="BD239" s="38">
        <f>'Bieu8-XSKT'!BD239</f>
        <v>0</v>
      </c>
      <c r="BE239" s="38">
        <f>'Bieu8-XSKT'!BE239</f>
        <v>0</v>
      </c>
      <c r="BF239" s="38">
        <f>'Bieu8-XSKT'!BF239</f>
        <v>0</v>
      </c>
      <c r="BG239" s="38">
        <f>'Bieu8-XSKT'!BG239</f>
        <v>60</v>
      </c>
      <c r="BH239" s="38">
        <f>'Bieu8-XSKT'!BH239</f>
        <v>60</v>
      </c>
      <c r="BI239" s="38">
        <f>'Bieu8-XSKT'!BI239</f>
        <v>8509</v>
      </c>
      <c r="BJ239" s="38">
        <f>'Bieu8-XSKT'!BJ239</f>
        <v>7660</v>
      </c>
      <c r="BK239" s="38">
        <f>'Bieu8-XSKT'!BK239</f>
        <v>7660</v>
      </c>
      <c r="BL239" s="38">
        <f>'Bieu8-XSKT'!BL239</f>
        <v>60</v>
      </c>
      <c r="BM239" s="38">
        <f>'Bieu8-XSKT'!BM239</f>
        <v>0</v>
      </c>
      <c r="BN239" s="38">
        <f>'Bieu8-XSKT'!BN239</f>
        <v>0</v>
      </c>
      <c r="BO239" s="38">
        <f>'Bieu8-XSKT'!BO239</f>
        <v>0</v>
      </c>
      <c r="BP239" s="38">
        <f>'Bieu8-XSKT'!BP239</f>
        <v>7600</v>
      </c>
      <c r="BQ239" s="38">
        <f>'Bieu8-XSKT'!BQ239</f>
        <v>0</v>
      </c>
      <c r="BR239" s="38">
        <f>'Bieu8-XSKT'!BR239</f>
        <v>3000</v>
      </c>
      <c r="BS239" s="38">
        <f>'Bieu8-XSKT'!BS239</f>
        <v>0</v>
      </c>
      <c r="BT239" s="38">
        <f>'Bieu8-XSKT'!BT239</f>
        <v>0</v>
      </c>
      <c r="BU239" s="38">
        <f>'Bieu8-XSKT'!BU239</f>
        <v>7660</v>
      </c>
      <c r="BV239" s="38">
        <f>'Bieu8-XSKT'!BV239</f>
        <v>3060</v>
      </c>
      <c r="BW239" s="38">
        <f>'Bieu8-XSKT'!BW239</f>
        <v>3000</v>
      </c>
      <c r="BX239" s="38">
        <f>'Bieu8-XSKT'!BX239</f>
        <v>3000</v>
      </c>
      <c r="BY239" s="38">
        <f>'Bieu8-XSKT'!BY239</f>
        <v>4600</v>
      </c>
      <c r="BZ239" s="38">
        <f>'Bieu8-XSKT'!BZ239</f>
        <v>4600</v>
      </c>
      <c r="CA239" s="38">
        <f>'Bieu8-XSKT'!CA239</f>
        <v>0</v>
      </c>
      <c r="CB239" s="38">
        <f>'Bieu8-XSKT'!CB239</f>
        <v>4600</v>
      </c>
      <c r="CC239" s="39"/>
      <c r="CD239" s="58" t="s">
        <v>434</v>
      </c>
      <c r="CE239" s="120"/>
      <c r="CF239" s="105"/>
      <c r="CG239" s="125"/>
      <c r="CH239" s="107"/>
      <c r="CI239" s="125"/>
      <c r="CJ239" s="106"/>
      <c r="CK239" s="105"/>
      <c r="CL239" s="106"/>
    </row>
    <row r="240" spans="1:90" s="105" customFormat="1" ht="30" hidden="1" x14ac:dyDescent="0.25">
      <c r="A240" s="41">
        <f t="shared" si="58"/>
        <v>5</v>
      </c>
      <c r="B240" s="141" t="s">
        <v>435</v>
      </c>
      <c r="C240" s="177"/>
      <c r="D240" s="177"/>
      <c r="E240" s="41">
        <v>2018</v>
      </c>
      <c r="F240" s="242" t="s">
        <v>436</v>
      </c>
      <c r="G240" s="38">
        <f>'Bieu8-XSKT'!G240</f>
        <v>71050</v>
      </c>
      <c r="H240" s="38">
        <f>'Bieu8-XSKT'!H240</f>
        <v>32000</v>
      </c>
      <c r="I240" s="38">
        <f>'Bieu8-XSKT'!I240</f>
        <v>0</v>
      </c>
      <c r="J240" s="38">
        <f>'Bieu8-XSKT'!J240</f>
        <v>0</v>
      </c>
      <c r="K240" s="38">
        <f>'Bieu8-XSKT'!K240</f>
        <v>0</v>
      </c>
      <c r="L240" s="38">
        <f>'Bieu8-XSKT'!L240</f>
        <v>0</v>
      </c>
      <c r="M240" s="38">
        <f>'Bieu8-XSKT'!M240</f>
        <v>0</v>
      </c>
      <c r="N240" s="38">
        <f>'Bieu8-XSKT'!N240</f>
        <v>0</v>
      </c>
      <c r="O240" s="38">
        <f>'Bieu8-XSKT'!O240</f>
        <v>0</v>
      </c>
      <c r="P240" s="38">
        <f>'Bieu8-XSKT'!P240</f>
        <v>0</v>
      </c>
      <c r="Q240" s="38">
        <f>'Bieu8-XSKT'!Q240</f>
        <v>0</v>
      </c>
      <c r="R240" s="38">
        <f>'Bieu8-XSKT'!R240</f>
        <v>0</v>
      </c>
      <c r="S240" s="38">
        <f>'Bieu8-XSKT'!S240</f>
        <v>0</v>
      </c>
      <c r="T240" s="38">
        <f>'Bieu8-XSKT'!T240</f>
        <v>0</v>
      </c>
      <c r="U240" s="38">
        <f>'Bieu8-XSKT'!U240</f>
        <v>0</v>
      </c>
      <c r="V240" s="38">
        <f>'Bieu8-XSKT'!V240</f>
        <v>0</v>
      </c>
      <c r="W240" s="38">
        <f>'Bieu8-XSKT'!W240</f>
        <v>0</v>
      </c>
      <c r="X240" s="38">
        <f>'Bieu8-XSKT'!X240</f>
        <v>0</v>
      </c>
      <c r="Y240" s="38">
        <f>'Bieu8-XSKT'!Y240</f>
        <v>0</v>
      </c>
      <c r="Z240" s="38">
        <f>'Bieu8-XSKT'!Z240</f>
        <v>0</v>
      </c>
      <c r="AA240" s="38">
        <f>'Bieu8-XSKT'!AA240</f>
        <v>0</v>
      </c>
      <c r="AB240" s="38">
        <f>'Bieu8-XSKT'!AB240</f>
        <v>0</v>
      </c>
      <c r="AC240" s="38">
        <f>'Bieu8-XSKT'!AC240</f>
        <v>0</v>
      </c>
      <c r="AD240" s="38">
        <f>'Bieu8-XSKT'!AD240</f>
        <v>0</v>
      </c>
      <c r="AE240" s="38">
        <f>'Bieu8-XSKT'!AE240</f>
        <v>0</v>
      </c>
      <c r="AF240" s="38">
        <f>'Bieu8-XSKT'!AF240</f>
        <v>0</v>
      </c>
      <c r="AG240" s="38">
        <f>'Bieu8-XSKT'!AG240</f>
        <v>0</v>
      </c>
      <c r="AH240" s="38">
        <f>'Bieu8-XSKT'!AH240</f>
        <v>0</v>
      </c>
      <c r="AI240" s="38">
        <f>'Bieu8-XSKT'!AI240</f>
        <v>0</v>
      </c>
      <c r="AJ240" s="38">
        <f>'Bieu8-XSKT'!AJ240</f>
        <v>0</v>
      </c>
      <c r="AK240" s="38">
        <f>'Bieu8-XSKT'!AK240</f>
        <v>0</v>
      </c>
      <c r="AL240" s="38">
        <f>'Bieu8-XSKT'!AL240</f>
        <v>0</v>
      </c>
      <c r="AM240" s="38">
        <f>'Bieu8-XSKT'!AM240</f>
        <v>0</v>
      </c>
      <c r="AN240" s="38">
        <f>'Bieu8-XSKT'!AN240</f>
        <v>0</v>
      </c>
      <c r="AO240" s="38">
        <f>'Bieu8-XSKT'!AO240</f>
        <v>0</v>
      </c>
      <c r="AP240" s="38">
        <f>'Bieu8-XSKT'!AP240</f>
        <v>300</v>
      </c>
      <c r="AQ240" s="38">
        <f>'Bieu8-XSKT'!AQ240</f>
        <v>0</v>
      </c>
      <c r="AR240" s="38">
        <f>'Bieu8-XSKT'!AR240</f>
        <v>0</v>
      </c>
      <c r="AS240" s="38">
        <f>'Bieu8-XSKT'!AS240</f>
        <v>0</v>
      </c>
      <c r="AT240" s="38">
        <f>'Bieu8-XSKT'!AT240</f>
        <v>0</v>
      </c>
      <c r="AU240" s="38">
        <f>'Bieu8-XSKT'!AU240</f>
        <v>71050</v>
      </c>
      <c r="AV240" s="38">
        <f>'Bieu8-XSKT'!AV240</f>
        <v>32000</v>
      </c>
      <c r="AW240" s="38">
        <f>'Bieu8-XSKT'!AW240</f>
        <v>300</v>
      </c>
      <c r="AX240" s="38">
        <f>'Bieu8-XSKT'!AX240</f>
        <v>31700</v>
      </c>
      <c r="AY240" s="38">
        <f>'Bieu8-XSKT'!AY240</f>
        <v>3000</v>
      </c>
      <c r="AZ240" s="38">
        <f>'Bieu8-XSKT'!AZ240</f>
        <v>7925</v>
      </c>
      <c r="BA240" s="38">
        <f>'Bieu8-XSKT'!BA240</f>
        <v>0</v>
      </c>
      <c r="BB240" s="38">
        <f>'Bieu8-XSKT'!BB240</f>
        <v>28700</v>
      </c>
      <c r="BC240" s="38">
        <f>'Bieu8-XSKT'!BC240</f>
        <v>0</v>
      </c>
      <c r="BD240" s="38">
        <f>'Bieu8-XSKT'!BD240</f>
        <v>28700</v>
      </c>
      <c r="BE240" s="38">
        <f>'Bieu8-XSKT'!BE240</f>
        <v>700</v>
      </c>
      <c r="BF240" s="38">
        <f>'Bieu8-XSKT'!BF240</f>
        <v>700</v>
      </c>
      <c r="BG240" s="38">
        <f>'Bieu8-XSKT'!BG240</f>
        <v>3300</v>
      </c>
      <c r="BH240" s="38">
        <f>'Bieu8-XSKT'!BH240</f>
        <v>3300</v>
      </c>
      <c r="BI240" s="38">
        <f>'Bieu8-XSKT'!BI240</f>
        <v>71050</v>
      </c>
      <c r="BJ240" s="38">
        <f>'Bieu8-XSKT'!BJ240</f>
        <v>32000</v>
      </c>
      <c r="BK240" s="38">
        <f>'Bieu8-XSKT'!BK240</f>
        <v>32000</v>
      </c>
      <c r="BL240" s="38">
        <f>'Bieu8-XSKT'!BL240</f>
        <v>3300</v>
      </c>
      <c r="BM240" s="38">
        <f>'Bieu8-XSKT'!BM240</f>
        <v>3000</v>
      </c>
      <c r="BN240" s="38">
        <f>'Bieu8-XSKT'!BN240</f>
        <v>28700</v>
      </c>
      <c r="BO240" s="38">
        <f>'Bieu8-XSKT'!BO240</f>
        <v>0</v>
      </c>
      <c r="BP240" s="38">
        <f>'Bieu8-XSKT'!BP240</f>
        <v>28700</v>
      </c>
      <c r="BQ240" s="38">
        <f>'Bieu8-XSKT'!BQ240</f>
        <v>0</v>
      </c>
      <c r="BR240" s="38">
        <f>'Bieu8-XSKT'!BR240</f>
        <v>15000</v>
      </c>
      <c r="BS240" s="38">
        <f>'Bieu8-XSKT'!BS240</f>
        <v>0</v>
      </c>
      <c r="BT240" s="38">
        <f>'Bieu8-XSKT'!BT240</f>
        <v>0</v>
      </c>
      <c r="BU240" s="38">
        <f>'Bieu8-XSKT'!BU240</f>
        <v>32000</v>
      </c>
      <c r="BV240" s="38">
        <f>'Bieu8-XSKT'!BV240</f>
        <v>18300</v>
      </c>
      <c r="BW240" s="38">
        <f>'Bieu8-XSKT'!BW240</f>
        <v>15000</v>
      </c>
      <c r="BX240" s="38">
        <f>'Bieu8-XSKT'!BX240</f>
        <v>15000</v>
      </c>
      <c r="BY240" s="38">
        <f>'Bieu8-XSKT'!BY240</f>
        <v>13700</v>
      </c>
      <c r="BZ240" s="38">
        <f>'Bieu8-XSKT'!BZ240</f>
        <v>13700</v>
      </c>
      <c r="CA240" s="38">
        <f>'Bieu8-XSKT'!CA240</f>
        <v>0</v>
      </c>
      <c r="CB240" s="38">
        <f>'Bieu8-XSKT'!CB240</f>
        <v>13700</v>
      </c>
      <c r="CC240" s="39"/>
      <c r="CD240" s="58" t="s">
        <v>434</v>
      </c>
      <c r="CE240" s="120"/>
      <c r="CF240" s="17"/>
      <c r="CG240" s="125"/>
      <c r="CH240" s="107"/>
      <c r="CI240" s="125"/>
      <c r="CJ240" s="106"/>
      <c r="CL240" s="106"/>
    </row>
    <row r="241" spans="1:90" s="75" customFormat="1" ht="45" hidden="1" x14ac:dyDescent="0.25">
      <c r="A241" s="135">
        <f t="shared" si="58"/>
        <v>6</v>
      </c>
      <c r="B241" s="178" t="s">
        <v>447</v>
      </c>
      <c r="C241" s="179"/>
      <c r="D241" s="179"/>
      <c r="E241" s="67"/>
      <c r="F241" s="245" t="s">
        <v>448</v>
      </c>
      <c r="G241" s="38">
        <f>'Bieu8-XSKT'!G241</f>
        <v>5871</v>
      </c>
      <c r="H241" s="38">
        <f>'Bieu8-XSKT'!H241</f>
        <v>5400</v>
      </c>
      <c r="I241" s="38">
        <f>'Bieu8-XSKT'!I241</f>
        <v>0</v>
      </c>
      <c r="J241" s="38">
        <f>'Bieu8-XSKT'!J241</f>
        <v>0</v>
      </c>
      <c r="K241" s="38">
        <f>'Bieu8-XSKT'!K241</f>
        <v>0</v>
      </c>
      <c r="L241" s="38">
        <f>'Bieu8-XSKT'!L241</f>
        <v>0</v>
      </c>
      <c r="M241" s="38">
        <f>'Bieu8-XSKT'!M241</f>
        <v>0</v>
      </c>
      <c r="N241" s="38">
        <f>'Bieu8-XSKT'!N241</f>
        <v>0</v>
      </c>
      <c r="O241" s="38">
        <f>'Bieu8-XSKT'!O241</f>
        <v>0</v>
      </c>
      <c r="P241" s="38">
        <f>'Bieu8-XSKT'!P241</f>
        <v>0</v>
      </c>
      <c r="Q241" s="38">
        <f>'Bieu8-XSKT'!Q241</f>
        <v>0</v>
      </c>
      <c r="R241" s="38">
        <f>'Bieu8-XSKT'!R241</f>
        <v>0</v>
      </c>
      <c r="S241" s="38">
        <f>'Bieu8-XSKT'!S241</f>
        <v>0</v>
      </c>
      <c r="T241" s="38">
        <f>'Bieu8-XSKT'!T241</f>
        <v>0</v>
      </c>
      <c r="U241" s="38">
        <f>'Bieu8-XSKT'!U241</f>
        <v>0</v>
      </c>
      <c r="V241" s="38">
        <f>'Bieu8-XSKT'!V241</f>
        <v>0</v>
      </c>
      <c r="W241" s="38">
        <f>'Bieu8-XSKT'!W241</f>
        <v>0</v>
      </c>
      <c r="X241" s="38">
        <f>'Bieu8-XSKT'!X241</f>
        <v>0</v>
      </c>
      <c r="Y241" s="38">
        <f>'Bieu8-XSKT'!Y241</f>
        <v>0</v>
      </c>
      <c r="Z241" s="38">
        <f>'Bieu8-XSKT'!Z241</f>
        <v>0</v>
      </c>
      <c r="AA241" s="38">
        <f>'Bieu8-XSKT'!AA241</f>
        <v>0</v>
      </c>
      <c r="AB241" s="38">
        <f>'Bieu8-XSKT'!AB241</f>
        <v>0</v>
      </c>
      <c r="AC241" s="38">
        <f>'Bieu8-XSKT'!AC241</f>
        <v>0</v>
      </c>
      <c r="AD241" s="38">
        <f>'Bieu8-XSKT'!AD241</f>
        <v>0</v>
      </c>
      <c r="AE241" s="38">
        <f>'Bieu8-XSKT'!AE241</f>
        <v>0</v>
      </c>
      <c r="AF241" s="38">
        <f>'Bieu8-XSKT'!AF241</f>
        <v>0</v>
      </c>
      <c r="AG241" s="38">
        <f>'Bieu8-XSKT'!AG241</f>
        <v>0</v>
      </c>
      <c r="AH241" s="38">
        <f>'Bieu8-XSKT'!AH241</f>
        <v>0</v>
      </c>
      <c r="AI241" s="38">
        <f>'Bieu8-XSKT'!AI241</f>
        <v>0</v>
      </c>
      <c r="AJ241" s="38">
        <f>'Bieu8-XSKT'!AJ241</f>
        <v>0</v>
      </c>
      <c r="AK241" s="38">
        <f>'Bieu8-XSKT'!AK241</f>
        <v>0</v>
      </c>
      <c r="AL241" s="38">
        <f>'Bieu8-XSKT'!AL241</f>
        <v>0</v>
      </c>
      <c r="AM241" s="38">
        <f>'Bieu8-XSKT'!AM241</f>
        <v>0</v>
      </c>
      <c r="AN241" s="38">
        <f>'Bieu8-XSKT'!AN241</f>
        <v>0</v>
      </c>
      <c r="AO241" s="38">
        <f>'Bieu8-XSKT'!AO241</f>
        <v>0</v>
      </c>
      <c r="AP241" s="38">
        <f>'Bieu8-XSKT'!AP241</f>
        <v>0</v>
      </c>
      <c r="AQ241" s="38">
        <f>'Bieu8-XSKT'!AQ241</f>
        <v>0</v>
      </c>
      <c r="AR241" s="38">
        <f>'Bieu8-XSKT'!AR241</f>
        <v>0</v>
      </c>
      <c r="AS241" s="38">
        <f>'Bieu8-XSKT'!AS241</f>
        <v>0</v>
      </c>
      <c r="AT241" s="38">
        <f>'Bieu8-XSKT'!AT241</f>
        <v>0</v>
      </c>
      <c r="AU241" s="38">
        <f>'Bieu8-XSKT'!AU241</f>
        <v>0</v>
      </c>
      <c r="AV241" s="38">
        <f>'Bieu8-XSKT'!AV241</f>
        <v>0</v>
      </c>
      <c r="AW241" s="38">
        <f>'Bieu8-XSKT'!AW241</f>
        <v>0</v>
      </c>
      <c r="AX241" s="38">
        <f>'Bieu8-XSKT'!AX241</f>
        <v>0</v>
      </c>
      <c r="AY241" s="38">
        <f>'Bieu8-XSKT'!AY241</f>
        <v>0</v>
      </c>
      <c r="AZ241" s="38">
        <f>'Bieu8-XSKT'!AZ241</f>
        <v>0</v>
      </c>
      <c r="BA241" s="38">
        <f>'Bieu8-XSKT'!BA241</f>
        <v>0</v>
      </c>
      <c r="BB241" s="38">
        <f>'Bieu8-XSKT'!BB241</f>
        <v>0</v>
      </c>
      <c r="BC241" s="38">
        <f>'Bieu8-XSKT'!BC241</f>
        <v>0</v>
      </c>
      <c r="BD241" s="38">
        <f>'Bieu8-XSKT'!BD241</f>
        <v>0</v>
      </c>
      <c r="BE241" s="38">
        <f>'Bieu8-XSKT'!BE241</f>
        <v>0</v>
      </c>
      <c r="BF241" s="38">
        <f>'Bieu8-XSKT'!BF241</f>
        <v>0</v>
      </c>
      <c r="BG241" s="38">
        <f>'Bieu8-XSKT'!BG241</f>
        <v>30</v>
      </c>
      <c r="BH241" s="38">
        <f>'Bieu8-XSKT'!BH241</f>
        <v>30</v>
      </c>
      <c r="BI241" s="38">
        <f>'Bieu8-XSKT'!BI241</f>
        <v>5871</v>
      </c>
      <c r="BJ241" s="38">
        <f>'Bieu8-XSKT'!BJ241</f>
        <v>3000</v>
      </c>
      <c r="BK241" s="38">
        <f>'Bieu8-XSKT'!BK241</f>
        <v>3000</v>
      </c>
      <c r="BL241" s="38">
        <f>'Bieu8-XSKT'!BL241</f>
        <v>30</v>
      </c>
      <c r="BM241" s="38">
        <f>'Bieu8-XSKT'!BM241</f>
        <v>0</v>
      </c>
      <c r="BN241" s="38">
        <f>'Bieu8-XSKT'!BN241</f>
        <v>0</v>
      </c>
      <c r="BO241" s="38">
        <f>'Bieu8-XSKT'!BO241</f>
        <v>0</v>
      </c>
      <c r="BP241" s="38">
        <f>'Bieu8-XSKT'!BP241</f>
        <v>2970</v>
      </c>
      <c r="BQ241" s="38">
        <f>'Bieu8-XSKT'!BQ241</f>
        <v>0</v>
      </c>
      <c r="BR241" s="38">
        <f>'Bieu8-XSKT'!BR241</f>
        <v>1500</v>
      </c>
      <c r="BS241" s="38">
        <f>'Bieu8-XSKT'!BS241</f>
        <v>0</v>
      </c>
      <c r="BT241" s="38">
        <f>'Bieu8-XSKT'!BT241</f>
        <v>1940</v>
      </c>
      <c r="BU241" s="38">
        <f>'Bieu8-XSKT'!BU241</f>
        <v>4940</v>
      </c>
      <c r="BV241" s="38">
        <f>'Bieu8-XSKT'!BV241</f>
        <v>1530</v>
      </c>
      <c r="BW241" s="38">
        <f>'Bieu8-XSKT'!BW241</f>
        <v>1500</v>
      </c>
      <c r="BX241" s="38">
        <f>'Bieu8-XSKT'!BX241</f>
        <v>1500</v>
      </c>
      <c r="BY241" s="38">
        <f>'Bieu8-XSKT'!BY241</f>
        <v>3410</v>
      </c>
      <c r="BZ241" s="38">
        <f>'Bieu8-XSKT'!BZ241</f>
        <v>3410</v>
      </c>
      <c r="CA241" s="38">
        <f>'Bieu8-XSKT'!CA241</f>
        <v>0</v>
      </c>
      <c r="CB241" s="38">
        <f>'Bieu8-XSKT'!CB241</f>
        <v>3410</v>
      </c>
      <c r="CC241" s="64"/>
      <c r="CD241" s="181" t="s">
        <v>434</v>
      </c>
      <c r="CE241" s="120"/>
      <c r="CF241" s="105"/>
      <c r="CG241" s="125"/>
      <c r="CH241" s="107"/>
      <c r="CI241" s="125"/>
      <c r="CJ241" s="106"/>
      <c r="CK241" s="105"/>
      <c r="CL241" s="106"/>
    </row>
    <row r="242" spans="1:90" s="105" customFormat="1" ht="45" x14ac:dyDescent="0.25">
      <c r="A242" s="41">
        <v>2</v>
      </c>
      <c r="B242" s="141" t="s">
        <v>440</v>
      </c>
      <c r="C242" s="182"/>
      <c r="D242" s="182"/>
      <c r="E242" s="183"/>
      <c r="F242" s="244" t="s">
        <v>441</v>
      </c>
      <c r="G242" s="38">
        <f>'Bieu8-XSKT'!G242</f>
        <v>72225</v>
      </c>
      <c r="H242" s="38">
        <f>'Bieu8-XSKT'!H242</f>
        <v>65002.5</v>
      </c>
      <c r="I242" s="38">
        <f>'Bieu8-XSKT'!I242</f>
        <v>0</v>
      </c>
      <c r="J242" s="38">
        <f>'Bieu8-XSKT'!J242</f>
        <v>0</v>
      </c>
      <c r="K242" s="38">
        <f>'Bieu8-XSKT'!K242</f>
        <v>0</v>
      </c>
      <c r="L242" s="38">
        <f>'Bieu8-XSKT'!L242</f>
        <v>0</v>
      </c>
      <c r="M242" s="38">
        <f>'Bieu8-XSKT'!M242</f>
        <v>0</v>
      </c>
      <c r="N242" s="38">
        <f>'Bieu8-XSKT'!N242</f>
        <v>0</v>
      </c>
      <c r="O242" s="38">
        <f>'Bieu8-XSKT'!O242</f>
        <v>0</v>
      </c>
      <c r="P242" s="38">
        <f>'Bieu8-XSKT'!P242</f>
        <v>0</v>
      </c>
      <c r="Q242" s="38">
        <f>'Bieu8-XSKT'!Q242</f>
        <v>0</v>
      </c>
      <c r="R242" s="38">
        <f>'Bieu8-XSKT'!R242</f>
        <v>0</v>
      </c>
      <c r="S242" s="38">
        <f>'Bieu8-XSKT'!S242</f>
        <v>0</v>
      </c>
      <c r="T242" s="38">
        <f>'Bieu8-XSKT'!T242</f>
        <v>0</v>
      </c>
      <c r="U242" s="38">
        <f>'Bieu8-XSKT'!U242</f>
        <v>0</v>
      </c>
      <c r="V242" s="38">
        <f>'Bieu8-XSKT'!V242</f>
        <v>0</v>
      </c>
      <c r="W242" s="38">
        <f>'Bieu8-XSKT'!W242</f>
        <v>0</v>
      </c>
      <c r="X242" s="38">
        <f>'Bieu8-XSKT'!X242</f>
        <v>0</v>
      </c>
      <c r="Y242" s="38">
        <f>'Bieu8-XSKT'!Y242</f>
        <v>0</v>
      </c>
      <c r="Z242" s="38">
        <f>'Bieu8-XSKT'!Z242</f>
        <v>0</v>
      </c>
      <c r="AA242" s="38">
        <f>'Bieu8-XSKT'!AA242</f>
        <v>0</v>
      </c>
      <c r="AB242" s="38">
        <f>'Bieu8-XSKT'!AB242</f>
        <v>0</v>
      </c>
      <c r="AC242" s="38">
        <f>'Bieu8-XSKT'!AC242</f>
        <v>0</v>
      </c>
      <c r="AD242" s="38">
        <f>'Bieu8-XSKT'!AD242</f>
        <v>0</v>
      </c>
      <c r="AE242" s="38">
        <f>'Bieu8-XSKT'!AE242</f>
        <v>0</v>
      </c>
      <c r="AF242" s="38">
        <f>'Bieu8-XSKT'!AF242</f>
        <v>0</v>
      </c>
      <c r="AG242" s="38">
        <f>'Bieu8-XSKT'!AG242</f>
        <v>0</v>
      </c>
      <c r="AH242" s="38">
        <f>'Bieu8-XSKT'!AH242</f>
        <v>0</v>
      </c>
      <c r="AI242" s="38">
        <f>'Bieu8-XSKT'!AI242</f>
        <v>0</v>
      </c>
      <c r="AJ242" s="38">
        <f>'Bieu8-XSKT'!AJ242</f>
        <v>0</v>
      </c>
      <c r="AK242" s="38">
        <f>'Bieu8-XSKT'!AK242</f>
        <v>0</v>
      </c>
      <c r="AL242" s="38">
        <f>'Bieu8-XSKT'!AL242</f>
        <v>0</v>
      </c>
      <c r="AM242" s="38">
        <f>'Bieu8-XSKT'!AM242</f>
        <v>0</v>
      </c>
      <c r="AN242" s="38">
        <f>'Bieu8-XSKT'!AN242</f>
        <v>0</v>
      </c>
      <c r="AO242" s="38">
        <f>'Bieu8-XSKT'!AO242</f>
        <v>0</v>
      </c>
      <c r="AP242" s="38">
        <f>'Bieu8-XSKT'!AP242</f>
        <v>0</v>
      </c>
      <c r="AQ242" s="38">
        <f>'Bieu8-XSKT'!AQ242</f>
        <v>0</v>
      </c>
      <c r="AR242" s="38">
        <f>'Bieu8-XSKT'!AR242</f>
        <v>0</v>
      </c>
      <c r="AS242" s="38">
        <f>'Bieu8-XSKT'!AS242</f>
        <v>0</v>
      </c>
      <c r="AT242" s="38">
        <f>'Bieu8-XSKT'!AT242</f>
        <v>0</v>
      </c>
      <c r="AU242" s="38">
        <f>'Bieu8-XSKT'!AU242</f>
        <v>0</v>
      </c>
      <c r="AV242" s="38">
        <f>'Bieu8-XSKT'!AV242</f>
        <v>0</v>
      </c>
      <c r="AW242" s="38">
        <f>'Bieu8-XSKT'!AW242</f>
        <v>0</v>
      </c>
      <c r="AX242" s="38">
        <f>'Bieu8-XSKT'!AX242</f>
        <v>0</v>
      </c>
      <c r="AY242" s="38">
        <f>'Bieu8-XSKT'!AY242</f>
        <v>0</v>
      </c>
      <c r="AZ242" s="38">
        <f>'Bieu8-XSKT'!AZ242</f>
        <v>0</v>
      </c>
      <c r="BA242" s="38">
        <f>'Bieu8-XSKT'!BA242</f>
        <v>0</v>
      </c>
      <c r="BB242" s="38">
        <f>'Bieu8-XSKT'!BB242</f>
        <v>0</v>
      </c>
      <c r="BC242" s="38">
        <f>'Bieu8-XSKT'!BC242</f>
        <v>0</v>
      </c>
      <c r="BD242" s="38">
        <f>'Bieu8-XSKT'!BD242</f>
        <v>0</v>
      </c>
      <c r="BE242" s="38">
        <f>'Bieu8-XSKT'!BE242</f>
        <v>0</v>
      </c>
      <c r="BF242" s="38">
        <f>'Bieu8-XSKT'!BF242</f>
        <v>0</v>
      </c>
      <c r="BG242" s="38">
        <f>'Bieu8-XSKT'!BG242</f>
        <v>214</v>
      </c>
      <c r="BH242" s="38">
        <f>'Bieu8-XSKT'!BH242</f>
        <v>214</v>
      </c>
      <c r="BI242" s="38">
        <f>'Bieu8-XSKT'!BI242</f>
        <v>72225</v>
      </c>
      <c r="BJ242" s="38">
        <f>'Bieu8-XSKT'!BJ242</f>
        <v>65002.5</v>
      </c>
      <c r="BK242" s="38">
        <f>'Bieu8-XSKT'!BK242</f>
        <v>65002.5</v>
      </c>
      <c r="BL242" s="38">
        <f>'Bieu8-XSKT'!BL242</f>
        <v>214</v>
      </c>
      <c r="BM242" s="38">
        <f>'Bieu8-XSKT'!BM242</f>
        <v>0</v>
      </c>
      <c r="BN242" s="38">
        <f>'Bieu8-XSKT'!BN242</f>
        <v>64788.5</v>
      </c>
      <c r="BO242" s="38">
        <f>'Bieu8-XSKT'!BO242</f>
        <v>0</v>
      </c>
      <c r="BP242" s="38">
        <f>'Bieu8-XSKT'!BP242</f>
        <v>64788.5</v>
      </c>
      <c r="BQ242" s="38">
        <f>'Bieu8-XSKT'!BQ242</f>
        <v>6986</v>
      </c>
      <c r="BR242" s="38">
        <f>'Bieu8-XSKT'!BR242</f>
        <v>6986</v>
      </c>
      <c r="BS242" s="38">
        <f>'Bieu8-XSKT'!BS242</f>
        <v>0</v>
      </c>
      <c r="BT242" s="38">
        <f>'Bieu8-XSKT'!BT242</f>
        <v>0</v>
      </c>
      <c r="BU242" s="38">
        <f>'Bieu8-XSKT'!BU242</f>
        <v>7200</v>
      </c>
      <c r="BV242" s="38">
        <f>'Bieu8-XSKT'!BV242</f>
        <v>7200</v>
      </c>
      <c r="BW242" s="38">
        <f>'Bieu8-XSKT'!BW242</f>
        <v>6986</v>
      </c>
      <c r="BX242" s="38">
        <f>'Bieu8-XSKT'!BX242</f>
        <v>6986</v>
      </c>
      <c r="BY242" s="38">
        <f>'Bieu8-XSKT'!BY242</f>
        <v>0</v>
      </c>
      <c r="BZ242" s="38">
        <f>'Bieu8-XSKT'!BZ242</f>
        <v>0</v>
      </c>
      <c r="CA242" s="38">
        <f>'Bieu8-XSKT'!CA242</f>
        <v>40000</v>
      </c>
      <c r="CB242" s="38">
        <f>'Bieu8-XSKT'!CB242</f>
        <v>40000</v>
      </c>
      <c r="CC242" s="39">
        <f>CB242</f>
        <v>40000</v>
      </c>
      <c r="CD242" s="41" t="s">
        <v>501</v>
      </c>
      <c r="CE242" s="120"/>
      <c r="CF242" s="75"/>
      <c r="CG242" s="125"/>
      <c r="CH242" s="107"/>
      <c r="CI242" s="125"/>
      <c r="CJ242" s="106"/>
      <c r="CL242" s="106"/>
    </row>
    <row r="243" spans="1:90" s="17" customFormat="1" ht="15.75" hidden="1" x14ac:dyDescent="0.25">
      <c r="A243" s="41"/>
      <c r="B243" s="43"/>
      <c r="C243" s="44"/>
      <c r="D243" s="44"/>
      <c r="E243" s="41"/>
      <c r="F243" s="226"/>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9"/>
      <c r="CD243" s="124"/>
      <c r="CE243" s="120"/>
      <c r="CF243" s="105"/>
      <c r="CG243" s="125"/>
      <c r="CH243" s="107"/>
      <c r="CI243" s="125"/>
      <c r="CJ243" s="106"/>
      <c r="CK243" s="105"/>
      <c r="CL243" s="106"/>
    </row>
    <row r="244" spans="1:90" s="107" customFormat="1" ht="28.5" x14ac:dyDescent="0.25">
      <c r="A244" s="118" t="s">
        <v>120</v>
      </c>
      <c r="B244" s="115" t="s">
        <v>252</v>
      </c>
      <c r="C244" s="184"/>
      <c r="D244" s="185"/>
      <c r="E244" s="184"/>
      <c r="F244" s="243"/>
      <c r="G244" s="119">
        <f t="shared" ref="G244:BR244" si="59">G245+G246+G250+G251</f>
        <v>48486</v>
      </c>
      <c r="H244" s="119">
        <f t="shared" si="59"/>
        <v>43637.4</v>
      </c>
      <c r="I244" s="119">
        <f t="shared" si="59"/>
        <v>0</v>
      </c>
      <c r="J244" s="119">
        <f t="shared" si="59"/>
        <v>0</v>
      </c>
      <c r="K244" s="119">
        <f t="shared" si="59"/>
        <v>0</v>
      </c>
      <c r="L244" s="119">
        <f t="shared" si="59"/>
        <v>0</v>
      </c>
      <c r="M244" s="119">
        <f t="shared" si="59"/>
        <v>0</v>
      </c>
      <c r="N244" s="119">
        <f t="shared" si="59"/>
        <v>0</v>
      </c>
      <c r="O244" s="119">
        <f t="shared" si="59"/>
        <v>0</v>
      </c>
      <c r="P244" s="119">
        <f t="shared" si="59"/>
        <v>0</v>
      </c>
      <c r="Q244" s="119">
        <f t="shared" si="59"/>
        <v>0</v>
      </c>
      <c r="R244" s="119">
        <f t="shared" si="59"/>
        <v>0</v>
      </c>
      <c r="S244" s="119">
        <f t="shared" si="59"/>
        <v>0</v>
      </c>
      <c r="T244" s="119">
        <f t="shared" si="59"/>
        <v>0</v>
      </c>
      <c r="U244" s="119">
        <f t="shared" si="59"/>
        <v>0</v>
      </c>
      <c r="V244" s="119">
        <f t="shared" si="59"/>
        <v>0</v>
      </c>
      <c r="W244" s="119">
        <f t="shared" si="59"/>
        <v>0</v>
      </c>
      <c r="X244" s="119">
        <f t="shared" si="59"/>
        <v>0</v>
      </c>
      <c r="Y244" s="119">
        <f t="shared" si="59"/>
        <v>0</v>
      </c>
      <c r="Z244" s="119">
        <f t="shared" si="59"/>
        <v>0</v>
      </c>
      <c r="AA244" s="119">
        <f t="shared" si="59"/>
        <v>0</v>
      </c>
      <c r="AB244" s="119">
        <f t="shared" si="59"/>
        <v>0</v>
      </c>
      <c r="AC244" s="119">
        <f t="shared" si="59"/>
        <v>0</v>
      </c>
      <c r="AD244" s="119">
        <f t="shared" si="59"/>
        <v>0</v>
      </c>
      <c r="AE244" s="119">
        <f t="shared" si="59"/>
        <v>0</v>
      </c>
      <c r="AF244" s="119">
        <f t="shared" si="59"/>
        <v>0</v>
      </c>
      <c r="AG244" s="119">
        <f t="shared" si="59"/>
        <v>0</v>
      </c>
      <c r="AH244" s="119">
        <f t="shared" si="59"/>
        <v>0</v>
      </c>
      <c r="AI244" s="119">
        <f t="shared" si="59"/>
        <v>0</v>
      </c>
      <c r="AJ244" s="119">
        <f t="shared" si="59"/>
        <v>0</v>
      </c>
      <c r="AK244" s="119">
        <f t="shared" si="59"/>
        <v>0</v>
      </c>
      <c r="AL244" s="119">
        <f t="shared" si="59"/>
        <v>0</v>
      </c>
      <c r="AM244" s="119">
        <f t="shared" si="59"/>
        <v>0</v>
      </c>
      <c r="AN244" s="119">
        <f t="shared" si="59"/>
        <v>0</v>
      </c>
      <c r="AO244" s="119">
        <f t="shared" si="59"/>
        <v>0</v>
      </c>
      <c r="AP244" s="119">
        <f t="shared" si="59"/>
        <v>0</v>
      </c>
      <c r="AQ244" s="119">
        <f t="shared" si="59"/>
        <v>0</v>
      </c>
      <c r="AR244" s="119">
        <f t="shared" si="59"/>
        <v>0</v>
      </c>
      <c r="AS244" s="119">
        <f t="shared" si="59"/>
        <v>0</v>
      </c>
      <c r="AT244" s="119">
        <f t="shared" si="59"/>
        <v>0</v>
      </c>
      <c r="AU244" s="119">
        <f t="shared" si="59"/>
        <v>0</v>
      </c>
      <c r="AV244" s="119">
        <f t="shared" si="59"/>
        <v>0</v>
      </c>
      <c r="AW244" s="119">
        <f t="shared" si="59"/>
        <v>0</v>
      </c>
      <c r="AX244" s="119">
        <f t="shared" si="59"/>
        <v>0</v>
      </c>
      <c r="AY244" s="119">
        <f t="shared" si="59"/>
        <v>0</v>
      </c>
      <c r="AZ244" s="119">
        <f t="shared" si="59"/>
        <v>0</v>
      </c>
      <c r="BA244" s="119">
        <f t="shared" si="59"/>
        <v>0</v>
      </c>
      <c r="BB244" s="119">
        <f t="shared" si="59"/>
        <v>0</v>
      </c>
      <c r="BC244" s="119">
        <f t="shared" si="59"/>
        <v>0</v>
      </c>
      <c r="BD244" s="119">
        <f t="shared" si="59"/>
        <v>0</v>
      </c>
      <c r="BE244" s="119">
        <f t="shared" si="59"/>
        <v>0</v>
      </c>
      <c r="BF244" s="119">
        <f t="shared" si="59"/>
        <v>0</v>
      </c>
      <c r="BG244" s="119">
        <f t="shared" si="59"/>
        <v>0</v>
      </c>
      <c r="BH244" s="119">
        <f t="shared" si="59"/>
        <v>0</v>
      </c>
      <c r="BI244" s="119">
        <f t="shared" si="59"/>
        <v>42937</v>
      </c>
      <c r="BJ244" s="119">
        <f t="shared" si="59"/>
        <v>33932</v>
      </c>
      <c r="BK244" s="119">
        <f t="shared" si="59"/>
        <v>33932</v>
      </c>
      <c r="BL244" s="119">
        <f t="shared" si="59"/>
        <v>0</v>
      </c>
      <c r="BM244" s="119">
        <f t="shared" si="59"/>
        <v>0</v>
      </c>
      <c r="BN244" s="119">
        <f t="shared" si="59"/>
        <v>33932</v>
      </c>
      <c r="BO244" s="119">
        <f t="shared" si="59"/>
        <v>0</v>
      </c>
      <c r="BP244" s="119">
        <f t="shared" si="59"/>
        <v>33932</v>
      </c>
      <c r="BQ244" s="119">
        <f t="shared" si="59"/>
        <v>0</v>
      </c>
      <c r="BR244" s="119">
        <f t="shared" si="59"/>
        <v>755</v>
      </c>
      <c r="BS244" s="119">
        <f t="shared" ref="BS244:BZ244" si="60">BS245+BS246+BS250+BS251</f>
        <v>31327</v>
      </c>
      <c r="BT244" s="119">
        <f t="shared" si="60"/>
        <v>0</v>
      </c>
      <c r="BU244" s="119">
        <f t="shared" si="60"/>
        <v>9500</v>
      </c>
      <c r="BV244" s="119">
        <f t="shared" si="60"/>
        <v>815</v>
      </c>
      <c r="BW244" s="119">
        <f t="shared" si="60"/>
        <v>755</v>
      </c>
      <c r="BX244" s="119">
        <f t="shared" si="60"/>
        <v>755</v>
      </c>
      <c r="BY244" s="119">
        <f t="shared" si="60"/>
        <v>8685</v>
      </c>
      <c r="BZ244" s="119">
        <f t="shared" si="60"/>
        <v>8685</v>
      </c>
      <c r="CA244" s="119">
        <f>CA245+CA246+CA250+CA251</f>
        <v>8715</v>
      </c>
      <c r="CB244" s="119">
        <f>CB246+CB250+CB251</f>
        <v>15200</v>
      </c>
      <c r="CC244" s="119">
        <f>SUM(CC245:CC253)</f>
        <v>13295</v>
      </c>
      <c r="CD244" s="118"/>
      <c r="CE244" s="120"/>
      <c r="CF244" s="17"/>
      <c r="CG244" s="125"/>
      <c r="CI244" s="125"/>
      <c r="CJ244" s="106"/>
      <c r="CK244" s="105"/>
      <c r="CL244" s="106"/>
    </row>
    <row r="245" spans="1:90" s="17" customFormat="1" ht="30" x14ac:dyDescent="0.25">
      <c r="A245" s="41">
        <v>1</v>
      </c>
      <c r="B245" s="51" t="s">
        <v>211</v>
      </c>
      <c r="C245" s="44"/>
      <c r="D245" s="44"/>
      <c r="E245" s="45"/>
      <c r="F245" s="226"/>
      <c r="G245" s="38">
        <f>'Bieu8-XSKT'!G245</f>
        <v>6000</v>
      </c>
      <c r="H245" s="38">
        <f>'Bieu8-XSKT'!H245</f>
        <v>5400</v>
      </c>
      <c r="I245" s="38">
        <f>'Bieu8-XSKT'!I245</f>
        <v>0</v>
      </c>
      <c r="J245" s="38">
        <f>'Bieu8-XSKT'!J245</f>
        <v>0</v>
      </c>
      <c r="K245" s="38">
        <f>'Bieu8-XSKT'!K245</f>
        <v>0</v>
      </c>
      <c r="L245" s="38">
        <f>'Bieu8-XSKT'!L245</f>
        <v>0</v>
      </c>
      <c r="M245" s="38">
        <f>'Bieu8-XSKT'!M245</f>
        <v>0</v>
      </c>
      <c r="N245" s="38">
        <f>'Bieu8-XSKT'!N245</f>
        <v>0</v>
      </c>
      <c r="O245" s="38">
        <f>'Bieu8-XSKT'!O245</f>
        <v>0</v>
      </c>
      <c r="P245" s="38">
        <f>'Bieu8-XSKT'!P245</f>
        <v>0</v>
      </c>
      <c r="Q245" s="38">
        <f>'Bieu8-XSKT'!Q245</f>
        <v>0</v>
      </c>
      <c r="R245" s="38">
        <f>'Bieu8-XSKT'!R245</f>
        <v>0</v>
      </c>
      <c r="S245" s="38">
        <f>'Bieu8-XSKT'!S245</f>
        <v>0</v>
      </c>
      <c r="T245" s="38">
        <f>'Bieu8-XSKT'!T245</f>
        <v>0</v>
      </c>
      <c r="U245" s="38">
        <f>'Bieu8-XSKT'!U245</f>
        <v>0</v>
      </c>
      <c r="V245" s="38">
        <f>'Bieu8-XSKT'!V245</f>
        <v>0</v>
      </c>
      <c r="W245" s="38">
        <f>'Bieu8-XSKT'!W245</f>
        <v>0</v>
      </c>
      <c r="X245" s="38">
        <f>'Bieu8-XSKT'!X245</f>
        <v>0</v>
      </c>
      <c r="Y245" s="38">
        <f>'Bieu8-XSKT'!Y245</f>
        <v>0</v>
      </c>
      <c r="Z245" s="38">
        <f>'Bieu8-XSKT'!Z245</f>
        <v>0</v>
      </c>
      <c r="AA245" s="38">
        <f>'Bieu8-XSKT'!AA245</f>
        <v>0</v>
      </c>
      <c r="AB245" s="38">
        <f>'Bieu8-XSKT'!AB245</f>
        <v>0</v>
      </c>
      <c r="AC245" s="38">
        <f>'Bieu8-XSKT'!AC245</f>
        <v>0</v>
      </c>
      <c r="AD245" s="38">
        <f>'Bieu8-XSKT'!AD245</f>
        <v>0</v>
      </c>
      <c r="AE245" s="38">
        <f>'Bieu8-XSKT'!AE245</f>
        <v>0</v>
      </c>
      <c r="AF245" s="38">
        <f>'Bieu8-XSKT'!AF245</f>
        <v>0</v>
      </c>
      <c r="AG245" s="38">
        <f>'Bieu8-XSKT'!AG245</f>
        <v>0</v>
      </c>
      <c r="AH245" s="38">
        <f>'Bieu8-XSKT'!AH245</f>
        <v>0</v>
      </c>
      <c r="AI245" s="38">
        <f>'Bieu8-XSKT'!AI245</f>
        <v>0</v>
      </c>
      <c r="AJ245" s="38">
        <f>'Bieu8-XSKT'!AJ245</f>
        <v>0</v>
      </c>
      <c r="AK245" s="38">
        <f>'Bieu8-XSKT'!AK245</f>
        <v>0</v>
      </c>
      <c r="AL245" s="38">
        <f>'Bieu8-XSKT'!AL245</f>
        <v>0</v>
      </c>
      <c r="AM245" s="38">
        <f>'Bieu8-XSKT'!AM245</f>
        <v>0</v>
      </c>
      <c r="AN245" s="38">
        <f>'Bieu8-XSKT'!AN245</f>
        <v>0</v>
      </c>
      <c r="AO245" s="38">
        <f>'Bieu8-XSKT'!AO245</f>
        <v>0</v>
      </c>
      <c r="AP245" s="38">
        <f>'Bieu8-XSKT'!AP245</f>
        <v>0</v>
      </c>
      <c r="AQ245" s="38">
        <f>'Bieu8-XSKT'!AQ245</f>
        <v>0</v>
      </c>
      <c r="AR245" s="38">
        <f>'Bieu8-XSKT'!AR245</f>
        <v>0</v>
      </c>
      <c r="AS245" s="38">
        <f>'Bieu8-XSKT'!AS245</f>
        <v>0</v>
      </c>
      <c r="AT245" s="38">
        <f>'Bieu8-XSKT'!AT245</f>
        <v>0</v>
      </c>
      <c r="AU245" s="38">
        <f>'Bieu8-XSKT'!AU245</f>
        <v>0</v>
      </c>
      <c r="AV245" s="38">
        <f>'Bieu8-XSKT'!AV245</f>
        <v>0</v>
      </c>
      <c r="AW245" s="38">
        <f>'Bieu8-XSKT'!AW245</f>
        <v>0</v>
      </c>
      <c r="AX245" s="38">
        <f>'Bieu8-XSKT'!AX245</f>
        <v>0</v>
      </c>
      <c r="AY245" s="38">
        <f>'Bieu8-XSKT'!AY245</f>
        <v>0</v>
      </c>
      <c r="AZ245" s="38">
        <f>'Bieu8-XSKT'!AZ245</f>
        <v>0</v>
      </c>
      <c r="BA245" s="38">
        <f>'Bieu8-XSKT'!BA245</f>
        <v>0</v>
      </c>
      <c r="BB245" s="38">
        <f>'Bieu8-XSKT'!BB245</f>
        <v>0</v>
      </c>
      <c r="BC245" s="38">
        <f>'Bieu8-XSKT'!BC245</f>
        <v>0</v>
      </c>
      <c r="BD245" s="38">
        <f>'Bieu8-XSKT'!BD245</f>
        <v>0</v>
      </c>
      <c r="BE245" s="38">
        <f>'Bieu8-XSKT'!BE245</f>
        <v>0</v>
      </c>
      <c r="BF245" s="38">
        <f>'Bieu8-XSKT'!BF245</f>
        <v>0</v>
      </c>
      <c r="BG245" s="38">
        <f>'Bieu8-XSKT'!BG245</f>
        <v>0</v>
      </c>
      <c r="BH245" s="38">
        <f>'Bieu8-XSKT'!BH245</f>
        <v>0</v>
      </c>
      <c r="BI245" s="38">
        <f>'Bieu8-XSKT'!BI245</f>
        <v>6000</v>
      </c>
      <c r="BJ245" s="38">
        <f>'Bieu8-XSKT'!BJ245</f>
        <v>5400</v>
      </c>
      <c r="BK245" s="38">
        <f>'Bieu8-XSKT'!BK245</f>
        <v>5400</v>
      </c>
      <c r="BL245" s="38">
        <f>'Bieu8-XSKT'!BL245</f>
        <v>0</v>
      </c>
      <c r="BM245" s="38">
        <f>'Bieu8-XSKT'!BM245</f>
        <v>0</v>
      </c>
      <c r="BN245" s="38">
        <f>'Bieu8-XSKT'!BN245</f>
        <v>5400</v>
      </c>
      <c r="BO245" s="38">
        <f>'Bieu8-XSKT'!BO245</f>
        <v>0</v>
      </c>
      <c r="BP245" s="38">
        <f>'Bieu8-XSKT'!BP245</f>
        <v>5400</v>
      </c>
      <c r="BQ245" s="38">
        <f>'Bieu8-XSKT'!BQ245</f>
        <v>0</v>
      </c>
      <c r="BR245" s="38">
        <f>'Bieu8-XSKT'!BR245</f>
        <v>120</v>
      </c>
      <c r="BS245" s="38">
        <f>'Bieu8-XSKT'!BS245</f>
        <v>5280</v>
      </c>
      <c r="BT245" s="38">
        <f>'Bieu8-XSKT'!BT245</f>
        <v>0</v>
      </c>
      <c r="BU245" s="38">
        <f>'Bieu8-XSKT'!BU245</f>
        <v>1000</v>
      </c>
      <c r="BV245" s="38">
        <f>'Bieu8-XSKT'!BV245</f>
        <v>220</v>
      </c>
      <c r="BW245" s="38">
        <f>'Bieu8-XSKT'!BW245</f>
        <v>120</v>
      </c>
      <c r="BX245" s="38">
        <f>'Bieu8-XSKT'!BX245</f>
        <v>120</v>
      </c>
      <c r="BY245" s="38">
        <f>'Bieu8-XSKT'!BY245</f>
        <v>780</v>
      </c>
      <c r="BZ245" s="38">
        <f>'Bieu8-XSKT'!BZ245</f>
        <v>780</v>
      </c>
      <c r="CA245" s="38">
        <f>'Bieu8-XSKT'!CA245</f>
        <v>1420</v>
      </c>
      <c r="CB245" s="38">
        <f>'Bieu8-XSKT'!CB245</f>
        <v>2200</v>
      </c>
      <c r="CC245" s="39"/>
      <c r="CD245" s="124" t="s">
        <v>209</v>
      </c>
      <c r="CE245" s="120"/>
      <c r="CF245" s="107"/>
      <c r="CG245" s="125"/>
      <c r="CH245" s="107"/>
      <c r="CI245" s="125"/>
      <c r="CJ245" s="106"/>
      <c r="CK245" s="105"/>
      <c r="CL245" s="106"/>
    </row>
    <row r="246" spans="1:90" s="17" customFormat="1" ht="25.5" x14ac:dyDescent="0.25">
      <c r="A246" s="41">
        <v>2</v>
      </c>
      <c r="B246" s="141" t="s">
        <v>396</v>
      </c>
      <c r="C246" s="44"/>
      <c r="D246" s="44"/>
      <c r="E246" s="45"/>
      <c r="F246" s="226" t="s">
        <v>443</v>
      </c>
      <c r="G246" s="38">
        <f>'Bieu8-XSKT'!G246</f>
        <v>5549</v>
      </c>
      <c r="H246" s="38">
        <f>'Bieu8-XSKT'!H246</f>
        <v>4994.1000000000004</v>
      </c>
      <c r="I246" s="38">
        <f>'Bieu8-XSKT'!I246</f>
        <v>0</v>
      </c>
      <c r="J246" s="38">
        <f>'Bieu8-XSKT'!J246</f>
        <v>0</v>
      </c>
      <c r="K246" s="38">
        <f>'Bieu8-XSKT'!K246</f>
        <v>0</v>
      </c>
      <c r="L246" s="38">
        <f>'Bieu8-XSKT'!L246</f>
        <v>0</v>
      </c>
      <c r="M246" s="38">
        <f>'Bieu8-XSKT'!M246</f>
        <v>0</v>
      </c>
      <c r="N246" s="38">
        <f>'Bieu8-XSKT'!N246</f>
        <v>0</v>
      </c>
      <c r="O246" s="38">
        <f>'Bieu8-XSKT'!O246</f>
        <v>0</v>
      </c>
      <c r="P246" s="38">
        <f>'Bieu8-XSKT'!P246</f>
        <v>0</v>
      </c>
      <c r="Q246" s="38">
        <f>'Bieu8-XSKT'!Q246</f>
        <v>0</v>
      </c>
      <c r="R246" s="38">
        <f>'Bieu8-XSKT'!R246</f>
        <v>0</v>
      </c>
      <c r="S246" s="38">
        <f>'Bieu8-XSKT'!S246</f>
        <v>0</v>
      </c>
      <c r="T246" s="38">
        <f>'Bieu8-XSKT'!T246</f>
        <v>0</v>
      </c>
      <c r="U246" s="38">
        <f>'Bieu8-XSKT'!U246</f>
        <v>0</v>
      </c>
      <c r="V246" s="38">
        <f>'Bieu8-XSKT'!V246</f>
        <v>0</v>
      </c>
      <c r="W246" s="38">
        <f>'Bieu8-XSKT'!W246</f>
        <v>0</v>
      </c>
      <c r="X246" s="38">
        <f>'Bieu8-XSKT'!X246</f>
        <v>0</v>
      </c>
      <c r="Y246" s="38">
        <f>'Bieu8-XSKT'!Y246</f>
        <v>0</v>
      </c>
      <c r="Z246" s="38">
        <f>'Bieu8-XSKT'!Z246</f>
        <v>0</v>
      </c>
      <c r="AA246" s="38">
        <f>'Bieu8-XSKT'!AA246</f>
        <v>0</v>
      </c>
      <c r="AB246" s="38">
        <f>'Bieu8-XSKT'!AB246</f>
        <v>0</v>
      </c>
      <c r="AC246" s="38">
        <f>'Bieu8-XSKT'!AC246</f>
        <v>0</v>
      </c>
      <c r="AD246" s="38">
        <f>'Bieu8-XSKT'!AD246</f>
        <v>0</v>
      </c>
      <c r="AE246" s="38">
        <f>'Bieu8-XSKT'!AE246</f>
        <v>0</v>
      </c>
      <c r="AF246" s="38">
        <f>'Bieu8-XSKT'!AF246</f>
        <v>0</v>
      </c>
      <c r="AG246" s="38">
        <f>'Bieu8-XSKT'!AG246</f>
        <v>0</v>
      </c>
      <c r="AH246" s="38">
        <f>'Bieu8-XSKT'!AH246</f>
        <v>0</v>
      </c>
      <c r="AI246" s="38">
        <f>'Bieu8-XSKT'!AI246</f>
        <v>0</v>
      </c>
      <c r="AJ246" s="38">
        <f>'Bieu8-XSKT'!AJ246</f>
        <v>0</v>
      </c>
      <c r="AK246" s="38">
        <f>'Bieu8-XSKT'!AK246</f>
        <v>0</v>
      </c>
      <c r="AL246" s="38">
        <f>'Bieu8-XSKT'!AL246</f>
        <v>0</v>
      </c>
      <c r="AM246" s="38">
        <f>'Bieu8-XSKT'!AM246</f>
        <v>0</v>
      </c>
      <c r="AN246" s="38">
        <f>'Bieu8-XSKT'!AN246</f>
        <v>0</v>
      </c>
      <c r="AO246" s="38">
        <f>'Bieu8-XSKT'!AO246</f>
        <v>0</v>
      </c>
      <c r="AP246" s="38">
        <f>'Bieu8-XSKT'!AP246</f>
        <v>0</v>
      </c>
      <c r="AQ246" s="38">
        <f>'Bieu8-XSKT'!AQ246</f>
        <v>0</v>
      </c>
      <c r="AR246" s="38">
        <f>'Bieu8-XSKT'!AR246</f>
        <v>0</v>
      </c>
      <c r="AS246" s="38">
        <f>'Bieu8-XSKT'!AS246</f>
        <v>0</v>
      </c>
      <c r="AT246" s="38">
        <f>'Bieu8-XSKT'!AT246</f>
        <v>0</v>
      </c>
      <c r="AU246" s="38">
        <f>'Bieu8-XSKT'!AU246</f>
        <v>0</v>
      </c>
      <c r="AV246" s="38">
        <f>'Bieu8-XSKT'!AV246</f>
        <v>0</v>
      </c>
      <c r="AW246" s="38">
        <f>'Bieu8-XSKT'!AW246</f>
        <v>0</v>
      </c>
      <c r="AX246" s="38">
        <f>'Bieu8-XSKT'!AX246</f>
        <v>0</v>
      </c>
      <c r="AY246" s="38">
        <f>'Bieu8-XSKT'!AY246</f>
        <v>0</v>
      </c>
      <c r="AZ246" s="38">
        <f>'Bieu8-XSKT'!AZ246</f>
        <v>0</v>
      </c>
      <c r="BA246" s="38">
        <f>'Bieu8-XSKT'!BA246</f>
        <v>0</v>
      </c>
      <c r="BB246" s="38">
        <f>'Bieu8-XSKT'!BB246</f>
        <v>0</v>
      </c>
      <c r="BC246" s="38">
        <f>'Bieu8-XSKT'!BC246</f>
        <v>0</v>
      </c>
      <c r="BD246" s="38">
        <f>'Bieu8-XSKT'!BD246</f>
        <v>0</v>
      </c>
      <c r="BE246" s="38">
        <f>'Bieu8-XSKT'!BE246</f>
        <v>0</v>
      </c>
      <c r="BF246" s="38">
        <f>'Bieu8-XSKT'!BF246</f>
        <v>0</v>
      </c>
      <c r="BG246" s="38">
        <f>'Bieu8-XSKT'!BG246</f>
        <v>0</v>
      </c>
      <c r="BH246" s="38">
        <f>'Bieu8-XSKT'!BH246</f>
        <v>0</v>
      </c>
      <c r="BI246" s="38">
        <f>'Bieu8-XSKT'!BI246</f>
        <v>0</v>
      </c>
      <c r="BJ246" s="38">
        <f>'Bieu8-XSKT'!BJ246</f>
        <v>0</v>
      </c>
      <c r="BK246" s="38">
        <f>'Bieu8-XSKT'!BK246</f>
        <v>0</v>
      </c>
      <c r="BL246" s="38">
        <f>'Bieu8-XSKT'!BL246</f>
        <v>0</v>
      </c>
      <c r="BM246" s="38">
        <f>'Bieu8-XSKT'!BM246</f>
        <v>0</v>
      </c>
      <c r="BN246" s="38">
        <f>'Bieu8-XSKT'!BN246</f>
        <v>0</v>
      </c>
      <c r="BO246" s="38">
        <f>'Bieu8-XSKT'!BO246</f>
        <v>0</v>
      </c>
      <c r="BP246" s="38">
        <f>'Bieu8-XSKT'!BP246</f>
        <v>0</v>
      </c>
      <c r="BQ246" s="38">
        <f>'Bieu8-XSKT'!BQ246</f>
        <v>0</v>
      </c>
      <c r="BR246" s="38">
        <f>'Bieu8-XSKT'!BR246</f>
        <v>0</v>
      </c>
      <c r="BS246" s="38">
        <f>'Bieu8-XSKT'!BS246</f>
        <v>0</v>
      </c>
      <c r="BT246" s="38">
        <f>'Bieu8-XSKT'!BT246</f>
        <v>0</v>
      </c>
      <c r="BU246" s="38">
        <f>'Bieu8-XSKT'!BU246</f>
        <v>1500</v>
      </c>
      <c r="BV246" s="38">
        <f>'Bieu8-XSKT'!BV246</f>
        <v>0</v>
      </c>
      <c r="BW246" s="38">
        <f>'Bieu8-XSKT'!BW246</f>
        <v>0</v>
      </c>
      <c r="BX246" s="38">
        <f>'Bieu8-XSKT'!BX246</f>
        <v>0</v>
      </c>
      <c r="BY246" s="38">
        <f>'Bieu8-XSKT'!BY246</f>
        <v>1500</v>
      </c>
      <c r="BZ246" s="38">
        <f>'Bieu8-XSKT'!BZ246</f>
        <v>1500</v>
      </c>
      <c r="CA246" s="38">
        <f>'Bieu8-XSKT'!CA246</f>
        <v>700</v>
      </c>
      <c r="CB246" s="38">
        <f>'Bieu8-XSKT'!CB246</f>
        <v>2200</v>
      </c>
      <c r="CC246" s="39">
        <f>CB246-BY246</f>
        <v>700</v>
      </c>
      <c r="CD246" s="124" t="s">
        <v>63</v>
      </c>
      <c r="CE246" s="120"/>
      <c r="CG246" s="125"/>
      <c r="CH246" s="107"/>
      <c r="CI246" s="125"/>
      <c r="CJ246" s="106"/>
      <c r="CK246" s="105"/>
      <c r="CL246" s="106"/>
    </row>
    <row r="247" spans="1:90" s="17" customFormat="1" ht="30" hidden="1" x14ac:dyDescent="0.25">
      <c r="A247" s="41">
        <f t="shared" ref="A247:A249" si="61">A246+1</f>
        <v>3</v>
      </c>
      <c r="B247" s="141" t="s">
        <v>212</v>
      </c>
      <c r="C247" s="44"/>
      <c r="D247" s="44"/>
      <c r="E247" s="45"/>
      <c r="F247" s="226"/>
      <c r="G247" s="38">
        <f>'Bieu8-XSKT'!G247</f>
        <v>2530</v>
      </c>
      <c r="H247" s="38">
        <f>'Bieu8-XSKT'!H247</f>
        <v>2530</v>
      </c>
      <c r="I247" s="38">
        <f>'Bieu8-XSKT'!I247</f>
        <v>0</v>
      </c>
      <c r="J247" s="38">
        <f>'Bieu8-XSKT'!J247</f>
        <v>0</v>
      </c>
      <c r="K247" s="38">
        <f>'Bieu8-XSKT'!K247</f>
        <v>0</v>
      </c>
      <c r="L247" s="38">
        <f>'Bieu8-XSKT'!L247</f>
        <v>0</v>
      </c>
      <c r="M247" s="38">
        <f>'Bieu8-XSKT'!M247</f>
        <v>0</v>
      </c>
      <c r="N247" s="38">
        <f>'Bieu8-XSKT'!N247</f>
        <v>0</v>
      </c>
      <c r="O247" s="38">
        <f>'Bieu8-XSKT'!O247</f>
        <v>0</v>
      </c>
      <c r="P247" s="38">
        <f>'Bieu8-XSKT'!P247</f>
        <v>0</v>
      </c>
      <c r="Q247" s="38">
        <f>'Bieu8-XSKT'!Q247</f>
        <v>0</v>
      </c>
      <c r="R247" s="38">
        <f>'Bieu8-XSKT'!R247</f>
        <v>0</v>
      </c>
      <c r="S247" s="38">
        <f>'Bieu8-XSKT'!S247</f>
        <v>0</v>
      </c>
      <c r="T247" s="38">
        <f>'Bieu8-XSKT'!T247</f>
        <v>0</v>
      </c>
      <c r="U247" s="38">
        <f>'Bieu8-XSKT'!U247</f>
        <v>0</v>
      </c>
      <c r="V247" s="38">
        <f>'Bieu8-XSKT'!V247</f>
        <v>0</v>
      </c>
      <c r="W247" s="38">
        <f>'Bieu8-XSKT'!W247</f>
        <v>0</v>
      </c>
      <c r="X247" s="38">
        <f>'Bieu8-XSKT'!X247</f>
        <v>0</v>
      </c>
      <c r="Y247" s="38">
        <f>'Bieu8-XSKT'!Y247</f>
        <v>0</v>
      </c>
      <c r="Z247" s="38">
        <f>'Bieu8-XSKT'!Z247</f>
        <v>0</v>
      </c>
      <c r="AA247" s="38">
        <f>'Bieu8-XSKT'!AA247</f>
        <v>0</v>
      </c>
      <c r="AB247" s="38">
        <f>'Bieu8-XSKT'!AB247</f>
        <v>0</v>
      </c>
      <c r="AC247" s="38">
        <f>'Bieu8-XSKT'!AC247</f>
        <v>0</v>
      </c>
      <c r="AD247" s="38">
        <f>'Bieu8-XSKT'!AD247</f>
        <v>0</v>
      </c>
      <c r="AE247" s="38">
        <f>'Bieu8-XSKT'!AE247</f>
        <v>0</v>
      </c>
      <c r="AF247" s="38">
        <f>'Bieu8-XSKT'!AF247</f>
        <v>0</v>
      </c>
      <c r="AG247" s="38">
        <f>'Bieu8-XSKT'!AG247</f>
        <v>0</v>
      </c>
      <c r="AH247" s="38">
        <f>'Bieu8-XSKT'!AH247</f>
        <v>0</v>
      </c>
      <c r="AI247" s="38">
        <f>'Bieu8-XSKT'!AI247</f>
        <v>0</v>
      </c>
      <c r="AJ247" s="38">
        <f>'Bieu8-XSKT'!AJ247</f>
        <v>0</v>
      </c>
      <c r="AK247" s="38">
        <f>'Bieu8-XSKT'!AK247</f>
        <v>0</v>
      </c>
      <c r="AL247" s="38">
        <f>'Bieu8-XSKT'!AL247</f>
        <v>0</v>
      </c>
      <c r="AM247" s="38">
        <f>'Bieu8-XSKT'!AM247</f>
        <v>0</v>
      </c>
      <c r="AN247" s="38">
        <f>'Bieu8-XSKT'!AN247</f>
        <v>0</v>
      </c>
      <c r="AO247" s="38">
        <f>'Bieu8-XSKT'!AO247</f>
        <v>0</v>
      </c>
      <c r="AP247" s="38">
        <f>'Bieu8-XSKT'!AP247</f>
        <v>0</v>
      </c>
      <c r="AQ247" s="38">
        <f>'Bieu8-XSKT'!AQ247</f>
        <v>0</v>
      </c>
      <c r="AR247" s="38">
        <f>'Bieu8-XSKT'!AR247</f>
        <v>0</v>
      </c>
      <c r="AS247" s="38">
        <f>'Bieu8-XSKT'!AS247</f>
        <v>0</v>
      </c>
      <c r="AT247" s="38">
        <f>'Bieu8-XSKT'!AT247</f>
        <v>0</v>
      </c>
      <c r="AU247" s="38">
        <f>'Bieu8-XSKT'!AU247</f>
        <v>0</v>
      </c>
      <c r="AV247" s="38">
        <f>'Bieu8-XSKT'!AV247</f>
        <v>0</v>
      </c>
      <c r="AW247" s="38">
        <f>'Bieu8-XSKT'!AW247</f>
        <v>0</v>
      </c>
      <c r="AX247" s="38">
        <f>'Bieu8-XSKT'!AX247</f>
        <v>0</v>
      </c>
      <c r="AY247" s="38">
        <f>'Bieu8-XSKT'!AY247</f>
        <v>0</v>
      </c>
      <c r="AZ247" s="38">
        <f>'Bieu8-XSKT'!AZ247</f>
        <v>0</v>
      </c>
      <c r="BA247" s="38">
        <f>'Bieu8-XSKT'!BA247</f>
        <v>0</v>
      </c>
      <c r="BB247" s="38">
        <f>'Bieu8-XSKT'!BB247</f>
        <v>0</v>
      </c>
      <c r="BC247" s="38">
        <f>'Bieu8-XSKT'!BC247</f>
        <v>0</v>
      </c>
      <c r="BD247" s="38">
        <f>'Bieu8-XSKT'!BD247</f>
        <v>0</v>
      </c>
      <c r="BE247" s="38">
        <f>'Bieu8-XSKT'!BE247</f>
        <v>0</v>
      </c>
      <c r="BF247" s="38">
        <f>'Bieu8-XSKT'!BF247</f>
        <v>0</v>
      </c>
      <c r="BG247" s="38">
        <f>'Bieu8-XSKT'!BG247</f>
        <v>0</v>
      </c>
      <c r="BH247" s="38">
        <f>'Bieu8-XSKT'!BH247</f>
        <v>0</v>
      </c>
      <c r="BI247" s="38">
        <f>'Bieu8-XSKT'!BI247</f>
        <v>2530</v>
      </c>
      <c r="BJ247" s="38">
        <f>'Bieu8-XSKT'!BJ247</f>
        <v>2530</v>
      </c>
      <c r="BK247" s="38">
        <f>'Bieu8-XSKT'!BK247</f>
        <v>2764</v>
      </c>
      <c r="BL247" s="38">
        <f>'Bieu8-XSKT'!BL247</f>
        <v>0</v>
      </c>
      <c r="BM247" s="38">
        <f>'Bieu8-XSKT'!BM247</f>
        <v>0</v>
      </c>
      <c r="BN247" s="38">
        <f>'Bieu8-XSKT'!BN247</f>
        <v>2530</v>
      </c>
      <c r="BO247" s="38">
        <f>'Bieu8-XSKT'!BO247</f>
        <v>234</v>
      </c>
      <c r="BP247" s="38">
        <f>'Bieu8-XSKT'!BP247</f>
        <v>2764</v>
      </c>
      <c r="BQ247" s="38">
        <f>'Bieu8-XSKT'!BQ247</f>
        <v>0</v>
      </c>
      <c r="BR247" s="38">
        <f>'Bieu8-XSKT'!BR247</f>
        <v>50</v>
      </c>
      <c r="BS247" s="38">
        <f>'Bieu8-XSKT'!BS247</f>
        <v>2714</v>
      </c>
      <c r="BT247" s="38">
        <f>'Bieu8-XSKT'!BT247</f>
        <v>0</v>
      </c>
      <c r="BU247" s="38">
        <f>'Bieu8-XSKT'!BU247</f>
        <v>2534</v>
      </c>
      <c r="BV247" s="38">
        <f>'Bieu8-XSKT'!BV247</f>
        <v>50</v>
      </c>
      <c r="BW247" s="38">
        <f>'Bieu8-XSKT'!BW247</f>
        <v>50</v>
      </c>
      <c r="BX247" s="38">
        <f>'Bieu8-XSKT'!BX247</f>
        <v>50</v>
      </c>
      <c r="BY247" s="38">
        <f>'Bieu8-XSKT'!BY247</f>
        <v>2484</v>
      </c>
      <c r="BZ247" s="38">
        <f>'Bieu8-XSKT'!BZ247</f>
        <v>2484</v>
      </c>
      <c r="CA247" s="38">
        <f>'Bieu8-XSKT'!CA247</f>
        <v>0</v>
      </c>
      <c r="CB247" s="38">
        <f>'Bieu8-XSKT'!CB247</f>
        <v>2484</v>
      </c>
      <c r="CC247" s="39"/>
      <c r="CD247" s="124" t="s">
        <v>213</v>
      </c>
      <c r="CE247" s="120"/>
      <c r="CG247" s="125"/>
      <c r="CH247" s="107"/>
      <c r="CI247" s="125"/>
      <c r="CJ247" s="106"/>
      <c r="CK247" s="105"/>
      <c r="CL247" s="106"/>
    </row>
    <row r="248" spans="1:90" s="17" customFormat="1" ht="30" hidden="1" x14ac:dyDescent="0.25">
      <c r="A248" s="41">
        <f t="shared" si="61"/>
        <v>4</v>
      </c>
      <c r="B248" s="141" t="s">
        <v>214</v>
      </c>
      <c r="C248" s="44"/>
      <c r="D248" s="44"/>
      <c r="E248" s="45"/>
      <c r="F248" s="226"/>
      <c r="G248" s="38">
        <f>'Bieu8-XSKT'!G248</f>
        <v>4984</v>
      </c>
      <c r="H248" s="38">
        <f>'Bieu8-XSKT'!H248</f>
        <v>4734.8</v>
      </c>
      <c r="I248" s="38">
        <f>'Bieu8-XSKT'!I248</f>
        <v>0</v>
      </c>
      <c r="J248" s="38">
        <f>'Bieu8-XSKT'!J248</f>
        <v>0</v>
      </c>
      <c r="K248" s="38">
        <f>'Bieu8-XSKT'!K248</f>
        <v>0</v>
      </c>
      <c r="L248" s="38">
        <f>'Bieu8-XSKT'!L248</f>
        <v>0</v>
      </c>
      <c r="M248" s="38">
        <f>'Bieu8-XSKT'!M248</f>
        <v>0</v>
      </c>
      <c r="N248" s="38">
        <f>'Bieu8-XSKT'!N248</f>
        <v>0</v>
      </c>
      <c r="O248" s="38">
        <f>'Bieu8-XSKT'!O248</f>
        <v>0</v>
      </c>
      <c r="P248" s="38">
        <f>'Bieu8-XSKT'!P248</f>
        <v>0</v>
      </c>
      <c r="Q248" s="38">
        <f>'Bieu8-XSKT'!Q248</f>
        <v>0</v>
      </c>
      <c r="R248" s="38">
        <f>'Bieu8-XSKT'!R248</f>
        <v>0</v>
      </c>
      <c r="S248" s="38">
        <f>'Bieu8-XSKT'!S248</f>
        <v>0</v>
      </c>
      <c r="T248" s="38">
        <f>'Bieu8-XSKT'!T248</f>
        <v>0</v>
      </c>
      <c r="U248" s="38">
        <f>'Bieu8-XSKT'!U248</f>
        <v>0</v>
      </c>
      <c r="V248" s="38">
        <f>'Bieu8-XSKT'!V248</f>
        <v>0</v>
      </c>
      <c r="W248" s="38">
        <f>'Bieu8-XSKT'!W248</f>
        <v>0</v>
      </c>
      <c r="X248" s="38">
        <f>'Bieu8-XSKT'!X248</f>
        <v>0</v>
      </c>
      <c r="Y248" s="38">
        <f>'Bieu8-XSKT'!Y248</f>
        <v>0</v>
      </c>
      <c r="Z248" s="38">
        <f>'Bieu8-XSKT'!Z248</f>
        <v>0</v>
      </c>
      <c r="AA248" s="38">
        <f>'Bieu8-XSKT'!AA248</f>
        <v>0</v>
      </c>
      <c r="AB248" s="38">
        <f>'Bieu8-XSKT'!AB248</f>
        <v>0</v>
      </c>
      <c r="AC248" s="38">
        <f>'Bieu8-XSKT'!AC248</f>
        <v>0</v>
      </c>
      <c r="AD248" s="38">
        <f>'Bieu8-XSKT'!AD248</f>
        <v>0</v>
      </c>
      <c r="AE248" s="38">
        <f>'Bieu8-XSKT'!AE248</f>
        <v>0</v>
      </c>
      <c r="AF248" s="38">
        <f>'Bieu8-XSKT'!AF248</f>
        <v>0</v>
      </c>
      <c r="AG248" s="38">
        <f>'Bieu8-XSKT'!AG248</f>
        <v>0</v>
      </c>
      <c r="AH248" s="38">
        <f>'Bieu8-XSKT'!AH248</f>
        <v>0</v>
      </c>
      <c r="AI248" s="38">
        <f>'Bieu8-XSKT'!AI248</f>
        <v>0</v>
      </c>
      <c r="AJ248" s="38">
        <f>'Bieu8-XSKT'!AJ248</f>
        <v>0</v>
      </c>
      <c r="AK248" s="38">
        <f>'Bieu8-XSKT'!AK248</f>
        <v>0</v>
      </c>
      <c r="AL248" s="38">
        <f>'Bieu8-XSKT'!AL248</f>
        <v>0</v>
      </c>
      <c r="AM248" s="38">
        <f>'Bieu8-XSKT'!AM248</f>
        <v>0</v>
      </c>
      <c r="AN248" s="38">
        <f>'Bieu8-XSKT'!AN248</f>
        <v>0</v>
      </c>
      <c r="AO248" s="38">
        <f>'Bieu8-XSKT'!AO248</f>
        <v>0</v>
      </c>
      <c r="AP248" s="38">
        <f>'Bieu8-XSKT'!AP248</f>
        <v>0</v>
      </c>
      <c r="AQ248" s="38">
        <f>'Bieu8-XSKT'!AQ248</f>
        <v>0</v>
      </c>
      <c r="AR248" s="38">
        <f>'Bieu8-XSKT'!AR248</f>
        <v>0</v>
      </c>
      <c r="AS248" s="38">
        <f>'Bieu8-XSKT'!AS248</f>
        <v>0</v>
      </c>
      <c r="AT248" s="38">
        <f>'Bieu8-XSKT'!AT248</f>
        <v>0</v>
      </c>
      <c r="AU248" s="38">
        <f>'Bieu8-XSKT'!AU248</f>
        <v>0</v>
      </c>
      <c r="AV248" s="38">
        <f>'Bieu8-XSKT'!AV248</f>
        <v>0</v>
      </c>
      <c r="AW248" s="38">
        <f>'Bieu8-XSKT'!AW248</f>
        <v>0</v>
      </c>
      <c r="AX248" s="38">
        <f>'Bieu8-XSKT'!AX248</f>
        <v>0</v>
      </c>
      <c r="AY248" s="38">
        <f>'Bieu8-XSKT'!AY248</f>
        <v>0</v>
      </c>
      <c r="AZ248" s="38">
        <f>'Bieu8-XSKT'!AZ248</f>
        <v>0</v>
      </c>
      <c r="BA248" s="38">
        <f>'Bieu8-XSKT'!BA248</f>
        <v>0</v>
      </c>
      <c r="BB248" s="38">
        <f>'Bieu8-XSKT'!BB248</f>
        <v>0</v>
      </c>
      <c r="BC248" s="38">
        <f>'Bieu8-XSKT'!BC248</f>
        <v>0</v>
      </c>
      <c r="BD248" s="38">
        <f>'Bieu8-XSKT'!BD248</f>
        <v>0</v>
      </c>
      <c r="BE248" s="38">
        <f>'Bieu8-XSKT'!BE248</f>
        <v>0</v>
      </c>
      <c r="BF248" s="38">
        <f>'Bieu8-XSKT'!BF248</f>
        <v>0</v>
      </c>
      <c r="BG248" s="38">
        <f>'Bieu8-XSKT'!BG248</f>
        <v>0</v>
      </c>
      <c r="BH248" s="38">
        <f>'Bieu8-XSKT'!BH248</f>
        <v>0</v>
      </c>
      <c r="BI248" s="38">
        <f>'Bieu8-XSKT'!BI248</f>
        <v>4984</v>
      </c>
      <c r="BJ248" s="38">
        <f>'Bieu8-XSKT'!BJ248</f>
        <v>4734.8</v>
      </c>
      <c r="BK248" s="38">
        <f>'Bieu8-XSKT'!BK248</f>
        <v>3990.8</v>
      </c>
      <c r="BL248" s="38">
        <f>'Bieu8-XSKT'!BL248</f>
        <v>0</v>
      </c>
      <c r="BM248" s="38">
        <f>'Bieu8-XSKT'!BM248</f>
        <v>0</v>
      </c>
      <c r="BN248" s="38">
        <f>'Bieu8-XSKT'!BN248</f>
        <v>4734.8</v>
      </c>
      <c r="BO248" s="38">
        <f>'Bieu8-XSKT'!BO248</f>
        <v>-744</v>
      </c>
      <c r="BP248" s="38">
        <f>'Bieu8-XSKT'!BP248</f>
        <v>3990.8</v>
      </c>
      <c r="BQ248" s="38">
        <f>'Bieu8-XSKT'!BQ248</f>
        <v>0</v>
      </c>
      <c r="BR248" s="38">
        <f>'Bieu8-XSKT'!BR248</f>
        <v>140</v>
      </c>
      <c r="BS248" s="38">
        <f>'Bieu8-XSKT'!BS248</f>
        <v>3850.8</v>
      </c>
      <c r="BT248" s="38">
        <f>'Bieu8-XSKT'!BT248</f>
        <v>0</v>
      </c>
      <c r="BU248" s="38">
        <f>'Bieu8-XSKT'!BU248</f>
        <v>5756</v>
      </c>
      <c r="BV248" s="38">
        <f>'Bieu8-XSKT'!BV248</f>
        <v>140</v>
      </c>
      <c r="BW248" s="38">
        <f>'Bieu8-XSKT'!BW248</f>
        <v>140</v>
      </c>
      <c r="BX248" s="38">
        <f>'Bieu8-XSKT'!BX248</f>
        <v>140</v>
      </c>
      <c r="BY248" s="38">
        <f>'Bieu8-XSKT'!BY248</f>
        <v>5616</v>
      </c>
      <c r="BZ248" s="38">
        <f>'Bieu8-XSKT'!BZ248</f>
        <v>5616</v>
      </c>
      <c r="CA248" s="38">
        <f>'Bieu8-XSKT'!CA248</f>
        <v>0</v>
      </c>
      <c r="CB248" s="38">
        <f>'Bieu8-XSKT'!CB248</f>
        <v>4616</v>
      </c>
      <c r="CC248" s="39"/>
      <c r="CD248" s="124" t="s">
        <v>213</v>
      </c>
      <c r="CE248" s="120"/>
      <c r="CG248" s="125"/>
      <c r="CH248" s="107"/>
      <c r="CI248" s="125"/>
      <c r="CJ248" s="106"/>
      <c r="CK248" s="105"/>
      <c r="CL248" s="106"/>
    </row>
    <row r="249" spans="1:90" s="17" customFormat="1" ht="45" hidden="1" x14ac:dyDescent="0.25">
      <c r="A249" s="41">
        <f t="shared" si="61"/>
        <v>5</v>
      </c>
      <c r="B249" s="141" t="s">
        <v>215</v>
      </c>
      <c r="C249" s="44"/>
      <c r="D249" s="44"/>
      <c r="E249" s="45"/>
      <c r="F249" s="226"/>
      <c r="G249" s="38">
        <f>'Bieu8-XSKT'!G249</f>
        <v>0</v>
      </c>
      <c r="H249" s="38">
        <f>'Bieu8-XSKT'!H249</f>
        <v>0</v>
      </c>
      <c r="I249" s="38">
        <f>'Bieu8-XSKT'!I249</f>
        <v>0</v>
      </c>
      <c r="J249" s="38">
        <f>'Bieu8-XSKT'!J249</f>
        <v>0</v>
      </c>
      <c r="K249" s="38">
        <f>'Bieu8-XSKT'!K249</f>
        <v>0</v>
      </c>
      <c r="L249" s="38">
        <f>'Bieu8-XSKT'!L249</f>
        <v>0</v>
      </c>
      <c r="M249" s="38">
        <f>'Bieu8-XSKT'!M249</f>
        <v>0</v>
      </c>
      <c r="N249" s="38">
        <f>'Bieu8-XSKT'!N249</f>
        <v>0</v>
      </c>
      <c r="O249" s="38">
        <f>'Bieu8-XSKT'!O249</f>
        <v>0</v>
      </c>
      <c r="P249" s="38">
        <f>'Bieu8-XSKT'!P249</f>
        <v>0</v>
      </c>
      <c r="Q249" s="38">
        <f>'Bieu8-XSKT'!Q249</f>
        <v>0</v>
      </c>
      <c r="R249" s="38">
        <f>'Bieu8-XSKT'!R249</f>
        <v>0</v>
      </c>
      <c r="S249" s="38">
        <f>'Bieu8-XSKT'!S249</f>
        <v>0</v>
      </c>
      <c r="T249" s="38">
        <f>'Bieu8-XSKT'!T249</f>
        <v>0</v>
      </c>
      <c r="U249" s="38">
        <f>'Bieu8-XSKT'!U249</f>
        <v>0</v>
      </c>
      <c r="V249" s="38">
        <f>'Bieu8-XSKT'!V249</f>
        <v>0</v>
      </c>
      <c r="W249" s="38">
        <f>'Bieu8-XSKT'!W249</f>
        <v>0</v>
      </c>
      <c r="X249" s="38">
        <f>'Bieu8-XSKT'!X249</f>
        <v>0</v>
      </c>
      <c r="Y249" s="38">
        <f>'Bieu8-XSKT'!Y249</f>
        <v>0</v>
      </c>
      <c r="Z249" s="38">
        <f>'Bieu8-XSKT'!Z249</f>
        <v>0</v>
      </c>
      <c r="AA249" s="38">
        <f>'Bieu8-XSKT'!AA249</f>
        <v>0</v>
      </c>
      <c r="AB249" s="38">
        <f>'Bieu8-XSKT'!AB249</f>
        <v>0</v>
      </c>
      <c r="AC249" s="38">
        <f>'Bieu8-XSKT'!AC249</f>
        <v>0</v>
      </c>
      <c r="AD249" s="38">
        <f>'Bieu8-XSKT'!AD249</f>
        <v>0</v>
      </c>
      <c r="AE249" s="38">
        <f>'Bieu8-XSKT'!AE249</f>
        <v>0</v>
      </c>
      <c r="AF249" s="38">
        <f>'Bieu8-XSKT'!AF249</f>
        <v>0</v>
      </c>
      <c r="AG249" s="38">
        <f>'Bieu8-XSKT'!AG249</f>
        <v>0</v>
      </c>
      <c r="AH249" s="38">
        <f>'Bieu8-XSKT'!AH249</f>
        <v>0</v>
      </c>
      <c r="AI249" s="38">
        <f>'Bieu8-XSKT'!AI249</f>
        <v>0</v>
      </c>
      <c r="AJ249" s="38">
        <f>'Bieu8-XSKT'!AJ249</f>
        <v>0</v>
      </c>
      <c r="AK249" s="38">
        <f>'Bieu8-XSKT'!AK249</f>
        <v>0</v>
      </c>
      <c r="AL249" s="38">
        <f>'Bieu8-XSKT'!AL249</f>
        <v>0</v>
      </c>
      <c r="AM249" s="38">
        <f>'Bieu8-XSKT'!AM249</f>
        <v>0</v>
      </c>
      <c r="AN249" s="38">
        <f>'Bieu8-XSKT'!AN249</f>
        <v>0</v>
      </c>
      <c r="AO249" s="38">
        <f>'Bieu8-XSKT'!AO249</f>
        <v>0</v>
      </c>
      <c r="AP249" s="38">
        <f>'Bieu8-XSKT'!AP249</f>
        <v>0</v>
      </c>
      <c r="AQ249" s="38">
        <f>'Bieu8-XSKT'!AQ249</f>
        <v>0</v>
      </c>
      <c r="AR249" s="38">
        <f>'Bieu8-XSKT'!AR249</f>
        <v>0</v>
      </c>
      <c r="AS249" s="38">
        <f>'Bieu8-XSKT'!AS249</f>
        <v>0</v>
      </c>
      <c r="AT249" s="38">
        <f>'Bieu8-XSKT'!AT249</f>
        <v>0</v>
      </c>
      <c r="AU249" s="38">
        <f>'Bieu8-XSKT'!AU249</f>
        <v>0</v>
      </c>
      <c r="AV249" s="38">
        <f>'Bieu8-XSKT'!AV249</f>
        <v>0</v>
      </c>
      <c r="AW249" s="38">
        <f>'Bieu8-XSKT'!AW249</f>
        <v>0</v>
      </c>
      <c r="AX249" s="38">
        <f>'Bieu8-XSKT'!AX249</f>
        <v>0</v>
      </c>
      <c r="AY249" s="38">
        <f>'Bieu8-XSKT'!AY249</f>
        <v>0</v>
      </c>
      <c r="AZ249" s="38">
        <f>'Bieu8-XSKT'!AZ249</f>
        <v>0</v>
      </c>
      <c r="BA249" s="38">
        <f>'Bieu8-XSKT'!BA249</f>
        <v>0</v>
      </c>
      <c r="BB249" s="38">
        <f>'Bieu8-XSKT'!BB249</f>
        <v>0</v>
      </c>
      <c r="BC249" s="38">
        <f>'Bieu8-XSKT'!BC249</f>
        <v>0</v>
      </c>
      <c r="BD249" s="38">
        <f>'Bieu8-XSKT'!BD249</f>
        <v>0</v>
      </c>
      <c r="BE249" s="38">
        <f>'Bieu8-XSKT'!BE249</f>
        <v>0</v>
      </c>
      <c r="BF249" s="38">
        <f>'Bieu8-XSKT'!BF249</f>
        <v>0</v>
      </c>
      <c r="BG249" s="38">
        <f>'Bieu8-XSKT'!BG249</f>
        <v>0</v>
      </c>
      <c r="BH249" s="38">
        <f>'Bieu8-XSKT'!BH249</f>
        <v>0</v>
      </c>
      <c r="BI249" s="38">
        <f>'Bieu8-XSKT'!BI249</f>
        <v>0</v>
      </c>
      <c r="BJ249" s="38">
        <f>'Bieu8-XSKT'!BJ249</f>
        <v>0</v>
      </c>
      <c r="BK249" s="38">
        <f>'Bieu8-XSKT'!BK249</f>
        <v>0</v>
      </c>
      <c r="BL249" s="38">
        <f>'Bieu8-XSKT'!BL249</f>
        <v>0</v>
      </c>
      <c r="BM249" s="38">
        <f>'Bieu8-XSKT'!BM249</f>
        <v>0</v>
      </c>
      <c r="BN249" s="38">
        <f>'Bieu8-XSKT'!BN249</f>
        <v>0</v>
      </c>
      <c r="BO249" s="38">
        <f>'Bieu8-XSKT'!BO249</f>
        <v>0</v>
      </c>
      <c r="BP249" s="38">
        <f>'Bieu8-XSKT'!BP249</f>
        <v>0</v>
      </c>
      <c r="BQ249" s="38">
        <f>'Bieu8-XSKT'!BQ249</f>
        <v>0</v>
      </c>
      <c r="BR249" s="38">
        <f>'Bieu8-XSKT'!BR249</f>
        <v>0</v>
      </c>
      <c r="BS249" s="38">
        <f>'Bieu8-XSKT'!BS249</f>
        <v>0</v>
      </c>
      <c r="BT249" s="38">
        <f>'Bieu8-XSKT'!BT249</f>
        <v>0</v>
      </c>
      <c r="BU249" s="38">
        <f>'Bieu8-XSKT'!BU249</f>
        <v>0</v>
      </c>
      <c r="BV249" s="38">
        <f>'Bieu8-XSKT'!BV249</f>
        <v>0</v>
      </c>
      <c r="BW249" s="38">
        <f>'Bieu8-XSKT'!BW249</f>
        <v>0</v>
      </c>
      <c r="BX249" s="38">
        <f>'Bieu8-XSKT'!BX249</f>
        <v>0</v>
      </c>
      <c r="BY249" s="38">
        <f>'Bieu8-XSKT'!BY249</f>
        <v>0</v>
      </c>
      <c r="BZ249" s="38">
        <f>'Bieu8-XSKT'!BZ249</f>
        <v>0</v>
      </c>
      <c r="CA249" s="38">
        <f>'Bieu8-XSKT'!CA249</f>
        <v>0</v>
      </c>
      <c r="CB249" s="38">
        <f>'Bieu8-XSKT'!CB249</f>
        <v>0</v>
      </c>
      <c r="CC249" s="39"/>
      <c r="CD249" s="124" t="s">
        <v>213</v>
      </c>
      <c r="CE249" s="120"/>
      <c r="CG249" s="125"/>
      <c r="CH249" s="107"/>
      <c r="CI249" s="125"/>
      <c r="CJ249" s="106"/>
      <c r="CK249" s="105"/>
      <c r="CL249" s="106"/>
    </row>
    <row r="250" spans="1:90" s="17" customFormat="1" ht="30" x14ac:dyDescent="0.25">
      <c r="A250" s="41">
        <v>3</v>
      </c>
      <c r="B250" s="141" t="s">
        <v>216</v>
      </c>
      <c r="C250" s="44"/>
      <c r="D250" s="44"/>
      <c r="E250" s="45"/>
      <c r="F250" s="288" t="s">
        <v>664</v>
      </c>
      <c r="G250" s="38">
        <f>'Bieu8-XSKT'!G250</f>
        <v>29480</v>
      </c>
      <c r="H250" s="38">
        <f>'Bieu8-XSKT'!H250</f>
        <v>26532</v>
      </c>
      <c r="I250" s="38">
        <f>'Bieu8-XSKT'!I250</f>
        <v>0</v>
      </c>
      <c r="J250" s="38">
        <f>'Bieu8-XSKT'!J250</f>
        <v>0</v>
      </c>
      <c r="K250" s="38">
        <f>'Bieu8-XSKT'!K250</f>
        <v>0</v>
      </c>
      <c r="L250" s="38">
        <f>'Bieu8-XSKT'!L250</f>
        <v>0</v>
      </c>
      <c r="M250" s="38">
        <f>'Bieu8-XSKT'!M250</f>
        <v>0</v>
      </c>
      <c r="N250" s="38">
        <f>'Bieu8-XSKT'!N250</f>
        <v>0</v>
      </c>
      <c r="O250" s="38">
        <f>'Bieu8-XSKT'!O250</f>
        <v>0</v>
      </c>
      <c r="P250" s="38">
        <f>'Bieu8-XSKT'!P250</f>
        <v>0</v>
      </c>
      <c r="Q250" s="38">
        <f>'Bieu8-XSKT'!Q250</f>
        <v>0</v>
      </c>
      <c r="R250" s="38">
        <f>'Bieu8-XSKT'!R250</f>
        <v>0</v>
      </c>
      <c r="S250" s="38">
        <f>'Bieu8-XSKT'!S250</f>
        <v>0</v>
      </c>
      <c r="T250" s="38">
        <f>'Bieu8-XSKT'!T250</f>
        <v>0</v>
      </c>
      <c r="U250" s="38">
        <f>'Bieu8-XSKT'!U250</f>
        <v>0</v>
      </c>
      <c r="V250" s="38">
        <f>'Bieu8-XSKT'!V250</f>
        <v>0</v>
      </c>
      <c r="W250" s="38">
        <f>'Bieu8-XSKT'!W250</f>
        <v>0</v>
      </c>
      <c r="X250" s="38">
        <f>'Bieu8-XSKT'!X250</f>
        <v>0</v>
      </c>
      <c r="Y250" s="38">
        <f>'Bieu8-XSKT'!Y250</f>
        <v>0</v>
      </c>
      <c r="Z250" s="38">
        <f>'Bieu8-XSKT'!Z250</f>
        <v>0</v>
      </c>
      <c r="AA250" s="38">
        <f>'Bieu8-XSKT'!AA250</f>
        <v>0</v>
      </c>
      <c r="AB250" s="38">
        <f>'Bieu8-XSKT'!AB250</f>
        <v>0</v>
      </c>
      <c r="AC250" s="38">
        <f>'Bieu8-XSKT'!AC250</f>
        <v>0</v>
      </c>
      <c r="AD250" s="38">
        <f>'Bieu8-XSKT'!AD250</f>
        <v>0</v>
      </c>
      <c r="AE250" s="38">
        <f>'Bieu8-XSKT'!AE250</f>
        <v>0</v>
      </c>
      <c r="AF250" s="38">
        <f>'Bieu8-XSKT'!AF250</f>
        <v>0</v>
      </c>
      <c r="AG250" s="38">
        <f>'Bieu8-XSKT'!AG250</f>
        <v>0</v>
      </c>
      <c r="AH250" s="38">
        <f>'Bieu8-XSKT'!AH250</f>
        <v>0</v>
      </c>
      <c r="AI250" s="38">
        <f>'Bieu8-XSKT'!AI250</f>
        <v>0</v>
      </c>
      <c r="AJ250" s="38">
        <f>'Bieu8-XSKT'!AJ250</f>
        <v>0</v>
      </c>
      <c r="AK250" s="38">
        <f>'Bieu8-XSKT'!AK250</f>
        <v>0</v>
      </c>
      <c r="AL250" s="38">
        <f>'Bieu8-XSKT'!AL250</f>
        <v>0</v>
      </c>
      <c r="AM250" s="38">
        <f>'Bieu8-XSKT'!AM250</f>
        <v>0</v>
      </c>
      <c r="AN250" s="38">
        <f>'Bieu8-XSKT'!AN250</f>
        <v>0</v>
      </c>
      <c r="AO250" s="38">
        <f>'Bieu8-XSKT'!AO250</f>
        <v>0</v>
      </c>
      <c r="AP250" s="38">
        <f>'Bieu8-XSKT'!AP250</f>
        <v>0</v>
      </c>
      <c r="AQ250" s="38">
        <f>'Bieu8-XSKT'!AQ250</f>
        <v>0</v>
      </c>
      <c r="AR250" s="38">
        <f>'Bieu8-XSKT'!AR250</f>
        <v>0</v>
      </c>
      <c r="AS250" s="38">
        <f>'Bieu8-XSKT'!AS250</f>
        <v>0</v>
      </c>
      <c r="AT250" s="38">
        <f>'Bieu8-XSKT'!AT250</f>
        <v>0</v>
      </c>
      <c r="AU250" s="38">
        <f>'Bieu8-XSKT'!AU250</f>
        <v>0</v>
      </c>
      <c r="AV250" s="38">
        <f>'Bieu8-XSKT'!AV250</f>
        <v>0</v>
      </c>
      <c r="AW250" s="38">
        <f>'Bieu8-XSKT'!AW250</f>
        <v>0</v>
      </c>
      <c r="AX250" s="38">
        <f>'Bieu8-XSKT'!AX250</f>
        <v>0</v>
      </c>
      <c r="AY250" s="38">
        <f>'Bieu8-XSKT'!AY250</f>
        <v>0</v>
      </c>
      <c r="AZ250" s="38">
        <f>'Bieu8-XSKT'!AZ250</f>
        <v>0</v>
      </c>
      <c r="BA250" s="38">
        <f>'Bieu8-XSKT'!BA250</f>
        <v>0</v>
      </c>
      <c r="BB250" s="38">
        <f>'Bieu8-XSKT'!BB250</f>
        <v>0</v>
      </c>
      <c r="BC250" s="38">
        <f>'Bieu8-XSKT'!BC250</f>
        <v>0</v>
      </c>
      <c r="BD250" s="38">
        <f>'Bieu8-XSKT'!BD250</f>
        <v>0</v>
      </c>
      <c r="BE250" s="38">
        <f>'Bieu8-XSKT'!BE250</f>
        <v>0</v>
      </c>
      <c r="BF250" s="38">
        <f>'Bieu8-XSKT'!BF250</f>
        <v>0</v>
      </c>
      <c r="BG250" s="38">
        <f>'Bieu8-XSKT'!BG250</f>
        <v>0</v>
      </c>
      <c r="BH250" s="38">
        <f>'Bieu8-XSKT'!BH250</f>
        <v>0</v>
      </c>
      <c r="BI250" s="38">
        <f>'Bieu8-XSKT'!BI250</f>
        <v>29480</v>
      </c>
      <c r="BJ250" s="38">
        <f>'Bieu8-XSKT'!BJ250</f>
        <v>26532</v>
      </c>
      <c r="BK250" s="38">
        <f>'Bieu8-XSKT'!BK250</f>
        <v>26532</v>
      </c>
      <c r="BL250" s="38">
        <f>'Bieu8-XSKT'!BL250</f>
        <v>0</v>
      </c>
      <c r="BM250" s="38">
        <f>'Bieu8-XSKT'!BM250</f>
        <v>0</v>
      </c>
      <c r="BN250" s="38">
        <f>'Bieu8-XSKT'!BN250</f>
        <v>26532</v>
      </c>
      <c r="BO250" s="38">
        <f>'Bieu8-XSKT'!BO250</f>
        <v>0</v>
      </c>
      <c r="BP250" s="38">
        <f>'Bieu8-XSKT'!BP250</f>
        <v>26532</v>
      </c>
      <c r="BQ250" s="38">
        <f>'Bieu8-XSKT'!BQ250</f>
        <v>0</v>
      </c>
      <c r="BR250" s="38">
        <f>'Bieu8-XSKT'!BR250</f>
        <v>485</v>
      </c>
      <c r="BS250" s="38">
        <f>'Bieu8-XSKT'!BS250</f>
        <v>26047</v>
      </c>
      <c r="BT250" s="38">
        <f>'Bieu8-XSKT'!BT250</f>
        <v>0</v>
      </c>
      <c r="BU250" s="38">
        <f>'Bieu8-XSKT'!BU250</f>
        <v>5000</v>
      </c>
      <c r="BV250" s="38">
        <f>'Bieu8-XSKT'!BV250</f>
        <v>485</v>
      </c>
      <c r="BW250" s="38">
        <f>'Bieu8-XSKT'!BW250</f>
        <v>485</v>
      </c>
      <c r="BX250" s="38">
        <f>'Bieu8-XSKT'!BX250</f>
        <v>485</v>
      </c>
      <c r="BY250" s="38">
        <f>'Bieu8-XSKT'!BY250</f>
        <v>4515</v>
      </c>
      <c r="BZ250" s="38">
        <f>'Bieu8-XSKT'!BZ250</f>
        <v>4515</v>
      </c>
      <c r="CA250" s="38">
        <f>'Bieu8-XSKT'!CA250</f>
        <v>5485</v>
      </c>
      <c r="CB250" s="38">
        <f>'Bieu8-XSKT'!CB250</f>
        <v>10000</v>
      </c>
      <c r="CC250" s="39">
        <f>CB250-BY250</f>
        <v>5485</v>
      </c>
      <c r="CD250" s="124" t="s">
        <v>213</v>
      </c>
      <c r="CE250" s="120"/>
      <c r="CG250" s="125"/>
      <c r="CH250" s="107"/>
      <c r="CI250" s="125"/>
      <c r="CJ250" s="106"/>
      <c r="CK250" s="105"/>
      <c r="CL250" s="106"/>
    </row>
    <row r="251" spans="1:90" s="17" customFormat="1" ht="42.75" customHeight="1" x14ac:dyDescent="0.25">
      <c r="A251" s="41">
        <f t="shared" ref="A251:A253" si="62">A250+1</f>
        <v>4</v>
      </c>
      <c r="B251" s="141" t="s">
        <v>437</v>
      </c>
      <c r="C251" s="44"/>
      <c r="D251" s="44"/>
      <c r="E251" s="45"/>
      <c r="F251" s="288" t="s">
        <v>663</v>
      </c>
      <c r="G251" s="38">
        <f>'Bieu8-XSKT'!G251</f>
        <v>7457</v>
      </c>
      <c r="H251" s="38">
        <f>'Bieu8-XSKT'!H251</f>
        <v>6711.3</v>
      </c>
      <c r="I251" s="38">
        <f>'Bieu8-XSKT'!I251</f>
        <v>0</v>
      </c>
      <c r="J251" s="38">
        <f>'Bieu8-XSKT'!J251</f>
        <v>0</v>
      </c>
      <c r="K251" s="38">
        <f>'Bieu8-XSKT'!K251</f>
        <v>0</v>
      </c>
      <c r="L251" s="38">
        <f>'Bieu8-XSKT'!L251</f>
        <v>0</v>
      </c>
      <c r="M251" s="38">
        <f>'Bieu8-XSKT'!M251</f>
        <v>0</v>
      </c>
      <c r="N251" s="38">
        <f>'Bieu8-XSKT'!N251</f>
        <v>0</v>
      </c>
      <c r="O251" s="38">
        <f>'Bieu8-XSKT'!O251</f>
        <v>0</v>
      </c>
      <c r="P251" s="38">
        <f>'Bieu8-XSKT'!P251</f>
        <v>0</v>
      </c>
      <c r="Q251" s="38">
        <f>'Bieu8-XSKT'!Q251</f>
        <v>0</v>
      </c>
      <c r="R251" s="38">
        <f>'Bieu8-XSKT'!R251</f>
        <v>0</v>
      </c>
      <c r="S251" s="38">
        <f>'Bieu8-XSKT'!S251</f>
        <v>0</v>
      </c>
      <c r="T251" s="38">
        <f>'Bieu8-XSKT'!T251</f>
        <v>0</v>
      </c>
      <c r="U251" s="38">
        <f>'Bieu8-XSKT'!U251</f>
        <v>0</v>
      </c>
      <c r="V251" s="38">
        <f>'Bieu8-XSKT'!V251</f>
        <v>0</v>
      </c>
      <c r="W251" s="38">
        <f>'Bieu8-XSKT'!W251</f>
        <v>0</v>
      </c>
      <c r="X251" s="38">
        <f>'Bieu8-XSKT'!X251</f>
        <v>0</v>
      </c>
      <c r="Y251" s="38">
        <f>'Bieu8-XSKT'!Y251</f>
        <v>0</v>
      </c>
      <c r="Z251" s="38">
        <f>'Bieu8-XSKT'!Z251</f>
        <v>0</v>
      </c>
      <c r="AA251" s="38">
        <f>'Bieu8-XSKT'!AA251</f>
        <v>0</v>
      </c>
      <c r="AB251" s="38">
        <f>'Bieu8-XSKT'!AB251</f>
        <v>0</v>
      </c>
      <c r="AC251" s="38">
        <f>'Bieu8-XSKT'!AC251</f>
        <v>0</v>
      </c>
      <c r="AD251" s="38">
        <f>'Bieu8-XSKT'!AD251</f>
        <v>0</v>
      </c>
      <c r="AE251" s="38">
        <f>'Bieu8-XSKT'!AE251</f>
        <v>0</v>
      </c>
      <c r="AF251" s="38">
        <f>'Bieu8-XSKT'!AF251</f>
        <v>0</v>
      </c>
      <c r="AG251" s="38">
        <f>'Bieu8-XSKT'!AG251</f>
        <v>0</v>
      </c>
      <c r="AH251" s="38">
        <f>'Bieu8-XSKT'!AH251</f>
        <v>0</v>
      </c>
      <c r="AI251" s="38">
        <f>'Bieu8-XSKT'!AI251</f>
        <v>0</v>
      </c>
      <c r="AJ251" s="38">
        <f>'Bieu8-XSKT'!AJ251</f>
        <v>0</v>
      </c>
      <c r="AK251" s="38">
        <f>'Bieu8-XSKT'!AK251</f>
        <v>0</v>
      </c>
      <c r="AL251" s="38">
        <f>'Bieu8-XSKT'!AL251</f>
        <v>0</v>
      </c>
      <c r="AM251" s="38">
        <f>'Bieu8-XSKT'!AM251</f>
        <v>0</v>
      </c>
      <c r="AN251" s="38">
        <f>'Bieu8-XSKT'!AN251</f>
        <v>0</v>
      </c>
      <c r="AO251" s="38">
        <f>'Bieu8-XSKT'!AO251</f>
        <v>0</v>
      </c>
      <c r="AP251" s="38">
        <f>'Bieu8-XSKT'!AP251</f>
        <v>0</v>
      </c>
      <c r="AQ251" s="38">
        <f>'Bieu8-XSKT'!AQ251</f>
        <v>0</v>
      </c>
      <c r="AR251" s="38">
        <f>'Bieu8-XSKT'!AR251</f>
        <v>0</v>
      </c>
      <c r="AS251" s="38">
        <f>'Bieu8-XSKT'!AS251</f>
        <v>0</v>
      </c>
      <c r="AT251" s="38">
        <f>'Bieu8-XSKT'!AT251</f>
        <v>0</v>
      </c>
      <c r="AU251" s="38">
        <f>'Bieu8-XSKT'!AU251</f>
        <v>0</v>
      </c>
      <c r="AV251" s="38">
        <f>'Bieu8-XSKT'!AV251</f>
        <v>0</v>
      </c>
      <c r="AW251" s="38">
        <f>'Bieu8-XSKT'!AW251</f>
        <v>0</v>
      </c>
      <c r="AX251" s="38">
        <f>'Bieu8-XSKT'!AX251</f>
        <v>0</v>
      </c>
      <c r="AY251" s="38">
        <f>'Bieu8-XSKT'!AY251</f>
        <v>0</v>
      </c>
      <c r="AZ251" s="38">
        <f>'Bieu8-XSKT'!AZ251</f>
        <v>0</v>
      </c>
      <c r="BA251" s="38">
        <f>'Bieu8-XSKT'!BA251</f>
        <v>0</v>
      </c>
      <c r="BB251" s="38">
        <f>'Bieu8-XSKT'!BB251</f>
        <v>0</v>
      </c>
      <c r="BC251" s="38">
        <f>'Bieu8-XSKT'!BC251</f>
        <v>0</v>
      </c>
      <c r="BD251" s="38">
        <f>'Bieu8-XSKT'!BD251</f>
        <v>0</v>
      </c>
      <c r="BE251" s="38">
        <f>'Bieu8-XSKT'!BE251</f>
        <v>0</v>
      </c>
      <c r="BF251" s="38">
        <f>'Bieu8-XSKT'!BF251</f>
        <v>0</v>
      </c>
      <c r="BG251" s="38">
        <f>'Bieu8-XSKT'!BG251</f>
        <v>0</v>
      </c>
      <c r="BH251" s="38">
        <f>'Bieu8-XSKT'!BH251</f>
        <v>0</v>
      </c>
      <c r="BI251" s="38">
        <f>'Bieu8-XSKT'!BI251</f>
        <v>7457</v>
      </c>
      <c r="BJ251" s="38">
        <f>'Bieu8-XSKT'!BJ251</f>
        <v>2000</v>
      </c>
      <c r="BK251" s="38">
        <f>'Bieu8-XSKT'!BK251</f>
        <v>2000</v>
      </c>
      <c r="BL251" s="38">
        <f>'Bieu8-XSKT'!BL251</f>
        <v>0</v>
      </c>
      <c r="BM251" s="38">
        <f>'Bieu8-XSKT'!BM251</f>
        <v>0</v>
      </c>
      <c r="BN251" s="38">
        <f>'Bieu8-XSKT'!BN251</f>
        <v>2000</v>
      </c>
      <c r="BO251" s="38">
        <f>'Bieu8-XSKT'!BO251</f>
        <v>0</v>
      </c>
      <c r="BP251" s="38">
        <f>'Bieu8-XSKT'!BP251</f>
        <v>2000</v>
      </c>
      <c r="BQ251" s="38">
        <f>'Bieu8-XSKT'!BQ251</f>
        <v>0</v>
      </c>
      <c r="BR251" s="38">
        <f>'Bieu8-XSKT'!BR251</f>
        <v>150</v>
      </c>
      <c r="BS251" s="38">
        <f>'Bieu8-XSKT'!BS251</f>
        <v>0</v>
      </c>
      <c r="BT251" s="38">
        <f>'Bieu8-XSKT'!BT251</f>
        <v>0</v>
      </c>
      <c r="BU251" s="38">
        <f>'Bieu8-XSKT'!BU251</f>
        <v>2000</v>
      </c>
      <c r="BV251" s="38">
        <f>'Bieu8-XSKT'!BV251</f>
        <v>110</v>
      </c>
      <c r="BW251" s="38">
        <f>'Bieu8-XSKT'!BW251</f>
        <v>150</v>
      </c>
      <c r="BX251" s="38">
        <f>'Bieu8-XSKT'!BX251</f>
        <v>150</v>
      </c>
      <c r="BY251" s="38">
        <f>'Bieu8-XSKT'!BY251</f>
        <v>1890</v>
      </c>
      <c r="BZ251" s="38">
        <f>'Bieu8-XSKT'!BZ251</f>
        <v>1890</v>
      </c>
      <c r="CA251" s="38">
        <f>'Bieu8-XSKT'!CA251</f>
        <v>1110</v>
      </c>
      <c r="CB251" s="38">
        <f>'Bieu8-XSKT'!CB251</f>
        <v>3000</v>
      </c>
      <c r="CC251" s="38">
        <f>CB251-BY251</f>
        <v>1110</v>
      </c>
      <c r="CD251" s="124" t="s">
        <v>217</v>
      </c>
      <c r="CE251" s="120"/>
      <c r="CG251" s="125"/>
      <c r="CH251" s="107"/>
      <c r="CI251" s="125"/>
      <c r="CJ251" s="106"/>
      <c r="CK251" s="105"/>
      <c r="CL251" s="106"/>
    </row>
    <row r="252" spans="1:90" s="17" customFormat="1" ht="75" hidden="1" x14ac:dyDescent="0.25">
      <c r="A252" s="41">
        <f t="shared" si="62"/>
        <v>5</v>
      </c>
      <c r="B252" s="156" t="s">
        <v>327</v>
      </c>
      <c r="C252" s="44"/>
      <c r="D252" s="44"/>
      <c r="E252" s="45"/>
      <c r="F252" s="226"/>
      <c r="G252" s="38">
        <f>'Bieu8-XSKT'!G252</f>
        <v>11883</v>
      </c>
      <c r="H252" s="38">
        <f>'Bieu8-XSKT'!H252</f>
        <v>10694.7</v>
      </c>
      <c r="I252" s="38">
        <f>'Bieu8-XSKT'!I252</f>
        <v>0</v>
      </c>
      <c r="J252" s="38">
        <f>'Bieu8-XSKT'!J252</f>
        <v>0</v>
      </c>
      <c r="K252" s="38">
        <f>'Bieu8-XSKT'!K252</f>
        <v>0</v>
      </c>
      <c r="L252" s="38">
        <f>'Bieu8-XSKT'!L252</f>
        <v>0</v>
      </c>
      <c r="M252" s="38">
        <f>'Bieu8-XSKT'!M252</f>
        <v>0</v>
      </c>
      <c r="N252" s="38">
        <f>'Bieu8-XSKT'!N252</f>
        <v>0</v>
      </c>
      <c r="O252" s="38">
        <f>'Bieu8-XSKT'!O252</f>
        <v>0</v>
      </c>
      <c r="P252" s="38">
        <f>'Bieu8-XSKT'!P252</f>
        <v>0</v>
      </c>
      <c r="Q252" s="38">
        <f>'Bieu8-XSKT'!Q252</f>
        <v>0</v>
      </c>
      <c r="R252" s="38">
        <f>'Bieu8-XSKT'!R252</f>
        <v>0</v>
      </c>
      <c r="S252" s="38">
        <f>'Bieu8-XSKT'!S252</f>
        <v>0</v>
      </c>
      <c r="T252" s="38">
        <f>'Bieu8-XSKT'!T252</f>
        <v>0</v>
      </c>
      <c r="U252" s="38">
        <f>'Bieu8-XSKT'!U252</f>
        <v>0</v>
      </c>
      <c r="V252" s="38">
        <f>'Bieu8-XSKT'!V252</f>
        <v>0</v>
      </c>
      <c r="W252" s="38">
        <f>'Bieu8-XSKT'!W252</f>
        <v>0</v>
      </c>
      <c r="X252" s="38">
        <f>'Bieu8-XSKT'!X252</f>
        <v>0</v>
      </c>
      <c r="Y252" s="38">
        <f>'Bieu8-XSKT'!Y252</f>
        <v>0</v>
      </c>
      <c r="Z252" s="38">
        <f>'Bieu8-XSKT'!Z252</f>
        <v>0</v>
      </c>
      <c r="AA252" s="38">
        <f>'Bieu8-XSKT'!AA252</f>
        <v>0</v>
      </c>
      <c r="AB252" s="38">
        <f>'Bieu8-XSKT'!AB252</f>
        <v>0</v>
      </c>
      <c r="AC252" s="38">
        <f>'Bieu8-XSKT'!AC252</f>
        <v>0</v>
      </c>
      <c r="AD252" s="38">
        <f>'Bieu8-XSKT'!AD252</f>
        <v>0</v>
      </c>
      <c r="AE252" s="38">
        <f>'Bieu8-XSKT'!AE252</f>
        <v>0</v>
      </c>
      <c r="AF252" s="38">
        <f>'Bieu8-XSKT'!AF252</f>
        <v>0</v>
      </c>
      <c r="AG252" s="38">
        <f>'Bieu8-XSKT'!AG252</f>
        <v>0</v>
      </c>
      <c r="AH252" s="38">
        <f>'Bieu8-XSKT'!AH252</f>
        <v>0</v>
      </c>
      <c r="AI252" s="38">
        <f>'Bieu8-XSKT'!AI252</f>
        <v>0</v>
      </c>
      <c r="AJ252" s="38">
        <f>'Bieu8-XSKT'!AJ252</f>
        <v>0</v>
      </c>
      <c r="AK252" s="38">
        <f>'Bieu8-XSKT'!AK252</f>
        <v>0</v>
      </c>
      <c r="AL252" s="38">
        <f>'Bieu8-XSKT'!AL252</f>
        <v>0</v>
      </c>
      <c r="AM252" s="38">
        <f>'Bieu8-XSKT'!AM252</f>
        <v>0</v>
      </c>
      <c r="AN252" s="38">
        <f>'Bieu8-XSKT'!AN252</f>
        <v>0</v>
      </c>
      <c r="AO252" s="38">
        <f>'Bieu8-XSKT'!AO252</f>
        <v>0</v>
      </c>
      <c r="AP252" s="38">
        <f>'Bieu8-XSKT'!AP252</f>
        <v>0</v>
      </c>
      <c r="AQ252" s="38">
        <f>'Bieu8-XSKT'!AQ252</f>
        <v>0</v>
      </c>
      <c r="AR252" s="38">
        <f>'Bieu8-XSKT'!AR252</f>
        <v>0</v>
      </c>
      <c r="AS252" s="38">
        <f>'Bieu8-XSKT'!AS252</f>
        <v>0</v>
      </c>
      <c r="AT252" s="38">
        <f>'Bieu8-XSKT'!AT252</f>
        <v>0</v>
      </c>
      <c r="AU252" s="38">
        <f>'Bieu8-XSKT'!AU252</f>
        <v>0</v>
      </c>
      <c r="AV252" s="38">
        <f>'Bieu8-XSKT'!AV252</f>
        <v>0</v>
      </c>
      <c r="AW252" s="38">
        <f>'Bieu8-XSKT'!AW252</f>
        <v>0</v>
      </c>
      <c r="AX252" s="38">
        <f>'Bieu8-XSKT'!AX252</f>
        <v>0</v>
      </c>
      <c r="AY252" s="38">
        <f>'Bieu8-XSKT'!AY252</f>
        <v>0</v>
      </c>
      <c r="AZ252" s="38">
        <f>'Bieu8-XSKT'!AZ252</f>
        <v>0</v>
      </c>
      <c r="BA252" s="38">
        <f>'Bieu8-XSKT'!BA252</f>
        <v>0</v>
      </c>
      <c r="BB252" s="38">
        <f>'Bieu8-XSKT'!BB252</f>
        <v>0</v>
      </c>
      <c r="BC252" s="38">
        <f>'Bieu8-XSKT'!BC252</f>
        <v>0</v>
      </c>
      <c r="BD252" s="38">
        <f>'Bieu8-XSKT'!BD252</f>
        <v>0</v>
      </c>
      <c r="BE252" s="38">
        <f>'Bieu8-XSKT'!BE252</f>
        <v>0</v>
      </c>
      <c r="BF252" s="38">
        <f>'Bieu8-XSKT'!BF252</f>
        <v>0</v>
      </c>
      <c r="BG252" s="38">
        <f>'Bieu8-XSKT'!BG252</f>
        <v>0</v>
      </c>
      <c r="BH252" s="38">
        <f>'Bieu8-XSKT'!BH252</f>
        <v>0</v>
      </c>
      <c r="BI252" s="38">
        <f>'Bieu8-XSKT'!BI252</f>
        <v>11883</v>
      </c>
      <c r="BJ252" s="38">
        <f>'Bieu8-XSKT'!BJ252</f>
        <v>0</v>
      </c>
      <c r="BK252" s="38">
        <f>'Bieu8-XSKT'!BK252</f>
        <v>0</v>
      </c>
      <c r="BL252" s="38">
        <f>'Bieu8-XSKT'!BL252</f>
        <v>0</v>
      </c>
      <c r="BM252" s="38">
        <f>'Bieu8-XSKT'!BM252</f>
        <v>0</v>
      </c>
      <c r="BN252" s="38">
        <f>'Bieu8-XSKT'!BN252</f>
        <v>0</v>
      </c>
      <c r="BO252" s="38">
        <f>'Bieu8-XSKT'!BO252</f>
        <v>0</v>
      </c>
      <c r="BP252" s="38">
        <f>'Bieu8-XSKT'!BP252</f>
        <v>0</v>
      </c>
      <c r="BQ252" s="38">
        <f>'Bieu8-XSKT'!BQ252</f>
        <v>0</v>
      </c>
      <c r="BR252" s="38">
        <f>'Bieu8-XSKT'!BR252</f>
        <v>30</v>
      </c>
      <c r="BS252" s="38">
        <f>'Bieu8-XSKT'!BS252</f>
        <v>0</v>
      </c>
      <c r="BT252" s="38">
        <f>'Bieu8-XSKT'!BT252</f>
        <v>0</v>
      </c>
      <c r="BU252" s="38">
        <f>'Bieu8-XSKT'!BU252</f>
        <v>5000</v>
      </c>
      <c r="BV252" s="38">
        <f>'Bieu8-XSKT'!BV252</f>
        <v>30</v>
      </c>
      <c r="BW252" s="38">
        <f>'Bieu8-XSKT'!BW252</f>
        <v>30</v>
      </c>
      <c r="BX252" s="38">
        <f>'Bieu8-XSKT'!BX252</f>
        <v>30</v>
      </c>
      <c r="BY252" s="38">
        <f>'Bieu8-XSKT'!BY252</f>
        <v>4970</v>
      </c>
      <c r="BZ252" s="38">
        <f>'Bieu8-XSKT'!BZ252</f>
        <v>4970</v>
      </c>
      <c r="CA252" s="38">
        <f>'Bieu8-XSKT'!CA252</f>
        <v>0</v>
      </c>
      <c r="CB252" s="38">
        <f>'Bieu8-XSKT'!CB252</f>
        <v>4970</v>
      </c>
      <c r="CC252" s="39"/>
      <c r="CD252" s="124" t="s">
        <v>217</v>
      </c>
      <c r="CE252" s="120"/>
      <c r="CG252" s="125"/>
      <c r="CH252" s="107"/>
      <c r="CI252" s="125"/>
      <c r="CJ252" s="106"/>
      <c r="CK252" s="105"/>
      <c r="CL252" s="106"/>
    </row>
    <row r="253" spans="1:90" s="17" customFormat="1" ht="45" hidden="1" x14ac:dyDescent="0.25">
      <c r="A253" s="41">
        <f t="shared" si="62"/>
        <v>6</v>
      </c>
      <c r="B253" s="151" t="s">
        <v>322</v>
      </c>
      <c r="C253" s="44"/>
      <c r="D253" s="44"/>
      <c r="E253" s="45"/>
      <c r="F253" s="226"/>
      <c r="G253" s="38">
        <f>'Bieu8-XSKT'!G253</f>
        <v>14938</v>
      </c>
      <c r="H253" s="38">
        <f>'Bieu8-XSKT'!H253</f>
        <v>13444.2</v>
      </c>
      <c r="I253" s="38">
        <f>'Bieu8-XSKT'!I253</f>
        <v>0</v>
      </c>
      <c r="J253" s="38">
        <f>'Bieu8-XSKT'!J253</f>
        <v>0</v>
      </c>
      <c r="K253" s="38">
        <f>'Bieu8-XSKT'!K253</f>
        <v>0</v>
      </c>
      <c r="L253" s="38">
        <f>'Bieu8-XSKT'!L253</f>
        <v>0</v>
      </c>
      <c r="M253" s="38">
        <f>'Bieu8-XSKT'!M253</f>
        <v>0</v>
      </c>
      <c r="N253" s="38">
        <f>'Bieu8-XSKT'!N253</f>
        <v>0</v>
      </c>
      <c r="O253" s="38">
        <f>'Bieu8-XSKT'!O253</f>
        <v>0</v>
      </c>
      <c r="P253" s="38">
        <f>'Bieu8-XSKT'!P253</f>
        <v>0</v>
      </c>
      <c r="Q253" s="38">
        <f>'Bieu8-XSKT'!Q253</f>
        <v>0</v>
      </c>
      <c r="R253" s="38">
        <f>'Bieu8-XSKT'!R253</f>
        <v>0</v>
      </c>
      <c r="S253" s="38">
        <f>'Bieu8-XSKT'!S253</f>
        <v>0</v>
      </c>
      <c r="T253" s="38">
        <f>'Bieu8-XSKT'!T253</f>
        <v>0</v>
      </c>
      <c r="U253" s="38">
        <f>'Bieu8-XSKT'!U253</f>
        <v>0</v>
      </c>
      <c r="V253" s="38">
        <f>'Bieu8-XSKT'!V253</f>
        <v>0</v>
      </c>
      <c r="W253" s="38">
        <f>'Bieu8-XSKT'!W253</f>
        <v>0</v>
      </c>
      <c r="X253" s="38">
        <f>'Bieu8-XSKT'!X253</f>
        <v>0</v>
      </c>
      <c r="Y253" s="38">
        <f>'Bieu8-XSKT'!Y253</f>
        <v>0</v>
      </c>
      <c r="Z253" s="38">
        <f>'Bieu8-XSKT'!Z253</f>
        <v>0</v>
      </c>
      <c r="AA253" s="38">
        <f>'Bieu8-XSKT'!AA253</f>
        <v>0</v>
      </c>
      <c r="AB253" s="38">
        <f>'Bieu8-XSKT'!AB253</f>
        <v>0</v>
      </c>
      <c r="AC253" s="38">
        <f>'Bieu8-XSKT'!AC253</f>
        <v>0</v>
      </c>
      <c r="AD253" s="38">
        <f>'Bieu8-XSKT'!AD253</f>
        <v>0</v>
      </c>
      <c r="AE253" s="38">
        <f>'Bieu8-XSKT'!AE253</f>
        <v>0</v>
      </c>
      <c r="AF253" s="38">
        <f>'Bieu8-XSKT'!AF253</f>
        <v>0</v>
      </c>
      <c r="AG253" s="38">
        <f>'Bieu8-XSKT'!AG253</f>
        <v>0</v>
      </c>
      <c r="AH253" s="38">
        <f>'Bieu8-XSKT'!AH253</f>
        <v>0</v>
      </c>
      <c r="AI253" s="38">
        <f>'Bieu8-XSKT'!AI253</f>
        <v>0</v>
      </c>
      <c r="AJ253" s="38">
        <f>'Bieu8-XSKT'!AJ253</f>
        <v>0</v>
      </c>
      <c r="AK253" s="38">
        <f>'Bieu8-XSKT'!AK253</f>
        <v>0</v>
      </c>
      <c r="AL253" s="38">
        <f>'Bieu8-XSKT'!AL253</f>
        <v>0</v>
      </c>
      <c r="AM253" s="38">
        <f>'Bieu8-XSKT'!AM253</f>
        <v>0</v>
      </c>
      <c r="AN253" s="38">
        <f>'Bieu8-XSKT'!AN253</f>
        <v>0</v>
      </c>
      <c r="AO253" s="38">
        <f>'Bieu8-XSKT'!AO253</f>
        <v>0</v>
      </c>
      <c r="AP253" s="38">
        <f>'Bieu8-XSKT'!AP253</f>
        <v>0</v>
      </c>
      <c r="AQ253" s="38">
        <f>'Bieu8-XSKT'!AQ253</f>
        <v>0</v>
      </c>
      <c r="AR253" s="38">
        <f>'Bieu8-XSKT'!AR253</f>
        <v>0</v>
      </c>
      <c r="AS253" s="38">
        <f>'Bieu8-XSKT'!AS253</f>
        <v>0</v>
      </c>
      <c r="AT253" s="38">
        <f>'Bieu8-XSKT'!AT253</f>
        <v>0</v>
      </c>
      <c r="AU253" s="38">
        <f>'Bieu8-XSKT'!AU253</f>
        <v>0</v>
      </c>
      <c r="AV253" s="38">
        <f>'Bieu8-XSKT'!AV253</f>
        <v>0</v>
      </c>
      <c r="AW253" s="38">
        <f>'Bieu8-XSKT'!AW253</f>
        <v>0</v>
      </c>
      <c r="AX253" s="38">
        <f>'Bieu8-XSKT'!AX253</f>
        <v>0</v>
      </c>
      <c r="AY253" s="38">
        <f>'Bieu8-XSKT'!AY253</f>
        <v>0</v>
      </c>
      <c r="AZ253" s="38">
        <f>'Bieu8-XSKT'!AZ253</f>
        <v>0</v>
      </c>
      <c r="BA253" s="38">
        <f>'Bieu8-XSKT'!BA253</f>
        <v>0</v>
      </c>
      <c r="BB253" s="38">
        <f>'Bieu8-XSKT'!BB253</f>
        <v>0</v>
      </c>
      <c r="BC253" s="38">
        <f>'Bieu8-XSKT'!BC253</f>
        <v>0</v>
      </c>
      <c r="BD253" s="38">
        <f>'Bieu8-XSKT'!BD253</f>
        <v>0</v>
      </c>
      <c r="BE253" s="38">
        <f>'Bieu8-XSKT'!BE253</f>
        <v>0</v>
      </c>
      <c r="BF253" s="38">
        <f>'Bieu8-XSKT'!BF253</f>
        <v>0</v>
      </c>
      <c r="BG253" s="38">
        <f>'Bieu8-XSKT'!BG253</f>
        <v>0</v>
      </c>
      <c r="BH253" s="38">
        <f>'Bieu8-XSKT'!BH253</f>
        <v>0</v>
      </c>
      <c r="BI253" s="38">
        <f>'Bieu8-XSKT'!BI253</f>
        <v>14938</v>
      </c>
      <c r="BJ253" s="38">
        <f>'Bieu8-XSKT'!BJ253</f>
        <v>13444.2</v>
      </c>
      <c r="BK253" s="38">
        <f>'Bieu8-XSKT'!BK253</f>
        <v>13444.2</v>
      </c>
      <c r="BL253" s="38">
        <f>'Bieu8-XSKT'!BL253</f>
        <v>0</v>
      </c>
      <c r="BM253" s="38">
        <f>'Bieu8-XSKT'!BM253</f>
        <v>0</v>
      </c>
      <c r="BN253" s="38">
        <f>'Bieu8-XSKT'!BN253</f>
        <v>13444.2</v>
      </c>
      <c r="BO253" s="38">
        <f>'Bieu8-XSKT'!BO253</f>
        <v>0</v>
      </c>
      <c r="BP253" s="38">
        <f>'Bieu8-XSKT'!BP253</f>
        <v>13444.2</v>
      </c>
      <c r="BQ253" s="38">
        <f>'Bieu8-XSKT'!BQ253</f>
        <v>0</v>
      </c>
      <c r="BR253" s="38">
        <f>'Bieu8-XSKT'!BR253</f>
        <v>60</v>
      </c>
      <c r="BS253" s="38">
        <f>'Bieu8-XSKT'!BS253</f>
        <v>13384.2</v>
      </c>
      <c r="BT253" s="38">
        <f>'Bieu8-XSKT'!BT253</f>
        <v>0</v>
      </c>
      <c r="BU253" s="38">
        <f>'Bieu8-XSKT'!BU253</f>
        <v>0</v>
      </c>
      <c r="BV253" s="38">
        <f>'Bieu8-XSKT'!BV253</f>
        <v>0</v>
      </c>
      <c r="BW253" s="38">
        <f>'Bieu8-XSKT'!BW253</f>
        <v>300</v>
      </c>
      <c r="BX253" s="38">
        <f>'Bieu8-XSKT'!BX253</f>
        <v>300</v>
      </c>
      <c r="BY253" s="38">
        <f>'Bieu8-XSKT'!BY253</f>
        <v>0</v>
      </c>
      <c r="BZ253" s="38">
        <f>'Bieu8-XSKT'!BZ253</f>
        <v>4000</v>
      </c>
      <c r="CA253" s="38">
        <f>'Bieu8-XSKT'!CA253</f>
        <v>6000</v>
      </c>
      <c r="CB253" s="38">
        <f>'Bieu8-XSKT'!CB253</f>
        <v>5700</v>
      </c>
      <c r="CC253" s="39">
        <v>6000</v>
      </c>
      <c r="CD253" s="124" t="s">
        <v>323</v>
      </c>
      <c r="CE253" s="120"/>
      <c r="CG253" s="125"/>
      <c r="CH253" s="107"/>
      <c r="CI253" s="125"/>
      <c r="CJ253" s="106"/>
      <c r="CK253" s="105"/>
      <c r="CL253" s="106"/>
    </row>
    <row r="254" spans="1:90" s="17" customFormat="1" ht="15.75" hidden="1" x14ac:dyDescent="0.25">
      <c r="A254" s="41"/>
      <c r="B254" s="43"/>
      <c r="C254" s="44"/>
      <c r="D254" s="44"/>
      <c r="E254" s="41"/>
      <c r="F254" s="226"/>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9"/>
      <c r="CD254" s="124"/>
      <c r="CE254" s="120"/>
      <c r="CF254" s="158"/>
      <c r="CG254" s="125"/>
      <c r="CH254" s="107"/>
      <c r="CI254" s="125"/>
      <c r="CJ254" s="106"/>
      <c r="CK254" s="105"/>
      <c r="CL254" s="106"/>
    </row>
    <row r="255" spans="1:90" s="105" customFormat="1" ht="15.75" x14ac:dyDescent="0.25">
      <c r="A255" s="118" t="s">
        <v>174</v>
      </c>
      <c r="B255" s="144" t="s">
        <v>189</v>
      </c>
      <c r="C255" s="62"/>
      <c r="D255" s="62"/>
      <c r="E255" s="41"/>
      <c r="F255" s="238"/>
      <c r="G255" s="119">
        <f t="shared" ref="G255:BR255" si="63">G265</f>
        <v>5474</v>
      </c>
      <c r="H255" s="119">
        <f t="shared" si="63"/>
        <v>2000</v>
      </c>
      <c r="I255" s="119">
        <f t="shared" si="63"/>
        <v>0</v>
      </c>
      <c r="J255" s="119">
        <f t="shared" si="63"/>
        <v>0</v>
      </c>
      <c r="K255" s="119">
        <f t="shared" si="63"/>
        <v>0</v>
      </c>
      <c r="L255" s="119">
        <f t="shared" si="63"/>
        <v>0</v>
      </c>
      <c r="M255" s="119">
        <f t="shared" si="63"/>
        <v>0</v>
      </c>
      <c r="N255" s="119">
        <f t="shared" si="63"/>
        <v>0</v>
      </c>
      <c r="O255" s="119">
        <f t="shared" si="63"/>
        <v>0</v>
      </c>
      <c r="P255" s="119">
        <f t="shared" si="63"/>
        <v>0</v>
      </c>
      <c r="Q255" s="119">
        <f t="shared" si="63"/>
        <v>0</v>
      </c>
      <c r="R255" s="119">
        <f t="shared" si="63"/>
        <v>0</v>
      </c>
      <c r="S255" s="119">
        <f t="shared" si="63"/>
        <v>0</v>
      </c>
      <c r="T255" s="119">
        <f t="shared" si="63"/>
        <v>0</v>
      </c>
      <c r="U255" s="119">
        <f t="shared" si="63"/>
        <v>0</v>
      </c>
      <c r="V255" s="119">
        <f t="shared" si="63"/>
        <v>0</v>
      </c>
      <c r="W255" s="119">
        <f t="shared" si="63"/>
        <v>0</v>
      </c>
      <c r="X255" s="119">
        <f t="shared" si="63"/>
        <v>0</v>
      </c>
      <c r="Y255" s="119">
        <f t="shared" si="63"/>
        <v>0</v>
      </c>
      <c r="Z255" s="119">
        <f t="shared" si="63"/>
        <v>0</v>
      </c>
      <c r="AA255" s="119">
        <f t="shared" si="63"/>
        <v>0</v>
      </c>
      <c r="AB255" s="119">
        <f t="shared" si="63"/>
        <v>0</v>
      </c>
      <c r="AC255" s="119">
        <f t="shared" si="63"/>
        <v>0</v>
      </c>
      <c r="AD255" s="119">
        <f t="shared" si="63"/>
        <v>0</v>
      </c>
      <c r="AE255" s="119">
        <f t="shared" si="63"/>
        <v>0</v>
      </c>
      <c r="AF255" s="119">
        <f t="shared" si="63"/>
        <v>0</v>
      </c>
      <c r="AG255" s="119">
        <f t="shared" si="63"/>
        <v>0</v>
      </c>
      <c r="AH255" s="119">
        <f t="shared" si="63"/>
        <v>0</v>
      </c>
      <c r="AI255" s="119">
        <f t="shared" si="63"/>
        <v>0</v>
      </c>
      <c r="AJ255" s="119">
        <f t="shared" si="63"/>
        <v>0</v>
      </c>
      <c r="AK255" s="119">
        <f t="shared" si="63"/>
        <v>0</v>
      </c>
      <c r="AL255" s="119">
        <f t="shared" si="63"/>
        <v>0</v>
      </c>
      <c r="AM255" s="119">
        <f t="shared" si="63"/>
        <v>0</v>
      </c>
      <c r="AN255" s="119">
        <f t="shared" si="63"/>
        <v>0</v>
      </c>
      <c r="AO255" s="119">
        <f t="shared" si="63"/>
        <v>0</v>
      </c>
      <c r="AP255" s="119">
        <f t="shared" si="63"/>
        <v>700</v>
      </c>
      <c r="AQ255" s="119">
        <f t="shared" si="63"/>
        <v>700</v>
      </c>
      <c r="AR255" s="119">
        <f t="shared" si="63"/>
        <v>700</v>
      </c>
      <c r="AS255" s="119">
        <f t="shared" si="63"/>
        <v>700</v>
      </c>
      <c r="AT255" s="119">
        <f t="shared" si="63"/>
        <v>700</v>
      </c>
      <c r="AU255" s="119">
        <f t="shared" si="63"/>
        <v>5474</v>
      </c>
      <c r="AV255" s="119">
        <f t="shared" si="63"/>
        <v>2000</v>
      </c>
      <c r="AW255" s="119">
        <f t="shared" si="63"/>
        <v>700</v>
      </c>
      <c r="AX255" s="119">
        <f t="shared" si="63"/>
        <v>1300</v>
      </c>
      <c r="AY255" s="119">
        <f t="shared" si="63"/>
        <v>1000</v>
      </c>
      <c r="AZ255" s="119">
        <f t="shared" si="63"/>
        <v>1000</v>
      </c>
      <c r="BA255" s="119">
        <f t="shared" si="63"/>
        <v>0</v>
      </c>
      <c r="BB255" s="119">
        <f t="shared" si="63"/>
        <v>300</v>
      </c>
      <c r="BC255" s="119">
        <f t="shared" si="63"/>
        <v>17</v>
      </c>
      <c r="BD255" s="119">
        <f t="shared" si="63"/>
        <v>283</v>
      </c>
      <c r="BE255" s="119">
        <f t="shared" si="63"/>
        <v>1000</v>
      </c>
      <c r="BF255" s="119">
        <f t="shared" si="63"/>
        <v>1000</v>
      </c>
      <c r="BG255" s="119">
        <f t="shared" si="63"/>
        <v>1700</v>
      </c>
      <c r="BH255" s="119">
        <f t="shared" si="63"/>
        <v>1700</v>
      </c>
      <c r="BI255" s="119">
        <f t="shared" si="63"/>
        <v>5474</v>
      </c>
      <c r="BJ255" s="119">
        <f t="shared" si="63"/>
        <v>2000</v>
      </c>
      <c r="BK255" s="119">
        <f t="shared" si="63"/>
        <v>600</v>
      </c>
      <c r="BL255" s="119">
        <f t="shared" si="63"/>
        <v>1700</v>
      </c>
      <c r="BM255" s="119">
        <f t="shared" si="63"/>
        <v>1000</v>
      </c>
      <c r="BN255" s="119">
        <f t="shared" si="63"/>
        <v>300</v>
      </c>
      <c r="BO255" s="119">
        <f t="shared" si="63"/>
        <v>0</v>
      </c>
      <c r="BP255" s="119">
        <f t="shared" si="63"/>
        <v>300</v>
      </c>
      <c r="BQ255" s="119">
        <f t="shared" si="63"/>
        <v>328</v>
      </c>
      <c r="BR255" s="119">
        <f t="shared" si="63"/>
        <v>600</v>
      </c>
      <c r="BS255" s="119">
        <f t="shared" ref="BS255:CA255" si="64">BS265</f>
        <v>600</v>
      </c>
      <c r="BT255" s="119">
        <f t="shared" si="64"/>
        <v>1400</v>
      </c>
      <c r="BU255" s="119">
        <f t="shared" si="64"/>
        <v>600</v>
      </c>
      <c r="BV255" s="119">
        <f t="shared" si="64"/>
        <v>600</v>
      </c>
      <c r="BW255" s="119">
        <f t="shared" si="64"/>
        <v>600</v>
      </c>
      <c r="BX255" s="119">
        <f t="shared" si="64"/>
        <v>600</v>
      </c>
      <c r="BY255" s="119">
        <f t="shared" si="64"/>
        <v>0</v>
      </c>
      <c r="BZ255" s="119">
        <f t="shared" si="64"/>
        <v>0</v>
      </c>
      <c r="CA255" s="119">
        <f t="shared" si="64"/>
        <v>1400</v>
      </c>
      <c r="CB255" s="119">
        <f>CB265</f>
        <v>1400</v>
      </c>
      <c r="CC255" s="153">
        <f>CC256+CC263</f>
        <v>1400</v>
      </c>
      <c r="CD255" s="154"/>
      <c r="CE255" s="120"/>
      <c r="CF255" s="17"/>
      <c r="CG255" s="125"/>
      <c r="CH255" s="107"/>
      <c r="CI255" s="125"/>
      <c r="CJ255" s="106"/>
      <c r="CL255" s="106"/>
    </row>
    <row r="256" spans="1:90" s="125" customFormat="1" ht="28.5" hidden="1" x14ac:dyDescent="0.25">
      <c r="A256" s="41"/>
      <c r="B256" s="144" t="s">
        <v>190</v>
      </c>
      <c r="C256" s="176"/>
      <c r="D256" s="176"/>
      <c r="E256" s="44"/>
      <c r="F256" s="242"/>
      <c r="G256" s="38">
        <f>'Bieu8-XSKT'!G256</f>
        <v>19042.2</v>
      </c>
      <c r="H256" s="38">
        <f>'Bieu8-XSKT'!H256</f>
        <v>9710</v>
      </c>
      <c r="I256" s="38">
        <f>'Bieu8-XSKT'!I256</f>
        <v>0</v>
      </c>
      <c r="J256" s="38">
        <f>'Bieu8-XSKT'!J256</f>
        <v>0</v>
      </c>
      <c r="K256" s="38">
        <f>'Bieu8-XSKT'!K256</f>
        <v>0</v>
      </c>
      <c r="L256" s="38">
        <f>'Bieu8-XSKT'!L256</f>
        <v>0</v>
      </c>
      <c r="M256" s="38">
        <f>'Bieu8-XSKT'!M256</f>
        <v>0</v>
      </c>
      <c r="N256" s="38">
        <f>'Bieu8-XSKT'!N256</f>
        <v>0</v>
      </c>
      <c r="O256" s="38">
        <f>'Bieu8-XSKT'!O256</f>
        <v>0</v>
      </c>
      <c r="P256" s="38">
        <f>'Bieu8-XSKT'!P256</f>
        <v>0</v>
      </c>
      <c r="Q256" s="38">
        <f>'Bieu8-XSKT'!Q256</f>
        <v>0</v>
      </c>
      <c r="R256" s="38">
        <f>'Bieu8-XSKT'!R256</f>
        <v>0</v>
      </c>
      <c r="S256" s="38">
        <f>'Bieu8-XSKT'!S256</f>
        <v>0</v>
      </c>
      <c r="T256" s="38">
        <f>'Bieu8-XSKT'!T256</f>
        <v>0</v>
      </c>
      <c r="U256" s="38">
        <f>'Bieu8-XSKT'!U256</f>
        <v>0</v>
      </c>
      <c r="V256" s="38">
        <f>'Bieu8-XSKT'!V256</f>
        <v>0</v>
      </c>
      <c r="W256" s="38">
        <f>'Bieu8-XSKT'!W256</f>
        <v>0</v>
      </c>
      <c r="X256" s="38">
        <f>'Bieu8-XSKT'!X256</f>
        <v>0</v>
      </c>
      <c r="Y256" s="38">
        <f>'Bieu8-XSKT'!Y256</f>
        <v>0</v>
      </c>
      <c r="Z256" s="38">
        <f>'Bieu8-XSKT'!Z256</f>
        <v>0</v>
      </c>
      <c r="AA256" s="38">
        <f>'Bieu8-XSKT'!AA256</f>
        <v>0</v>
      </c>
      <c r="AB256" s="38">
        <f>'Bieu8-XSKT'!AB256</f>
        <v>0</v>
      </c>
      <c r="AC256" s="38">
        <f>'Bieu8-XSKT'!AC256</f>
        <v>0</v>
      </c>
      <c r="AD256" s="38">
        <f>'Bieu8-XSKT'!AD256</f>
        <v>0</v>
      </c>
      <c r="AE256" s="38">
        <f>'Bieu8-XSKT'!AE256</f>
        <v>0</v>
      </c>
      <c r="AF256" s="38">
        <f>'Bieu8-XSKT'!AF256</f>
        <v>0</v>
      </c>
      <c r="AG256" s="38">
        <f>'Bieu8-XSKT'!AG256</f>
        <v>0</v>
      </c>
      <c r="AH256" s="38">
        <f>'Bieu8-XSKT'!AH256</f>
        <v>0</v>
      </c>
      <c r="AI256" s="38">
        <f>'Bieu8-XSKT'!AI256</f>
        <v>0</v>
      </c>
      <c r="AJ256" s="38">
        <f>'Bieu8-XSKT'!AJ256</f>
        <v>0</v>
      </c>
      <c r="AK256" s="38">
        <f>'Bieu8-XSKT'!AK256</f>
        <v>0</v>
      </c>
      <c r="AL256" s="38">
        <f>'Bieu8-XSKT'!AL256</f>
        <v>0</v>
      </c>
      <c r="AM256" s="38">
        <f>'Bieu8-XSKT'!AM256</f>
        <v>0</v>
      </c>
      <c r="AN256" s="38">
        <f>'Bieu8-XSKT'!AN256</f>
        <v>0</v>
      </c>
      <c r="AO256" s="38">
        <f>'Bieu8-XSKT'!AO256</f>
        <v>0</v>
      </c>
      <c r="AP256" s="38">
        <f>'Bieu8-XSKT'!AP256</f>
        <v>0</v>
      </c>
      <c r="AQ256" s="38">
        <f>'Bieu8-XSKT'!AQ256</f>
        <v>0</v>
      </c>
      <c r="AR256" s="38">
        <f>'Bieu8-XSKT'!AR256</f>
        <v>0</v>
      </c>
      <c r="AS256" s="38">
        <f>'Bieu8-XSKT'!AS256</f>
        <v>0</v>
      </c>
      <c r="AT256" s="38">
        <f>'Bieu8-XSKT'!AT256</f>
        <v>0</v>
      </c>
      <c r="AU256" s="38">
        <f>'Bieu8-XSKT'!AU256</f>
        <v>0</v>
      </c>
      <c r="AV256" s="38">
        <f>'Bieu8-XSKT'!AV256</f>
        <v>0</v>
      </c>
      <c r="AW256" s="38">
        <f>'Bieu8-XSKT'!AW256</f>
        <v>0</v>
      </c>
      <c r="AX256" s="38">
        <f>'Bieu8-XSKT'!AX256</f>
        <v>0</v>
      </c>
      <c r="AY256" s="38">
        <f>'Bieu8-XSKT'!AY256</f>
        <v>0</v>
      </c>
      <c r="AZ256" s="38">
        <f>'Bieu8-XSKT'!AZ256</f>
        <v>0</v>
      </c>
      <c r="BA256" s="38">
        <f>'Bieu8-XSKT'!BA256</f>
        <v>0</v>
      </c>
      <c r="BB256" s="38">
        <f>'Bieu8-XSKT'!BB256</f>
        <v>0</v>
      </c>
      <c r="BC256" s="38">
        <f>'Bieu8-XSKT'!BC256</f>
        <v>0</v>
      </c>
      <c r="BD256" s="38">
        <f>'Bieu8-XSKT'!BD256</f>
        <v>0</v>
      </c>
      <c r="BE256" s="38">
        <f>'Bieu8-XSKT'!BE256</f>
        <v>0</v>
      </c>
      <c r="BF256" s="38">
        <f>'Bieu8-XSKT'!BF256</f>
        <v>0</v>
      </c>
      <c r="BG256" s="38">
        <f>'Bieu8-XSKT'!BG256</f>
        <v>0</v>
      </c>
      <c r="BH256" s="38">
        <f>'Bieu8-XSKT'!BH256</f>
        <v>0</v>
      </c>
      <c r="BI256" s="38">
        <f>'Bieu8-XSKT'!BI256</f>
        <v>19042.2</v>
      </c>
      <c r="BJ256" s="38">
        <f>'Bieu8-XSKT'!BJ256</f>
        <v>9710</v>
      </c>
      <c r="BK256" s="38">
        <f>'Bieu8-XSKT'!BK256</f>
        <v>9710</v>
      </c>
      <c r="BL256" s="38">
        <f>'Bieu8-XSKT'!BL256</f>
        <v>0</v>
      </c>
      <c r="BM256" s="38">
        <f>'Bieu8-XSKT'!BM256</f>
        <v>0</v>
      </c>
      <c r="BN256" s="38">
        <f>'Bieu8-XSKT'!BN256</f>
        <v>7710</v>
      </c>
      <c r="BO256" s="38">
        <f>'Bieu8-XSKT'!BO256</f>
        <v>0</v>
      </c>
      <c r="BP256" s="38">
        <f>'Bieu8-XSKT'!BP256</f>
        <v>9710</v>
      </c>
      <c r="BQ256" s="38">
        <f>'Bieu8-XSKT'!BQ256</f>
        <v>0</v>
      </c>
      <c r="BR256" s="38">
        <f>'Bieu8-XSKT'!BR256</f>
        <v>7415</v>
      </c>
      <c r="BS256" s="38">
        <f>'Bieu8-XSKT'!BS256</f>
        <v>2295</v>
      </c>
      <c r="BT256" s="38">
        <f>'Bieu8-XSKT'!BT256</f>
        <v>373</v>
      </c>
      <c r="BU256" s="38">
        <f>'Bieu8-XSKT'!BU256</f>
        <v>9683</v>
      </c>
      <c r="BV256" s="38">
        <f>'Bieu8-XSKT'!BV256</f>
        <v>9015</v>
      </c>
      <c r="BW256" s="38">
        <f>'Bieu8-XSKT'!BW256</f>
        <v>7415</v>
      </c>
      <c r="BX256" s="38">
        <f>'Bieu8-XSKT'!BX256</f>
        <v>7415</v>
      </c>
      <c r="BY256" s="38">
        <f>'Bieu8-XSKT'!BY256</f>
        <v>668</v>
      </c>
      <c r="BZ256" s="38">
        <f>'Bieu8-XSKT'!BZ256</f>
        <v>668</v>
      </c>
      <c r="CA256" s="38">
        <f>'Bieu8-XSKT'!CA256</f>
        <v>0</v>
      </c>
      <c r="CB256" s="38">
        <f>'Bieu8-XSKT'!CB256</f>
        <v>668</v>
      </c>
      <c r="CC256" s="119">
        <f>SUM(CC257:CC261)</f>
        <v>0</v>
      </c>
      <c r="CD256" s="58"/>
      <c r="CE256" s="120"/>
      <c r="CF256" s="105"/>
      <c r="CH256" s="107"/>
      <c r="CJ256" s="106"/>
      <c r="CK256" s="105"/>
      <c r="CL256" s="106"/>
    </row>
    <row r="257" spans="1:90" s="170" customFormat="1" ht="30" hidden="1" x14ac:dyDescent="0.25">
      <c r="A257" s="41">
        <v>1</v>
      </c>
      <c r="B257" s="190" t="s">
        <v>192</v>
      </c>
      <c r="C257" s="191"/>
      <c r="D257" s="191"/>
      <c r="E257" s="191"/>
      <c r="F257" s="246" t="s">
        <v>193</v>
      </c>
      <c r="G257" s="38">
        <f>'Bieu8-XSKT'!G257</f>
        <v>3507.2</v>
      </c>
      <c r="H257" s="38">
        <f>'Bieu8-XSKT'!H257</f>
        <v>2000</v>
      </c>
      <c r="I257" s="38">
        <f>'Bieu8-XSKT'!I257</f>
        <v>0</v>
      </c>
      <c r="J257" s="38">
        <f>'Bieu8-XSKT'!J257</f>
        <v>0</v>
      </c>
      <c r="K257" s="38">
        <f>'Bieu8-XSKT'!K257</f>
        <v>0</v>
      </c>
      <c r="L257" s="38">
        <f>'Bieu8-XSKT'!L257</f>
        <v>0</v>
      </c>
      <c r="M257" s="38">
        <f>'Bieu8-XSKT'!M257</f>
        <v>0</v>
      </c>
      <c r="N257" s="38">
        <f>'Bieu8-XSKT'!N257</f>
        <v>0</v>
      </c>
      <c r="O257" s="38">
        <f>'Bieu8-XSKT'!O257</f>
        <v>0</v>
      </c>
      <c r="P257" s="38">
        <f>'Bieu8-XSKT'!P257</f>
        <v>0</v>
      </c>
      <c r="Q257" s="38">
        <f>'Bieu8-XSKT'!Q257</f>
        <v>0</v>
      </c>
      <c r="R257" s="38">
        <f>'Bieu8-XSKT'!R257</f>
        <v>0</v>
      </c>
      <c r="S257" s="38">
        <f>'Bieu8-XSKT'!S257</f>
        <v>0</v>
      </c>
      <c r="T257" s="38">
        <f>'Bieu8-XSKT'!T257</f>
        <v>0</v>
      </c>
      <c r="U257" s="38">
        <f>'Bieu8-XSKT'!U257</f>
        <v>0</v>
      </c>
      <c r="V257" s="38">
        <f>'Bieu8-XSKT'!V257</f>
        <v>0</v>
      </c>
      <c r="W257" s="38">
        <f>'Bieu8-XSKT'!W257</f>
        <v>0</v>
      </c>
      <c r="X257" s="38">
        <f>'Bieu8-XSKT'!X257</f>
        <v>0</v>
      </c>
      <c r="Y257" s="38">
        <f>'Bieu8-XSKT'!Y257</f>
        <v>0</v>
      </c>
      <c r="Z257" s="38">
        <f>'Bieu8-XSKT'!Z257</f>
        <v>0</v>
      </c>
      <c r="AA257" s="38">
        <f>'Bieu8-XSKT'!AA257</f>
        <v>0</v>
      </c>
      <c r="AB257" s="38">
        <f>'Bieu8-XSKT'!AB257</f>
        <v>0</v>
      </c>
      <c r="AC257" s="38">
        <f>'Bieu8-XSKT'!AC257</f>
        <v>0</v>
      </c>
      <c r="AD257" s="38">
        <f>'Bieu8-XSKT'!AD257</f>
        <v>0</v>
      </c>
      <c r="AE257" s="38">
        <f>'Bieu8-XSKT'!AE257</f>
        <v>0</v>
      </c>
      <c r="AF257" s="38">
        <f>'Bieu8-XSKT'!AF257</f>
        <v>0</v>
      </c>
      <c r="AG257" s="38">
        <f>'Bieu8-XSKT'!AG257</f>
        <v>0</v>
      </c>
      <c r="AH257" s="38">
        <f>'Bieu8-XSKT'!AH257</f>
        <v>0</v>
      </c>
      <c r="AI257" s="38">
        <f>'Bieu8-XSKT'!AI257</f>
        <v>0</v>
      </c>
      <c r="AJ257" s="38">
        <f>'Bieu8-XSKT'!AJ257</f>
        <v>0</v>
      </c>
      <c r="AK257" s="38">
        <f>'Bieu8-XSKT'!AK257</f>
        <v>0</v>
      </c>
      <c r="AL257" s="38">
        <f>'Bieu8-XSKT'!AL257</f>
        <v>0</v>
      </c>
      <c r="AM257" s="38">
        <f>'Bieu8-XSKT'!AM257</f>
        <v>0</v>
      </c>
      <c r="AN257" s="38">
        <f>'Bieu8-XSKT'!AN257</f>
        <v>0</v>
      </c>
      <c r="AO257" s="38">
        <f>'Bieu8-XSKT'!AO257</f>
        <v>0</v>
      </c>
      <c r="AP257" s="38">
        <f>'Bieu8-XSKT'!AP257</f>
        <v>0</v>
      </c>
      <c r="AQ257" s="38">
        <f>'Bieu8-XSKT'!AQ257</f>
        <v>0</v>
      </c>
      <c r="AR257" s="38">
        <f>'Bieu8-XSKT'!AR257</f>
        <v>0</v>
      </c>
      <c r="AS257" s="38">
        <f>'Bieu8-XSKT'!AS257</f>
        <v>0</v>
      </c>
      <c r="AT257" s="38">
        <f>'Bieu8-XSKT'!AT257</f>
        <v>0</v>
      </c>
      <c r="AU257" s="38">
        <f>'Bieu8-XSKT'!AU257</f>
        <v>0</v>
      </c>
      <c r="AV257" s="38">
        <f>'Bieu8-XSKT'!AV257</f>
        <v>0</v>
      </c>
      <c r="AW257" s="38">
        <f>'Bieu8-XSKT'!AW257</f>
        <v>0</v>
      </c>
      <c r="AX257" s="38">
        <f>'Bieu8-XSKT'!AX257</f>
        <v>0</v>
      </c>
      <c r="AY257" s="38">
        <f>'Bieu8-XSKT'!AY257</f>
        <v>0</v>
      </c>
      <c r="AZ257" s="38">
        <f>'Bieu8-XSKT'!AZ257</f>
        <v>0</v>
      </c>
      <c r="BA257" s="38">
        <f>'Bieu8-XSKT'!BA257</f>
        <v>0</v>
      </c>
      <c r="BB257" s="38">
        <f>'Bieu8-XSKT'!BB257</f>
        <v>0</v>
      </c>
      <c r="BC257" s="38">
        <f>'Bieu8-XSKT'!BC257</f>
        <v>0</v>
      </c>
      <c r="BD257" s="38">
        <f>'Bieu8-XSKT'!BD257</f>
        <v>0</v>
      </c>
      <c r="BE257" s="38">
        <f>'Bieu8-XSKT'!BE257</f>
        <v>0</v>
      </c>
      <c r="BF257" s="38">
        <f>'Bieu8-XSKT'!BF257</f>
        <v>0</v>
      </c>
      <c r="BG257" s="38">
        <f>'Bieu8-XSKT'!BG257</f>
        <v>0</v>
      </c>
      <c r="BH257" s="38">
        <f>'Bieu8-XSKT'!BH257</f>
        <v>0</v>
      </c>
      <c r="BI257" s="38">
        <f>'Bieu8-XSKT'!BI257</f>
        <v>3507.2</v>
      </c>
      <c r="BJ257" s="38">
        <f>'Bieu8-XSKT'!BJ257</f>
        <v>2000</v>
      </c>
      <c r="BK257" s="38">
        <f>'Bieu8-XSKT'!BK257</f>
        <v>2000</v>
      </c>
      <c r="BL257" s="38">
        <f>'Bieu8-XSKT'!BL257</f>
        <v>0</v>
      </c>
      <c r="BM257" s="38">
        <f>'Bieu8-XSKT'!BM257</f>
        <v>0</v>
      </c>
      <c r="BN257" s="38">
        <f>'Bieu8-XSKT'!BN257</f>
        <v>0</v>
      </c>
      <c r="BO257" s="38">
        <f>'Bieu8-XSKT'!BO257</f>
        <v>0</v>
      </c>
      <c r="BP257" s="38">
        <f>'Bieu8-XSKT'!BP257</f>
        <v>2000</v>
      </c>
      <c r="BQ257" s="38">
        <f>'Bieu8-XSKT'!BQ257</f>
        <v>0</v>
      </c>
      <c r="BR257" s="38">
        <f>'Bieu8-XSKT'!BR257</f>
        <v>1900</v>
      </c>
      <c r="BS257" s="38">
        <f>'Bieu8-XSKT'!BS257</f>
        <v>100</v>
      </c>
      <c r="BT257" s="38">
        <f>'Bieu8-XSKT'!BT257</f>
        <v>0</v>
      </c>
      <c r="BU257" s="38">
        <f>'Bieu8-XSKT'!BU257</f>
        <v>2000</v>
      </c>
      <c r="BV257" s="38">
        <f>'Bieu8-XSKT'!BV257</f>
        <v>1900</v>
      </c>
      <c r="BW257" s="38">
        <f>'Bieu8-XSKT'!BW257</f>
        <v>1900</v>
      </c>
      <c r="BX257" s="38">
        <f>'Bieu8-XSKT'!BX257</f>
        <v>1900</v>
      </c>
      <c r="BY257" s="38">
        <f>'Bieu8-XSKT'!BY257</f>
        <v>100</v>
      </c>
      <c r="BZ257" s="38">
        <f>'Bieu8-XSKT'!BZ257</f>
        <v>100</v>
      </c>
      <c r="CA257" s="38">
        <f>'Bieu8-XSKT'!CA257</f>
        <v>0</v>
      </c>
      <c r="CB257" s="38">
        <f>'Bieu8-XSKT'!CB257</f>
        <v>100</v>
      </c>
      <c r="CC257" s="39"/>
      <c r="CD257" s="50" t="s">
        <v>55</v>
      </c>
      <c r="CE257" s="120"/>
      <c r="CF257" s="125"/>
      <c r="CG257" s="125"/>
      <c r="CH257" s="107"/>
      <c r="CI257" s="125"/>
      <c r="CJ257" s="106"/>
      <c r="CK257" s="105"/>
      <c r="CL257" s="106"/>
    </row>
    <row r="258" spans="1:90" s="105" customFormat="1" ht="30" hidden="1" x14ac:dyDescent="0.25">
      <c r="A258" s="41">
        <f>A257+1</f>
        <v>2</v>
      </c>
      <c r="B258" s="43" t="s">
        <v>194</v>
      </c>
      <c r="C258" s="176"/>
      <c r="D258" s="176"/>
      <c r="E258" s="44"/>
      <c r="F258" s="246" t="s">
        <v>195</v>
      </c>
      <c r="G258" s="38">
        <f>'Bieu8-XSKT'!G258</f>
        <v>4422</v>
      </c>
      <c r="H258" s="38">
        <f>'Bieu8-XSKT'!H258</f>
        <v>2000</v>
      </c>
      <c r="I258" s="38">
        <f>'Bieu8-XSKT'!I258</f>
        <v>0</v>
      </c>
      <c r="J258" s="38">
        <f>'Bieu8-XSKT'!J258</f>
        <v>0</v>
      </c>
      <c r="K258" s="38">
        <f>'Bieu8-XSKT'!K258</f>
        <v>0</v>
      </c>
      <c r="L258" s="38">
        <f>'Bieu8-XSKT'!L258</f>
        <v>0</v>
      </c>
      <c r="M258" s="38">
        <f>'Bieu8-XSKT'!M258</f>
        <v>0</v>
      </c>
      <c r="N258" s="38">
        <f>'Bieu8-XSKT'!N258</f>
        <v>0</v>
      </c>
      <c r="O258" s="38">
        <f>'Bieu8-XSKT'!O258</f>
        <v>0</v>
      </c>
      <c r="P258" s="38">
        <f>'Bieu8-XSKT'!P258</f>
        <v>0</v>
      </c>
      <c r="Q258" s="38">
        <f>'Bieu8-XSKT'!Q258</f>
        <v>0</v>
      </c>
      <c r="R258" s="38">
        <f>'Bieu8-XSKT'!R258</f>
        <v>0</v>
      </c>
      <c r="S258" s="38">
        <f>'Bieu8-XSKT'!S258</f>
        <v>0</v>
      </c>
      <c r="T258" s="38">
        <f>'Bieu8-XSKT'!T258</f>
        <v>0</v>
      </c>
      <c r="U258" s="38">
        <f>'Bieu8-XSKT'!U258</f>
        <v>0</v>
      </c>
      <c r="V258" s="38">
        <f>'Bieu8-XSKT'!V258</f>
        <v>0</v>
      </c>
      <c r="W258" s="38">
        <f>'Bieu8-XSKT'!W258</f>
        <v>0</v>
      </c>
      <c r="X258" s="38">
        <f>'Bieu8-XSKT'!X258</f>
        <v>0</v>
      </c>
      <c r="Y258" s="38">
        <f>'Bieu8-XSKT'!Y258</f>
        <v>0</v>
      </c>
      <c r="Z258" s="38">
        <f>'Bieu8-XSKT'!Z258</f>
        <v>0</v>
      </c>
      <c r="AA258" s="38">
        <f>'Bieu8-XSKT'!AA258</f>
        <v>0</v>
      </c>
      <c r="AB258" s="38">
        <f>'Bieu8-XSKT'!AB258</f>
        <v>0</v>
      </c>
      <c r="AC258" s="38">
        <f>'Bieu8-XSKT'!AC258</f>
        <v>0</v>
      </c>
      <c r="AD258" s="38">
        <f>'Bieu8-XSKT'!AD258</f>
        <v>0</v>
      </c>
      <c r="AE258" s="38">
        <f>'Bieu8-XSKT'!AE258</f>
        <v>0</v>
      </c>
      <c r="AF258" s="38">
        <f>'Bieu8-XSKT'!AF258</f>
        <v>0</v>
      </c>
      <c r="AG258" s="38">
        <f>'Bieu8-XSKT'!AG258</f>
        <v>0</v>
      </c>
      <c r="AH258" s="38">
        <f>'Bieu8-XSKT'!AH258</f>
        <v>0</v>
      </c>
      <c r="AI258" s="38">
        <f>'Bieu8-XSKT'!AI258</f>
        <v>0</v>
      </c>
      <c r="AJ258" s="38">
        <f>'Bieu8-XSKT'!AJ258</f>
        <v>0</v>
      </c>
      <c r="AK258" s="38">
        <f>'Bieu8-XSKT'!AK258</f>
        <v>0</v>
      </c>
      <c r="AL258" s="38">
        <f>'Bieu8-XSKT'!AL258</f>
        <v>0</v>
      </c>
      <c r="AM258" s="38">
        <f>'Bieu8-XSKT'!AM258</f>
        <v>0</v>
      </c>
      <c r="AN258" s="38">
        <f>'Bieu8-XSKT'!AN258</f>
        <v>0</v>
      </c>
      <c r="AO258" s="38">
        <f>'Bieu8-XSKT'!AO258</f>
        <v>0</v>
      </c>
      <c r="AP258" s="38">
        <f>'Bieu8-XSKT'!AP258</f>
        <v>0</v>
      </c>
      <c r="AQ258" s="38">
        <f>'Bieu8-XSKT'!AQ258</f>
        <v>0</v>
      </c>
      <c r="AR258" s="38">
        <f>'Bieu8-XSKT'!AR258</f>
        <v>0</v>
      </c>
      <c r="AS258" s="38">
        <f>'Bieu8-XSKT'!AS258</f>
        <v>0</v>
      </c>
      <c r="AT258" s="38">
        <f>'Bieu8-XSKT'!AT258</f>
        <v>0</v>
      </c>
      <c r="AU258" s="38">
        <f>'Bieu8-XSKT'!AU258</f>
        <v>0</v>
      </c>
      <c r="AV258" s="38">
        <f>'Bieu8-XSKT'!AV258</f>
        <v>0</v>
      </c>
      <c r="AW258" s="38">
        <f>'Bieu8-XSKT'!AW258</f>
        <v>0</v>
      </c>
      <c r="AX258" s="38">
        <f>'Bieu8-XSKT'!AX258</f>
        <v>0</v>
      </c>
      <c r="AY258" s="38">
        <f>'Bieu8-XSKT'!AY258</f>
        <v>0</v>
      </c>
      <c r="AZ258" s="38">
        <f>'Bieu8-XSKT'!AZ258</f>
        <v>0</v>
      </c>
      <c r="BA258" s="38">
        <f>'Bieu8-XSKT'!BA258</f>
        <v>0</v>
      </c>
      <c r="BB258" s="38">
        <f>'Bieu8-XSKT'!BB258</f>
        <v>0</v>
      </c>
      <c r="BC258" s="38">
        <f>'Bieu8-XSKT'!BC258</f>
        <v>0</v>
      </c>
      <c r="BD258" s="38">
        <f>'Bieu8-XSKT'!BD258</f>
        <v>0</v>
      </c>
      <c r="BE258" s="38">
        <f>'Bieu8-XSKT'!BE258</f>
        <v>0</v>
      </c>
      <c r="BF258" s="38">
        <f>'Bieu8-XSKT'!BF258</f>
        <v>0</v>
      </c>
      <c r="BG258" s="38">
        <f>'Bieu8-XSKT'!BG258</f>
        <v>0</v>
      </c>
      <c r="BH258" s="38">
        <f>'Bieu8-XSKT'!BH258</f>
        <v>0</v>
      </c>
      <c r="BI258" s="38">
        <f>'Bieu8-XSKT'!BI258</f>
        <v>4422</v>
      </c>
      <c r="BJ258" s="38">
        <f>'Bieu8-XSKT'!BJ258</f>
        <v>2000</v>
      </c>
      <c r="BK258" s="38">
        <f>'Bieu8-XSKT'!BK258</f>
        <v>2000</v>
      </c>
      <c r="BL258" s="38">
        <f>'Bieu8-XSKT'!BL258</f>
        <v>0</v>
      </c>
      <c r="BM258" s="38">
        <f>'Bieu8-XSKT'!BM258</f>
        <v>0</v>
      </c>
      <c r="BN258" s="38">
        <f>'Bieu8-XSKT'!BN258</f>
        <v>2000</v>
      </c>
      <c r="BO258" s="38">
        <f>'Bieu8-XSKT'!BO258</f>
        <v>0</v>
      </c>
      <c r="BP258" s="38">
        <f>'Bieu8-XSKT'!BP258</f>
        <v>2000</v>
      </c>
      <c r="BQ258" s="38">
        <f>'Bieu8-XSKT'!BQ258</f>
        <v>0</v>
      </c>
      <c r="BR258" s="38">
        <f>'Bieu8-XSKT'!BR258</f>
        <v>1940</v>
      </c>
      <c r="BS258" s="38">
        <f>'Bieu8-XSKT'!BS258</f>
        <v>60</v>
      </c>
      <c r="BT258" s="38">
        <f>'Bieu8-XSKT'!BT258</f>
        <v>0</v>
      </c>
      <c r="BU258" s="38">
        <f>'Bieu8-XSKT'!BU258</f>
        <v>2000</v>
      </c>
      <c r="BV258" s="38">
        <f>'Bieu8-XSKT'!BV258</f>
        <v>1940</v>
      </c>
      <c r="BW258" s="38">
        <f>'Bieu8-XSKT'!BW258</f>
        <v>1940</v>
      </c>
      <c r="BX258" s="38">
        <f>'Bieu8-XSKT'!BX258</f>
        <v>1940</v>
      </c>
      <c r="BY258" s="38">
        <f>'Bieu8-XSKT'!BY258</f>
        <v>60</v>
      </c>
      <c r="BZ258" s="38">
        <f>'Bieu8-XSKT'!BZ258</f>
        <v>60</v>
      </c>
      <c r="CA258" s="38">
        <f>'Bieu8-XSKT'!CA258</f>
        <v>0</v>
      </c>
      <c r="CB258" s="38">
        <f>'Bieu8-XSKT'!CB258</f>
        <v>60</v>
      </c>
      <c r="CC258" s="39"/>
      <c r="CD258" s="58" t="s">
        <v>56</v>
      </c>
      <c r="CE258" s="120"/>
      <c r="CF258" s="170"/>
      <c r="CG258" s="125"/>
      <c r="CH258" s="107"/>
      <c r="CI258" s="125"/>
      <c r="CJ258" s="106"/>
      <c r="CL258" s="106"/>
    </row>
    <row r="259" spans="1:90" s="105" customFormat="1" ht="30" hidden="1" x14ac:dyDescent="0.25">
      <c r="A259" s="41">
        <f>A258+1</f>
        <v>3</v>
      </c>
      <c r="B259" s="43" t="s">
        <v>387</v>
      </c>
      <c r="C259" s="176"/>
      <c r="D259" s="176"/>
      <c r="E259" s="44"/>
      <c r="F259" s="246" t="s">
        <v>388</v>
      </c>
      <c r="G259" s="38">
        <f>'Bieu8-XSKT'!G259</f>
        <v>4500</v>
      </c>
      <c r="H259" s="38">
        <f>'Bieu8-XSKT'!H259</f>
        <v>2035</v>
      </c>
      <c r="I259" s="38">
        <f>'Bieu8-XSKT'!I259</f>
        <v>0</v>
      </c>
      <c r="J259" s="38">
        <f>'Bieu8-XSKT'!J259</f>
        <v>0</v>
      </c>
      <c r="K259" s="38">
        <f>'Bieu8-XSKT'!K259</f>
        <v>0</v>
      </c>
      <c r="L259" s="38">
        <f>'Bieu8-XSKT'!L259</f>
        <v>0</v>
      </c>
      <c r="M259" s="38">
        <f>'Bieu8-XSKT'!M259</f>
        <v>0</v>
      </c>
      <c r="N259" s="38">
        <f>'Bieu8-XSKT'!N259</f>
        <v>0</v>
      </c>
      <c r="O259" s="38">
        <f>'Bieu8-XSKT'!O259</f>
        <v>0</v>
      </c>
      <c r="P259" s="38">
        <f>'Bieu8-XSKT'!P259</f>
        <v>0</v>
      </c>
      <c r="Q259" s="38">
        <f>'Bieu8-XSKT'!Q259</f>
        <v>0</v>
      </c>
      <c r="R259" s="38">
        <f>'Bieu8-XSKT'!R259</f>
        <v>0</v>
      </c>
      <c r="S259" s="38">
        <f>'Bieu8-XSKT'!S259</f>
        <v>0</v>
      </c>
      <c r="T259" s="38">
        <f>'Bieu8-XSKT'!T259</f>
        <v>0</v>
      </c>
      <c r="U259" s="38">
        <f>'Bieu8-XSKT'!U259</f>
        <v>0</v>
      </c>
      <c r="V259" s="38">
        <f>'Bieu8-XSKT'!V259</f>
        <v>0</v>
      </c>
      <c r="W259" s="38">
        <f>'Bieu8-XSKT'!W259</f>
        <v>0</v>
      </c>
      <c r="X259" s="38">
        <f>'Bieu8-XSKT'!X259</f>
        <v>0</v>
      </c>
      <c r="Y259" s="38">
        <f>'Bieu8-XSKT'!Y259</f>
        <v>0</v>
      </c>
      <c r="Z259" s="38">
        <f>'Bieu8-XSKT'!Z259</f>
        <v>0</v>
      </c>
      <c r="AA259" s="38">
        <f>'Bieu8-XSKT'!AA259</f>
        <v>0</v>
      </c>
      <c r="AB259" s="38">
        <f>'Bieu8-XSKT'!AB259</f>
        <v>0</v>
      </c>
      <c r="AC259" s="38">
        <f>'Bieu8-XSKT'!AC259</f>
        <v>0</v>
      </c>
      <c r="AD259" s="38">
        <f>'Bieu8-XSKT'!AD259</f>
        <v>0</v>
      </c>
      <c r="AE259" s="38">
        <f>'Bieu8-XSKT'!AE259</f>
        <v>0</v>
      </c>
      <c r="AF259" s="38">
        <f>'Bieu8-XSKT'!AF259</f>
        <v>0</v>
      </c>
      <c r="AG259" s="38">
        <f>'Bieu8-XSKT'!AG259</f>
        <v>0</v>
      </c>
      <c r="AH259" s="38">
        <f>'Bieu8-XSKT'!AH259</f>
        <v>0</v>
      </c>
      <c r="AI259" s="38">
        <f>'Bieu8-XSKT'!AI259</f>
        <v>0</v>
      </c>
      <c r="AJ259" s="38">
        <f>'Bieu8-XSKT'!AJ259</f>
        <v>0</v>
      </c>
      <c r="AK259" s="38">
        <f>'Bieu8-XSKT'!AK259</f>
        <v>0</v>
      </c>
      <c r="AL259" s="38">
        <f>'Bieu8-XSKT'!AL259</f>
        <v>0</v>
      </c>
      <c r="AM259" s="38">
        <f>'Bieu8-XSKT'!AM259</f>
        <v>0</v>
      </c>
      <c r="AN259" s="38">
        <f>'Bieu8-XSKT'!AN259</f>
        <v>0</v>
      </c>
      <c r="AO259" s="38">
        <f>'Bieu8-XSKT'!AO259</f>
        <v>0</v>
      </c>
      <c r="AP259" s="38">
        <f>'Bieu8-XSKT'!AP259</f>
        <v>0</v>
      </c>
      <c r="AQ259" s="38">
        <f>'Bieu8-XSKT'!AQ259</f>
        <v>0</v>
      </c>
      <c r="AR259" s="38">
        <f>'Bieu8-XSKT'!AR259</f>
        <v>0</v>
      </c>
      <c r="AS259" s="38">
        <f>'Bieu8-XSKT'!AS259</f>
        <v>0</v>
      </c>
      <c r="AT259" s="38">
        <f>'Bieu8-XSKT'!AT259</f>
        <v>0</v>
      </c>
      <c r="AU259" s="38">
        <f>'Bieu8-XSKT'!AU259</f>
        <v>0</v>
      </c>
      <c r="AV259" s="38">
        <f>'Bieu8-XSKT'!AV259</f>
        <v>0</v>
      </c>
      <c r="AW259" s="38">
        <f>'Bieu8-XSKT'!AW259</f>
        <v>0</v>
      </c>
      <c r="AX259" s="38">
        <f>'Bieu8-XSKT'!AX259</f>
        <v>0</v>
      </c>
      <c r="AY259" s="38">
        <f>'Bieu8-XSKT'!AY259</f>
        <v>0</v>
      </c>
      <c r="AZ259" s="38">
        <f>'Bieu8-XSKT'!AZ259</f>
        <v>0</v>
      </c>
      <c r="BA259" s="38">
        <f>'Bieu8-XSKT'!BA259</f>
        <v>0</v>
      </c>
      <c r="BB259" s="38">
        <f>'Bieu8-XSKT'!BB259</f>
        <v>0</v>
      </c>
      <c r="BC259" s="38">
        <f>'Bieu8-XSKT'!BC259</f>
        <v>0</v>
      </c>
      <c r="BD259" s="38">
        <f>'Bieu8-XSKT'!BD259</f>
        <v>0</v>
      </c>
      <c r="BE259" s="38">
        <f>'Bieu8-XSKT'!BE259</f>
        <v>0</v>
      </c>
      <c r="BF259" s="38">
        <f>'Bieu8-XSKT'!BF259</f>
        <v>0</v>
      </c>
      <c r="BG259" s="38">
        <f>'Bieu8-XSKT'!BG259</f>
        <v>0</v>
      </c>
      <c r="BH259" s="38">
        <f>'Bieu8-XSKT'!BH259</f>
        <v>0</v>
      </c>
      <c r="BI259" s="38">
        <f>'Bieu8-XSKT'!BI259</f>
        <v>4500</v>
      </c>
      <c r="BJ259" s="38">
        <f>'Bieu8-XSKT'!BJ259</f>
        <v>2035</v>
      </c>
      <c r="BK259" s="38">
        <f>'Bieu8-XSKT'!BK259</f>
        <v>2035</v>
      </c>
      <c r="BL259" s="38">
        <f>'Bieu8-XSKT'!BL259</f>
        <v>0</v>
      </c>
      <c r="BM259" s="38">
        <f>'Bieu8-XSKT'!BM259</f>
        <v>0</v>
      </c>
      <c r="BN259" s="38">
        <f>'Bieu8-XSKT'!BN259</f>
        <v>2035</v>
      </c>
      <c r="BO259" s="38">
        <f>'Bieu8-XSKT'!BO259</f>
        <v>0</v>
      </c>
      <c r="BP259" s="38">
        <f>'Bieu8-XSKT'!BP259</f>
        <v>2035</v>
      </c>
      <c r="BQ259" s="38">
        <f>'Bieu8-XSKT'!BQ259</f>
        <v>0</v>
      </c>
      <c r="BR259" s="38">
        <f>'Bieu8-XSKT'!BR259</f>
        <v>0</v>
      </c>
      <c r="BS259" s="38">
        <f>'Bieu8-XSKT'!BS259</f>
        <v>2035</v>
      </c>
      <c r="BT259" s="38">
        <f>'Bieu8-XSKT'!BT259</f>
        <v>0</v>
      </c>
      <c r="BU259" s="38">
        <f>'Bieu8-XSKT'!BU259</f>
        <v>2035</v>
      </c>
      <c r="BV259" s="38">
        <f>'Bieu8-XSKT'!BV259</f>
        <v>2000</v>
      </c>
      <c r="BW259" s="38">
        <f>'Bieu8-XSKT'!BW259</f>
        <v>0</v>
      </c>
      <c r="BX259" s="38">
        <f>'Bieu8-XSKT'!BX259</f>
        <v>0</v>
      </c>
      <c r="BY259" s="38">
        <f>'Bieu8-XSKT'!BY259</f>
        <v>35</v>
      </c>
      <c r="BZ259" s="38">
        <f>'Bieu8-XSKT'!BZ259</f>
        <v>35</v>
      </c>
      <c r="CA259" s="38">
        <f>'Bieu8-XSKT'!CA259</f>
        <v>0</v>
      </c>
      <c r="CB259" s="38">
        <f>'Bieu8-XSKT'!CB259</f>
        <v>35</v>
      </c>
      <c r="CC259" s="39"/>
      <c r="CD259" s="58" t="s">
        <v>56</v>
      </c>
      <c r="CE259" s="120"/>
      <c r="CG259" s="125"/>
      <c r="CH259" s="107"/>
      <c r="CI259" s="125"/>
      <c r="CJ259" s="106"/>
      <c r="CL259" s="106"/>
    </row>
    <row r="260" spans="1:90" ht="30" hidden="1" x14ac:dyDescent="0.25">
      <c r="A260" s="41">
        <f t="shared" ref="A260:A261" si="65">A259+1</f>
        <v>4</v>
      </c>
      <c r="B260" s="192" t="s">
        <v>403</v>
      </c>
      <c r="C260" s="44"/>
      <c r="D260" s="44"/>
      <c r="E260" s="44"/>
      <c r="F260" s="226" t="s">
        <v>404</v>
      </c>
      <c r="G260" s="38">
        <f>'Bieu8-XSKT'!G260</f>
        <v>3573</v>
      </c>
      <c r="H260" s="38">
        <f>'Bieu8-XSKT'!H260</f>
        <v>1675</v>
      </c>
      <c r="I260" s="38">
        <f>'Bieu8-XSKT'!I260</f>
        <v>0</v>
      </c>
      <c r="J260" s="38">
        <f>'Bieu8-XSKT'!J260</f>
        <v>0</v>
      </c>
      <c r="K260" s="38">
        <f>'Bieu8-XSKT'!K260</f>
        <v>0</v>
      </c>
      <c r="L260" s="38">
        <f>'Bieu8-XSKT'!L260</f>
        <v>0</v>
      </c>
      <c r="M260" s="38">
        <f>'Bieu8-XSKT'!M260</f>
        <v>0</v>
      </c>
      <c r="N260" s="38">
        <f>'Bieu8-XSKT'!N260</f>
        <v>0</v>
      </c>
      <c r="O260" s="38">
        <f>'Bieu8-XSKT'!O260</f>
        <v>0</v>
      </c>
      <c r="P260" s="38">
        <f>'Bieu8-XSKT'!P260</f>
        <v>0</v>
      </c>
      <c r="Q260" s="38">
        <f>'Bieu8-XSKT'!Q260</f>
        <v>0</v>
      </c>
      <c r="R260" s="38">
        <f>'Bieu8-XSKT'!R260</f>
        <v>0</v>
      </c>
      <c r="S260" s="38">
        <f>'Bieu8-XSKT'!S260</f>
        <v>0</v>
      </c>
      <c r="T260" s="38">
        <f>'Bieu8-XSKT'!T260</f>
        <v>0</v>
      </c>
      <c r="U260" s="38">
        <f>'Bieu8-XSKT'!U260</f>
        <v>0</v>
      </c>
      <c r="V260" s="38">
        <f>'Bieu8-XSKT'!V260</f>
        <v>0</v>
      </c>
      <c r="W260" s="38">
        <f>'Bieu8-XSKT'!W260</f>
        <v>0</v>
      </c>
      <c r="X260" s="38">
        <f>'Bieu8-XSKT'!X260</f>
        <v>0</v>
      </c>
      <c r="Y260" s="38">
        <f>'Bieu8-XSKT'!Y260</f>
        <v>0</v>
      </c>
      <c r="Z260" s="38">
        <f>'Bieu8-XSKT'!Z260</f>
        <v>0</v>
      </c>
      <c r="AA260" s="38">
        <f>'Bieu8-XSKT'!AA260</f>
        <v>0</v>
      </c>
      <c r="AB260" s="38">
        <f>'Bieu8-XSKT'!AB260</f>
        <v>0</v>
      </c>
      <c r="AC260" s="38">
        <f>'Bieu8-XSKT'!AC260</f>
        <v>0</v>
      </c>
      <c r="AD260" s="38">
        <f>'Bieu8-XSKT'!AD260</f>
        <v>0</v>
      </c>
      <c r="AE260" s="38">
        <f>'Bieu8-XSKT'!AE260</f>
        <v>0</v>
      </c>
      <c r="AF260" s="38">
        <f>'Bieu8-XSKT'!AF260</f>
        <v>0</v>
      </c>
      <c r="AG260" s="38">
        <f>'Bieu8-XSKT'!AG260</f>
        <v>0</v>
      </c>
      <c r="AH260" s="38">
        <f>'Bieu8-XSKT'!AH260</f>
        <v>0</v>
      </c>
      <c r="AI260" s="38">
        <f>'Bieu8-XSKT'!AI260</f>
        <v>0</v>
      </c>
      <c r="AJ260" s="38">
        <f>'Bieu8-XSKT'!AJ260</f>
        <v>0</v>
      </c>
      <c r="AK260" s="38">
        <f>'Bieu8-XSKT'!AK260</f>
        <v>0</v>
      </c>
      <c r="AL260" s="38">
        <f>'Bieu8-XSKT'!AL260</f>
        <v>0</v>
      </c>
      <c r="AM260" s="38">
        <f>'Bieu8-XSKT'!AM260</f>
        <v>0</v>
      </c>
      <c r="AN260" s="38">
        <f>'Bieu8-XSKT'!AN260</f>
        <v>0</v>
      </c>
      <c r="AO260" s="38">
        <f>'Bieu8-XSKT'!AO260</f>
        <v>0</v>
      </c>
      <c r="AP260" s="38">
        <f>'Bieu8-XSKT'!AP260</f>
        <v>0</v>
      </c>
      <c r="AQ260" s="38">
        <f>'Bieu8-XSKT'!AQ260</f>
        <v>0</v>
      </c>
      <c r="AR260" s="38">
        <f>'Bieu8-XSKT'!AR260</f>
        <v>0</v>
      </c>
      <c r="AS260" s="38">
        <f>'Bieu8-XSKT'!AS260</f>
        <v>0</v>
      </c>
      <c r="AT260" s="38">
        <f>'Bieu8-XSKT'!AT260</f>
        <v>0</v>
      </c>
      <c r="AU260" s="38">
        <f>'Bieu8-XSKT'!AU260</f>
        <v>0</v>
      </c>
      <c r="AV260" s="38">
        <f>'Bieu8-XSKT'!AV260</f>
        <v>0</v>
      </c>
      <c r="AW260" s="38">
        <f>'Bieu8-XSKT'!AW260</f>
        <v>0</v>
      </c>
      <c r="AX260" s="38">
        <f>'Bieu8-XSKT'!AX260</f>
        <v>0</v>
      </c>
      <c r="AY260" s="38">
        <f>'Bieu8-XSKT'!AY260</f>
        <v>0</v>
      </c>
      <c r="AZ260" s="38">
        <f>'Bieu8-XSKT'!AZ260</f>
        <v>0</v>
      </c>
      <c r="BA260" s="38">
        <f>'Bieu8-XSKT'!BA260</f>
        <v>0</v>
      </c>
      <c r="BB260" s="38">
        <f>'Bieu8-XSKT'!BB260</f>
        <v>0</v>
      </c>
      <c r="BC260" s="38">
        <f>'Bieu8-XSKT'!BC260</f>
        <v>0</v>
      </c>
      <c r="BD260" s="38">
        <f>'Bieu8-XSKT'!BD260</f>
        <v>0</v>
      </c>
      <c r="BE260" s="38">
        <f>'Bieu8-XSKT'!BE260</f>
        <v>0</v>
      </c>
      <c r="BF260" s="38">
        <f>'Bieu8-XSKT'!BF260</f>
        <v>0</v>
      </c>
      <c r="BG260" s="38">
        <f>'Bieu8-XSKT'!BG260</f>
        <v>0</v>
      </c>
      <c r="BH260" s="38">
        <f>'Bieu8-XSKT'!BH260</f>
        <v>0</v>
      </c>
      <c r="BI260" s="38">
        <f>'Bieu8-XSKT'!BI260</f>
        <v>3573</v>
      </c>
      <c r="BJ260" s="38">
        <f>'Bieu8-XSKT'!BJ260</f>
        <v>1675</v>
      </c>
      <c r="BK260" s="38">
        <f>'Bieu8-XSKT'!BK260</f>
        <v>1675</v>
      </c>
      <c r="BL260" s="38">
        <f>'Bieu8-XSKT'!BL260</f>
        <v>0</v>
      </c>
      <c r="BM260" s="38">
        <f>'Bieu8-XSKT'!BM260</f>
        <v>0</v>
      </c>
      <c r="BN260" s="38">
        <f>'Bieu8-XSKT'!BN260</f>
        <v>1675</v>
      </c>
      <c r="BO260" s="38">
        <f>'Bieu8-XSKT'!BO260</f>
        <v>0</v>
      </c>
      <c r="BP260" s="38">
        <f>'Bieu8-XSKT'!BP260</f>
        <v>1675</v>
      </c>
      <c r="BQ260" s="38">
        <f>'Bieu8-XSKT'!BQ260</f>
        <v>0</v>
      </c>
      <c r="BR260" s="38">
        <f>'Bieu8-XSKT'!BR260</f>
        <v>1675</v>
      </c>
      <c r="BS260" s="38">
        <f>'Bieu8-XSKT'!BS260</f>
        <v>0</v>
      </c>
      <c r="BT260" s="38">
        <f>'Bieu8-XSKT'!BT260</f>
        <v>373</v>
      </c>
      <c r="BU260" s="38">
        <f>'Bieu8-XSKT'!BU260</f>
        <v>1648</v>
      </c>
      <c r="BV260" s="38">
        <f>'Bieu8-XSKT'!BV260</f>
        <v>1275</v>
      </c>
      <c r="BW260" s="38">
        <f>'Bieu8-XSKT'!BW260</f>
        <v>1675</v>
      </c>
      <c r="BX260" s="38">
        <f>'Bieu8-XSKT'!BX260</f>
        <v>1675</v>
      </c>
      <c r="BY260" s="38">
        <f>'Bieu8-XSKT'!BY260</f>
        <v>373</v>
      </c>
      <c r="BZ260" s="38">
        <f>'Bieu8-XSKT'!BZ260</f>
        <v>373</v>
      </c>
      <c r="CA260" s="38">
        <f>'Bieu8-XSKT'!CA260</f>
        <v>0</v>
      </c>
      <c r="CB260" s="38">
        <f>'Bieu8-XSKT'!CB260</f>
        <v>373</v>
      </c>
      <c r="CC260" s="39"/>
      <c r="CD260" s="62" t="s">
        <v>65</v>
      </c>
      <c r="CE260" s="120"/>
      <c r="CF260" s="105"/>
      <c r="CG260" s="125"/>
      <c r="CH260" s="107"/>
      <c r="CI260" s="125"/>
      <c r="CJ260" s="106"/>
      <c r="CK260" s="105"/>
      <c r="CL260" s="106"/>
    </row>
    <row r="261" spans="1:90" s="105" customFormat="1" ht="30" hidden="1" x14ac:dyDescent="0.25">
      <c r="A261" s="41">
        <f t="shared" si="65"/>
        <v>5</v>
      </c>
      <c r="B261" s="43" t="s">
        <v>191</v>
      </c>
      <c r="C261" s="176"/>
      <c r="D261" s="176"/>
      <c r="E261" s="44"/>
      <c r="F261" s="242" t="s">
        <v>245</v>
      </c>
      <c r="G261" s="38">
        <f>'Bieu8-XSKT'!G261</f>
        <v>3040</v>
      </c>
      <c r="H261" s="38">
        <f>'Bieu8-XSKT'!H261</f>
        <v>2000</v>
      </c>
      <c r="I261" s="38">
        <f>'Bieu8-XSKT'!I261</f>
        <v>0</v>
      </c>
      <c r="J261" s="38">
        <f>'Bieu8-XSKT'!J261</f>
        <v>0</v>
      </c>
      <c r="K261" s="38">
        <f>'Bieu8-XSKT'!K261</f>
        <v>0</v>
      </c>
      <c r="L261" s="38">
        <f>'Bieu8-XSKT'!L261</f>
        <v>0</v>
      </c>
      <c r="M261" s="38">
        <f>'Bieu8-XSKT'!M261</f>
        <v>0</v>
      </c>
      <c r="N261" s="38">
        <f>'Bieu8-XSKT'!N261</f>
        <v>0</v>
      </c>
      <c r="O261" s="38">
        <f>'Bieu8-XSKT'!O261</f>
        <v>0</v>
      </c>
      <c r="P261" s="38">
        <f>'Bieu8-XSKT'!P261</f>
        <v>0</v>
      </c>
      <c r="Q261" s="38">
        <f>'Bieu8-XSKT'!Q261</f>
        <v>0</v>
      </c>
      <c r="R261" s="38">
        <f>'Bieu8-XSKT'!R261</f>
        <v>0</v>
      </c>
      <c r="S261" s="38">
        <f>'Bieu8-XSKT'!S261</f>
        <v>0</v>
      </c>
      <c r="T261" s="38">
        <f>'Bieu8-XSKT'!T261</f>
        <v>0</v>
      </c>
      <c r="U261" s="38">
        <f>'Bieu8-XSKT'!U261</f>
        <v>0</v>
      </c>
      <c r="V261" s="38">
        <f>'Bieu8-XSKT'!V261</f>
        <v>0</v>
      </c>
      <c r="W261" s="38">
        <f>'Bieu8-XSKT'!W261</f>
        <v>0</v>
      </c>
      <c r="X261" s="38">
        <f>'Bieu8-XSKT'!X261</f>
        <v>0</v>
      </c>
      <c r="Y261" s="38">
        <f>'Bieu8-XSKT'!Y261</f>
        <v>0</v>
      </c>
      <c r="Z261" s="38">
        <f>'Bieu8-XSKT'!Z261</f>
        <v>0</v>
      </c>
      <c r="AA261" s="38">
        <f>'Bieu8-XSKT'!AA261</f>
        <v>0</v>
      </c>
      <c r="AB261" s="38">
        <f>'Bieu8-XSKT'!AB261</f>
        <v>0</v>
      </c>
      <c r="AC261" s="38">
        <f>'Bieu8-XSKT'!AC261</f>
        <v>0</v>
      </c>
      <c r="AD261" s="38">
        <f>'Bieu8-XSKT'!AD261</f>
        <v>0</v>
      </c>
      <c r="AE261" s="38">
        <f>'Bieu8-XSKT'!AE261</f>
        <v>0</v>
      </c>
      <c r="AF261" s="38">
        <f>'Bieu8-XSKT'!AF261</f>
        <v>0</v>
      </c>
      <c r="AG261" s="38">
        <f>'Bieu8-XSKT'!AG261</f>
        <v>0</v>
      </c>
      <c r="AH261" s="38">
        <f>'Bieu8-XSKT'!AH261</f>
        <v>0</v>
      </c>
      <c r="AI261" s="38">
        <f>'Bieu8-XSKT'!AI261</f>
        <v>0</v>
      </c>
      <c r="AJ261" s="38">
        <f>'Bieu8-XSKT'!AJ261</f>
        <v>0</v>
      </c>
      <c r="AK261" s="38">
        <f>'Bieu8-XSKT'!AK261</f>
        <v>0</v>
      </c>
      <c r="AL261" s="38">
        <f>'Bieu8-XSKT'!AL261</f>
        <v>0</v>
      </c>
      <c r="AM261" s="38">
        <f>'Bieu8-XSKT'!AM261</f>
        <v>0</v>
      </c>
      <c r="AN261" s="38">
        <f>'Bieu8-XSKT'!AN261</f>
        <v>0</v>
      </c>
      <c r="AO261" s="38">
        <f>'Bieu8-XSKT'!AO261</f>
        <v>0</v>
      </c>
      <c r="AP261" s="38">
        <f>'Bieu8-XSKT'!AP261</f>
        <v>0</v>
      </c>
      <c r="AQ261" s="38">
        <f>'Bieu8-XSKT'!AQ261</f>
        <v>0</v>
      </c>
      <c r="AR261" s="38">
        <f>'Bieu8-XSKT'!AR261</f>
        <v>0</v>
      </c>
      <c r="AS261" s="38">
        <f>'Bieu8-XSKT'!AS261</f>
        <v>0</v>
      </c>
      <c r="AT261" s="38">
        <f>'Bieu8-XSKT'!AT261</f>
        <v>0</v>
      </c>
      <c r="AU261" s="38">
        <f>'Bieu8-XSKT'!AU261</f>
        <v>0</v>
      </c>
      <c r="AV261" s="38">
        <f>'Bieu8-XSKT'!AV261</f>
        <v>0</v>
      </c>
      <c r="AW261" s="38">
        <f>'Bieu8-XSKT'!AW261</f>
        <v>0</v>
      </c>
      <c r="AX261" s="38">
        <f>'Bieu8-XSKT'!AX261</f>
        <v>0</v>
      </c>
      <c r="AY261" s="38">
        <f>'Bieu8-XSKT'!AY261</f>
        <v>0</v>
      </c>
      <c r="AZ261" s="38">
        <f>'Bieu8-XSKT'!AZ261</f>
        <v>0</v>
      </c>
      <c r="BA261" s="38">
        <f>'Bieu8-XSKT'!BA261</f>
        <v>0</v>
      </c>
      <c r="BB261" s="38">
        <f>'Bieu8-XSKT'!BB261</f>
        <v>0</v>
      </c>
      <c r="BC261" s="38">
        <f>'Bieu8-XSKT'!BC261</f>
        <v>0</v>
      </c>
      <c r="BD261" s="38">
        <f>'Bieu8-XSKT'!BD261</f>
        <v>0</v>
      </c>
      <c r="BE261" s="38">
        <f>'Bieu8-XSKT'!BE261</f>
        <v>0</v>
      </c>
      <c r="BF261" s="38">
        <f>'Bieu8-XSKT'!BF261</f>
        <v>0</v>
      </c>
      <c r="BG261" s="38">
        <f>'Bieu8-XSKT'!BG261</f>
        <v>0</v>
      </c>
      <c r="BH261" s="38">
        <f>'Bieu8-XSKT'!BH261</f>
        <v>0</v>
      </c>
      <c r="BI261" s="38">
        <f>'Bieu8-XSKT'!BI261</f>
        <v>3040</v>
      </c>
      <c r="BJ261" s="38">
        <f>'Bieu8-XSKT'!BJ261</f>
        <v>2000</v>
      </c>
      <c r="BK261" s="38">
        <f>'Bieu8-XSKT'!BK261</f>
        <v>2000</v>
      </c>
      <c r="BL261" s="38">
        <f>'Bieu8-XSKT'!BL261</f>
        <v>0</v>
      </c>
      <c r="BM261" s="38">
        <f>'Bieu8-XSKT'!BM261</f>
        <v>0</v>
      </c>
      <c r="BN261" s="38">
        <f>'Bieu8-XSKT'!BN261</f>
        <v>2000</v>
      </c>
      <c r="BO261" s="38">
        <f>'Bieu8-XSKT'!BO261</f>
        <v>0</v>
      </c>
      <c r="BP261" s="38">
        <f>'Bieu8-XSKT'!BP261</f>
        <v>2000</v>
      </c>
      <c r="BQ261" s="38">
        <f>'Bieu8-XSKT'!BQ261</f>
        <v>0</v>
      </c>
      <c r="BR261" s="38">
        <f>'Bieu8-XSKT'!BR261</f>
        <v>1900</v>
      </c>
      <c r="BS261" s="38">
        <f>'Bieu8-XSKT'!BS261</f>
        <v>100</v>
      </c>
      <c r="BT261" s="38">
        <f>'Bieu8-XSKT'!BT261</f>
        <v>0</v>
      </c>
      <c r="BU261" s="38">
        <f>'Bieu8-XSKT'!BU261</f>
        <v>2000</v>
      </c>
      <c r="BV261" s="38">
        <f>'Bieu8-XSKT'!BV261</f>
        <v>1900</v>
      </c>
      <c r="BW261" s="38">
        <f>'Bieu8-XSKT'!BW261</f>
        <v>1900</v>
      </c>
      <c r="BX261" s="38">
        <f>'Bieu8-XSKT'!BX261</f>
        <v>1900</v>
      </c>
      <c r="BY261" s="38">
        <f>'Bieu8-XSKT'!BY261</f>
        <v>100</v>
      </c>
      <c r="BZ261" s="38">
        <f>'Bieu8-XSKT'!BZ261</f>
        <v>100</v>
      </c>
      <c r="CA261" s="38">
        <f>'Bieu8-XSKT'!CA261</f>
        <v>0</v>
      </c>
      <c r="CB261" s="38">
        <f>'Bieu8-XSKT'!CB261</f>
        <v>100</v>
      </c>
      <c r="CC261" s="39"/>
      <c r="CD261" s="58" t="s">
        <v>54</v>
      </c>
      <c r="CE261" s="120"/>
      <c r="CF261" s="89"/>
      <c r="CG261" s="125"/>
      <c r="CH261" s="107"/>
      <c r="CI261" s="125"/>
      <c r="CJ261" s="106"/>
      <c r="CL261" s="106"/>
    </row>
    <row r="262" spans="1:90" s="17" customFormat="1" ht="15.75" hidden="1" x14ac:dyDescent="0.25">
      <c r="A262" s="41"/>
      <c r="B262" s="43"/>
      <c r="C262" s="44"/>
      <c r="D262" s="44"/>
      <c r="E262" s="41"/>
      <c r="F262" s="226"/>
      <c r="G262" s="38">
        <f>'Bieu8-XSKT'!G262</f>
        <v>0</v>
      </c>
      <c r="H262" s="38">
        <f>'Bieu8-XSKT'!H262</f>
        <v>0</v>
      </c>
      <c r="I262" s="38">
        <f>'Bieu8-XSKT'!I262</f>
        <v>0</v>
      </c>
      <c r="J262" s="38">
        <f>'Bieu8-XSKT'!J262</f>
        <v>0</v>
      </c>
      <c r="K262" s="38">
        <f>'Bieu8-XSKT'!K262</f>
        <v>0</v>
      </c>
      <c r="L262" s="38">
        <f>'Bieu8-XSKT'!L262</f>
        <v>0</v>
      </c>
      <c r="M262" s="38">
        <f>'Bieu8-XSKT'!M262</f>
        <v>0</v>
      </c>
      <c r="N262" s="38">
        <f>'Bieu8-XSKT'!N262</f>
        <v>0</v>
      </c>
      <c r="O262" s="38">
        <f>'Bieu8-XSKT'!O262</f>
        <v>0</v>
      </c>
      <c r="P262" s="38">
        <f>'Bieu8-XSKT'!P262</f>
        <v>0</v>
      </c>
      <c r="Q262" s="38">
        <f>'Bieu8-XSKT'!Q262</f>
        <v>0</v>
      </c>
      <c r="R262" s="38">
        <f>'Bieu8-XSKT'!R262</f>
        <v>0</v>
      </c>
      <c r="S262" s="38">
        <f>'Bieu8-XSKT'!S262</f>
        <v>0</v>
      </c>
      <c r="T262" s="38">
        <f>'Bieu8-XSKT'!T262</f>
        <v>0</v>
      </c>
      <c r="U262" s="38">
        <f>'Bieu8-XSKT'!U262</f>
        <v>0</v>
      </c>
      <c r="V262" s="38">
        <f>'Bieu8-XSKT'!V262</f>
        <v>0</v>
      </c>
      <c r="W262" s="38">
        <f>'Bieu8-XSKT'!W262</f>
        <v>0</v>
      </c>
      <c r="X262" s="38">
        <f>'Bieu8-XSKT'!X262</f>
        <v>0</v>
      </c>
      <c r="Y262" s="38">
        <f>'Bieu8-XSKT'!Y262</f>
        <v>0</v>
      </c>
      <c r="Z262" s="38">
        <f>'Bieu8-XSKT'!Z262</f>
        <v>0</v>
      </c>
      <c r="AA262" s="38">
        <f>'Bieu8-XSKT'!AA262</f>
        <v>0</v>
      </c>
      <c r="AB262" s="38">
        <f>'Bieu8-XSKT'!AB262</f>
        <v>0</v>
      </c>
      <c r="AC262" s="38">
        <f>'Bieu8-XSKT'!AC262</f>
        <v>0</v>
      </c>
      <c r="AD262" s="38">
        <f>'Bieu8-XSKT'!AD262</f>
        <v>0</v>
      </c>
      <c r="AE262" s="38">
        <f>'Bieu8-XSKT'!AE262</f>
        <v>0</v>
      </c>
      <c r="AF262" s="38">
        <f>'Bieu8-XSKT'!AF262</f>
        <v>0</v>
      </c>
      <c r="AG262" s="38">
        <f>'Bieu8-XSKT'!AG262</f>
        <v>0</v>
      </c>
      <c r="AH262" s="38">
        <f>'Bieu8-XSKT'!AH262</f>
        <v>0</v>
      </c>
      <c r="AI262" s="38">
        <f>'Bieu8-XSKT'!AI262</f>
        <v>0</v>
      </c>
      <c r="AJ262" s="38">
        <f>'Bieu8-XSKT'!AJ262</f>
        <v>0</v>
      </c>
      <c r="AK262" s="38">
        <f>'Bieu8-XSKT'!AK262</f>
        <v>0</v>
      </c>
      <c r="AL262" s="38">
        <f>'Bieu8-XSKT'!AL262</f>
        <v>0</v>
      </c>
      <c r="AM262" s="38">
        <f>'Bieu8-XSKT'!AM262</f>
        <v>0</v>
      </c>
      <c r="AN262" s="38">
        <f>'Bieu8-XSKT'!AN262</f>
        <v>0</v>
      </c>
      <c r="AO262" s="38">
        <f>'Bieu8-XSKT'!AO262</f>
        <v>0</v>
      </c>
      <c r="AP262" s="38">
        <f>'Bieu8-XSKT'!AP262</f>
        <v>0</v>
      </c>
      <c r="AQ262" s="38">
        <f>'Bieu8-XSKT'!AQ262</f>
        <v>0</v>
      </c>
      <c r="AR262" s="38">
        <f>'Bieu8-XSKT'!AR262</f>
        <v>0</v>
      </c>
      <c r="AS262" s="38">
        <f>'Bieu8-XSKT'!AS262</f>
        <v>0</v>
      </c>
      <c r="AT262" s="38">
        <f>'Bieu8-XSKT'!AT262</f>
        <v>0</v>
      </c>
      <c r="AU262" s="38">
        <f>'Bieu8-XSKT'!AU262</f>
        <v>0</v>
      </c>
      <c r="AV262" s="38">
        <f>'Bieu8-XSKT'!AV262</f>
        <v>0</v>
      </c>
      <c r="AW262" s="38">
        <f>'Bieu8-XSKT'!AW262</f>
        <v>0</v>
      </c>
      <c r="AX262" s="38">
        <f>'Bieu8-XSKT'!AX262</f>
        <v>0</v>
      </c>
      <c r="AY262" s="38">
        <f>'Bieu8-XSKT'!AY262</f>
        <v>0</v>
      </c>
      <c r="AZ262" s="38">
        <f>'Bieu8-XSKT'!AZ262</f>
        <v>0</v>
      </c>
      <c r="BA262" s="38">
        <f>'Bieu8-XSKT'!BA262</f>
        <v>0</v>
      </c>
      <c r="BB262" s="38">
        <f>'Bieu8-XSKT'!BB262</f>
        <v>0</v>
      </c>
      <c r="BC262" s="38">
        <f>'Bieu8-XSKT'!BC262</f>
        <v>0</v>
      </c>
      <c r="BD262" s="38">
        <f>'Bieu8-XSKT'!BD262</f>
        <v>0</v>
      </c>
      <c r="BE262" s="38">
        <f>'Bieu8-XSKT'!BE262</f>
        <v>0</v>
      </c>
      <c r="BF262" s="38">
        <f>'Bieu8-XSKT'!BF262</f>
        <v>0</v>
      </c>
      <c r="BG262" s="38">
        <f>'Bieu8-XSKT'!BG262</f>
        <v>0</v>
      </c>
      <c r="BH262" s="38">
        <f>'Bieu8-XSKT'!BH262</f>
        <v>0</v>
      </c>
      <c r="BI262" s="38">
        <f>'Bieu8-XSKT'!BI262</f>
        <v>0</v>
      </c>
      <c r="BJ262" s="38">
        <f>'Bieu8-XSKT'!BJ262</f>
        <v>0</v>
      </c>
      <c r="BK262" s="38">
        <f>'Bieu8-XSKT'!BK262</f>
        <v>0</v>
      </c>
      <c r="BL262" s="38">
        <f>'Bieu8-XSKT'!BL262</f>
        <v>0</v>
      </c>
      <c r="BM262" s="38">
        <f>'Bieu8-XSKT'!BM262</f>
        <v>0</v>
      </c>
      <c r="BN262" s="38">
        <f>'Bieu8-XSKT'!BN262</f>
        <v>0</v>
      </c>
      <c r="BO262" s="38">
        <f>'Bieu8-XSKT'!BO262</f>
        <v>0</v>
      </c>
      <c r="BP262" s="38">
        <f>'Bieu8-XSKT'!BP262</f>
        <v>0</v>
      </c>
      <c r="BQ262" s="38">
        <f>'Bieu8-XSKT'!BQ262</f>
        <v>0</v>
      </c>
      <c r="BR262" s="38">
        <f>'Bieu8-XSKT'!BR262</f>
        <v>0</v>
      </c>
      <c r="BS262" s="38">
        <f>'Bieu8-XSKT'!BS262</f>
        <v>0</v>
      </c>
      <c r="BT262" s="38">
        <f>'Bieu8-XSKT'!BT262</f>
        <v>0</v>
      </c>
      <c r="BU262" s="38">
        <f>'Bieu8-XSKT'!BU262</f>
        <v>0</v>
      </c>
      <c r="BV262" s="38">
        <f>'Bieu8-XSKT'!BV262</f>
        <v>0</v>
      </c>
      <c r="BW262" s="38">
        <f>'Bieu8-XSKT'!BW262</f>
        <v>0</v>
      </c>
      <c r="BX262" s="38">
        <f>'Bieu8-XSKT'!BX262</f>
        <v>0</v>
      </c>
      <c r="BY262" s="38">
        <f>'Bieu8-XSKT'!BY262</f>
        <v>0</v>
      </c>
      <c r="BZ262" s="38">
        <f>'Bieu8-XSKT'!BZ262</f>
        <v>0</v>
      </c>
      <c r="CA262" s="38">
        <f>'Bieu8-XSKT'!CA262</f>
        <v>0</v>
      </c>
      <c r="CB262" s="38">
        <f>'Bieu8-XSKT'!CB262</f>
        <v>0</v>
      </c>
      <c r="CC262" s="39"/>
      <c r="CD262" s="124"/>
      <c r="CE262" s="120"/>
      <c r="CF262" s="125"/>
      <c r="CG262" s="125"/>
      <c r="CH262" s="107"/>
      <c r="CI262" s="125"/>
      <c r="CJ262" s="106"/>
      <c r="CK262" s="105"/>
      <c r="CL262" s="106"/>
    </row>
    <row r="263" spans="1:90" s="125" customFormat="1" ht="15.75" hidden="1" x14ac:dyDescent="0.25">
      <c r="A263" s="41"/>
      <c r="B263" s="144" t="s">
        <v>198</v>
      </c>
      <c r="C263" s="176"/>
      <c r="D263" s="176"/>
      <c r="E263" s="44"/>
      <c r="F263" s="242"/>
      <c r="G263" s="38">
        <f>'Bieu8-XSKT'!G263</f>
        <v>9737</v>
      </c>
      <c r="H263" s="38">
        <f>'Bieu8-XSKT'!H263</f>
        <v>4000</v>
      </c>
      <c r="I263" s="38">
        <f>'Bieu8-XSKT'!I263</f>
        <v>0</v>
      </c>
      <c r="J263" s="38">
        <f>'Bieu8-XSKT'!J263</f>
        <v>0</v>
      </c>
      <c r="K263" s="38">
        <f>'Bieu8-XSKT'!K263</f>
        <v>0</v>
      </c>
      <c r="L263" s="38">
        <f>'Bieu8-XSKT'!L263</f>
        <v>0</v>
      </c>
      <c r="M263" s="38">
        <f>'Bieu8-XSKT'!M263</f>
        <v>0</v>
      </c>
      <c r="N263" s="38">
        <f>'Bieu8-XSKT'!N263</f>
        <v>0</v>
      </c>
      <c r="O263" s="38">
        <f>'Bieu8-XSKT'!O263</f>
        <v>0</v>
      </c>
      <c r="P263" s="38">
        <f>'Bieu8-XSKT'!P263</f>
        <v>0</v>
      </c>
      <c r="Q263" s="38">
        <f>'Bieu8-XSKT'!Q263</f>
        <v>0</v>
      </c>
      <c r="R263" s="38">
        <f>'Bieu8-XSKT'!R263</f>
        <v>0</v>
      </c>
      <c r="S263" s="38">
        <f>'Bieu8-XSKT'!S263</f>
        <v>0</v>
      </c>
      <c r="T263" s="38">
        <f>'Bieu8-XSKT'!T263</f>
        <v>0</v>
      </c>
      <c r="U263" s="38">
        <f>'Bieu8-XSKT'!U263</f>
        <v>0</v>
      </c>
      <c r="V263" s="38">
        <f>'Bieu8-XSKT'!V263</f>
        <v>0</v>
      </c>
      <c r="W263" s="38">
        <f>'Bieu8-XSKT'!W263</f>
        <v>0</v>
      </c>
      <c r="X263" s="38">
        <f>'Bieu8-XSKT'!X263</f>
        <v>0</v>
      </c>
      <c r="Y263" s="38">
        <f>'Bieu8-XSKT'!Y263</f>
        <v>0</v>
      </c>
      <c r="Z263" s="38">
        <f>'Bieu8-XSKT'!Z263</f>
        <v>0</v>
      </c>
      <c r="AA263" s="38">
        <f>'Bieu8-XSKT'!AA263</f>
        <v>0</v>
      </c>
      <c r="AB263" s="38">
        <f>'Bieu8-XSKT'!AB263</f>
        <v>0</v>
      </c>
      <c r="AC263" s="38">
        <f>'Bieu8-XSKT'!AC263</f>
        <v>0</v>
      </c>
      <c r="AD263" s="38">
        <f>'Bieu8-XSKT'!AD263</f>
        <v>0</v>
      </c>
      <c r="AE263" s="38">
        <f>'Bieu8-XSKT'!AE263</f>
        <v>0</v>
      </c>
      <c r="AF263" s="38">
        <f>'Bieu8-XSKT'!AF263</f>
        <v>0</v>
      </c>
      <c r="AG263" s="38">
        <f>'Bieu8-XSKT'!AG263</f>
        <v>0</v>
      </c>
      <c r="AH263" s="38">
        <f>'Bieu8-XSKT'!AH263</f>
        <v>0</v>
      </c>
      <c r="AI263" s="38">
        <f>'Bieu8-XSKT'!AI263</f>
        <v>0</v>
      </c>
      <c r="AJ263" s="38">
        <f>'Bieu8-XSKT'!AJ263</f>
        <v>0</v>
      </c>
      <c r="AK263" s="38">
        <f>'Bieu8-XSKT'!AK263</f>
        <v>0</v>
      </c>
      <c r="AL263" s="38">
        <f>'Bieu8-XSKT'!AL263</f>
        <v>0</v>
      </c>
      <c r="AM263" s="38">
        <f>'Bieu8-XSKT'!AM263</f>
        <v>0</v>
      </c>
      <c r="AN263" s="38">
        <f>'Bieu8-XSKT'!AN263</f>
        <v>0</v>
      </c>
      <c r="AO263" s="38">
        <f>'Bieu8-XSKT'!AO263</f>
        <v>0</v>
      </c>
      <c r="AP263" s="38">
        <f>'Bieu8-XSKT'!AP263</f>
        <v>700</v>
      </c>
      <c r="AQ263" s="38">
        <f>'Bieu8-XSKT'!AQ263</f>
        <v>700</v>
      </c>
      <c r="AR263" s="38">
        <f>'Bieu8-XSKT'!AR263</f>
        <v>700</v>
      </c>
      <c r="AS263" s="38">
        <f>'Bieu8-XSKT'!AS263</f>
        <v>700</v>
      </c>
      <c r="AT263" s="38">
        <f>'Bieu8-XSKT'!AT263</f>
        <v>700</v>
      </c>
      <c r="AU263" s="38">
        <f>'Bieu8-XSKT'!AU263</f>
        <v>5474</v>
      </c>
      <c r="AV263" s="38">
        <f>'Bieu8-XSKT'!AV263</f>
        <v>2000</v>
      </c>
      <c r="AW263" s="38">
        <f>'Bieu8-XSKT'!AW263</f>
        <v>700</v>
      </c>
      <c r="AX263" s="38">
        <f>'Bieu8-XSKT'!AX263</f>
        <v>1300</v>
      </c>
      <c r="AY263" s="38">
        <f>'Bieu8-XSKT'!AY263</f>
        <v>1000</v>
      </c>
      <c r="AZ263" s="38">
        <f>'Bieu8-XSKT'!AZ263</f>
        <v>1000</v>
      </c>
      <c r="BA263" s="38">
        <f>'Bieu8-XSKT'!BA263</f>
        <v>0</v>
      </c>
      <c r="BB263" s="38">
        <f>'Bieu8-XSKT'!BB263</f>
        <v>300</v>
      </c>
      <c r="BC263" s="38">
        <f>'Bieu8-XSKT'!BC263</f>
        <v>17</v>
      </c>
      <c r="BD263" s="38">
        <f>'Bieu8-XSKT'!BD263</f>
        <v>283</v>
      </c>
      <c r="BE263" s="38">
        <f>'Bieu8-XSKT'!BE263</f>
        <v>1000</v>
      </c>
      <c r="BF263" s="38">
        <f>'Bieu8-XSKT'!BF263</f>
        <v>1000</v>
      </c>
      <c r="BG263" s="38">
        <f>'Bieu8-XSKT'!BG263</f>
        <v>1700</v>
      </c>
      <c r="BH263" s="38">
        <f>'Bieu8-XSKT'!BH263</f>
        <v>1700</v>
      </c>
      <c r="BI263" s="38">
        <f>'Bieu8-XSKT'!BI263</f>
        <v>9737</v>
      </c>
      <c r="BJ263" s="38">
        <f>'Bieu8-XSKT'!BJ263</f>
        <v>4000</v>
      </c>
      <c r="BK263" s="38">
        <f>'Bieu8-XSKT'!BK263</f>
        <v>2600</v>
      </c>
      <c r="BL263" s="38">
        <f>'Bieu8-XSKT'!BL263</f>
        <v>1700</v>
      </c>
      <c r="BM263" s="38">
        <f>'Bieu8-XSKT'!BM263</f>
        <v>1000</v>
      </c>
      <c r="BN263" s="38">
        <f>'Bieu8-XSKT'!BN263</f>
        <v>2300</v>
      </c>
      <c r="BO263" s="38">
        <f>'Bieu8-XSKT'!BO263</f>
        <v>0</v>
      </c>
      <c r="BP263" s="38">
        <f>'Bieu8-XSKT'!BP263</f>
        <v>2300</v>
      </c>
      <c r="BQ263" s="38">
        <f>'Bieu8-XSKT'!BQ263</f>
        <v>328</v>
      </c>
      <c r="BR263" s="38">
        <f>'Bieu8-XSKT'!BR263</f>
        <v>2600</v>
      </c>
      <c r="BS263" s="38">
        <f>'Bieu8-XSKT'!BS263</f>
        <v>600</v>
      </c>
      <c r="BT263" s="38">
        <f>'Bieu8-XSKT'!BT263</f>
        <v>1400</v>
      </c>
      <c r="BU263" s="38">
        <f>'Bieu8-XSKT'!BU263</f>
        <v>2600</v>
      </c>
      <c r="BV263" s="38">
        <f>'Bieu8-XSKT'!BV263</f>
        <v>600</v>
      </c>
      <c r="BW263" s="38">
        <f>'Bieu8-XSKT'!BW263</f>
        <v>2600</v>
      </c>
      <c r="BX263" s="38">
        <f>'Bieu8-XSKT'!BX263</f>
        <v>2600</v>
      </c>
      <c r="BY263" s="38">
        <f>'Bieu8-XSKT'!BY263</f>
        <v>2000</v>
      </c>
      <c r="BZ263" s="38">
        <f>'Bieu8-XSKT'!BZ263</f>
        <v>2000</v>
      </c>
      <c r="CA263" s="38">
        <f>'Bieu8-XSKT'!CA263</f>
        <v>1400</v>
      </c>
      <c r="CB263" s="38">
        <f>'Bieu8-XSKT'!CB263</f>
        <v>3400</v>
      </c>
      <c r="CC263" s="119">
        <f t="shared" ref="CC263" si="66">SUM(CC264:CC266)</f>
        <v>1400</v>
      </c>
      <c r="CD263" s="58"/>
      <c r="CE263" s="120"/>
      <c r="CF263" s="17"/>
      <c r="CH263" s="107"/>
      <c r="CJ263" s="106"/>
      <c r="CK263" s="105"/>
      <c r="CL263" s="106"/>
    </row>
    <row r="264" spans="1:90" s="105" customFormat="1" ht="30" hidden="1" x14ac:dyDescent="0.25">
      <c r="A264" s="41">
        <v>1</v>
      </c>
      <c r="B264" s="43" t="s">
        <v>379</v>
      </c>
      <c r="C264" s="176"/>
      <c r="D264" s="176"/>
      <c r="E264" s="44"/>
      <c r="F264" s="242" t="s">
        <v>380</v>
      </c>
      <c r="G264" s="38">
        <f>'Bieu8-XSKT'!G264</f>
        <v>4263</v>
      </c>
      <c r="H264" s="38">
        <f>'Bieu8-XSKT'!H264</f>
        <v>2000</v>
      </c>
      <c r="I264" s="38">
        <f>'Bieu8-XSKT'!I264</f>
        <v>0</v>
      </c>
      <c r="J264" s="38">
        <f>'Bieu8-XSKT'!J264</f>
        <v>0</v>
      </c>
      <c r="K264" s="38">
        <f>'Bieu8-XSKT'!K264</f>
        <v>0</v>
      </c>
      <c r="L264" s="38">
        <f>'Bieu8-XSKT'!L264</f>
        <v>0</v>
      </c>
      <c r="M264" s="38">
        <f>'Bieu8-XSKT'!M264</f>
        <v>0</v>
      </c>
      <c r="N264" s="38">
        <f>'Bieu8-XSKT'!N264</f>
        <v>0</v>
      </c>
      <c r="O264" s="38">
        <f>'Bieu8-XSKT'!O264</f>
        <v>0</v>
      </c>
      <c r="P264" s="38">
        <f>'Bieu8-XSKT'!P264</f>
        <v>0</v>
      </c>
      <c r="Q264" s="38">
        <f>'Bieu8-XSKT'!Q264</f>
        <v>0</v>
      </c>
      <c r="R264" s="38">
        <f>'Bieu8-XSKT'!R264</f>
        <v>0</v>
      </c>
      <c r="S264" s="38">
        <f>'Bieu8-XSKT'!S264</f>
        <v>0</v>
      </c>
      <c r="T264" s="38">
        <f>'Bieu8-XSKT'!T264</f>
        <v>0</v>
      </c>
      <c r="U264" s="38">
        <f>'Bieu8-XSKT'!U264</f>
        <v>0</v>
      </c>
      <c r="V264" s="38">
        <f>'Bieu8-XSKT'!V264</f>
        <v>0</v>
      </c>
      <c r="W264" s="38">
        <f>'Bieu8-XSKT'!W264</f>
        <v>0</v>
      </c>
      <c r="X264" s="38">
        <f>'Bieu8-XSKT'!X264</f>
        <v>0</v>
      </c>
      <c r="Y264" s="38">
        <f>'Bieu8-XSKT'!Y264</f>
        <v>0</v>
      </c>
      <c r="Z264" s="38">
        <f>'Bieu8-XSKT'!Z264</f>
        <v>0</v>
      </c>
      <c r="AA264" s="38">
        <f>'Bieu8-XSKT'!AA264</f>
        <v>0</v>
      </c>
      <c r="AB264" s="38">
        <f>'Bieu8-XSKT'!AB264</f>
        <v>0</v>
      </c>
      <c r="AC264" s="38">
        <f>'Bieu8-XSKT'!AC264</f>
        <v>0</v>
      </c>
      <c r="AD264" s="38">
        <f>'Bieu8-XSKT'!AD264</f>
        <v>0</v>
      </c>
      <c r="AE264" s="38">
        <f>'Bieu8-XSKT'!AE264</f>
        <v>0</v>
      </c>
      <c r="AF264" s="38">
        <f>'Bieu8-XSKT'!AF264</f>
        <v>0</v>
      </c>
      <c r="AG264" s="38">
        <f>'Bieu8-XSKT'!AG264</f>
        <v>0</v>
      </c>
      <c r="AH264" s="38">
        <f>'Bieu8-XSKT'!AH264</f>
        <v>0</v>
      </c>
      <c r="AI264" s="38">
        <f>'Bieu8-XSKT'!AI264</f>
        <v>0</v>
      </c>
      <c r="AJ264" s="38">
        <f>'Bieu8-XSKT'!AJ264</f>
        <v>0</v>
      </c>
      <c r="AK264" s="38">
        <f>'Bieu8-XSKT'!AK264</f>
        <v>0</v>
      </c>
      <c r="AL264" s="38">
        <f>'Bieu8-XSKT'!AL264</f>
        <v>0</v>
      </c>
      <c r="AM264" s="38">
        <f>'Bieu8-XSKT'!AM264</f>
        <v>0</v>
      </c>
      <c r="AN264" s="38">
        <f>'Bieu8-XSKT'!AN264</f>
        <v>0</v>
      </c>
      <c r="AO264" s="38">
        <f>'Bieu8-XSKT'!AO264</f>
        <v>0</v>
      </c>
      <c r="AP264" s="38">
        <f>'Bieu8-XSKT'!AP264</f>
        <v>0</v>
      </c>
      <c r="AQ264" s="38">
        <f>'Bieu8-XSKT'!AQ264</f>
        <v>0</v>
      </c>
      <c r="AR264" s="38">
        <f>'Bieu8-XSKT'!AR264</f>
        <v>0</v>
      </c>
      <c r="AS264" s="38">
        <f>'Bieu8-XSKT'!AS264</f>
        <v>0</v>
      </c>
      <c r="AT264" s="38">
        <f>'Bieu8-XSKT'!AT264</f>
        <v>0</v>
      </c>
      <c r="AU264" s="38">
        <f>'Bieu8-XSKT'!AU264</f>
        <v>0</v>
      </c>
      <c r="AV264" s="38">
        <f>'Bieu8-XSKT'!AV264</f>
        <v>0</v>
      </c>
      <c r="AW264" s="38">
        <f>'Bieu8-XSKT'!AW264</f>
        <v>0</v>
      </c>
      <c r="AX264" s="38">
        <f>'Bieu8-XSKT'!AX264</f>
        <v>0</v>
      </c>
      <c r="AY264" s="38">
        <f>'Bieu8-XSKT'!AY264</f>
        <v>0</v>
      </c>
      <c r="AZ264" s="38">
        <f>'Bieu8-XSKT'!AZ264</f>
        <v>0</v>
      </c>
      <c r="BA264" s="38">
        <f>'Bieu8-XSKT'!BA264</f>
        <v>0</v>
      </c>
      <c r="BB264" s="38">
        <f>'Bieu8-XSKT'!BB264</f>
        <v>0</v>
      </c>
      <c r="BC264" s="38">
        <f>'Bieu8-XSKT'!BC264</f>
        <v>0</v>
      </c>
      <c r="BD264" s="38">
        <f>'Bieu8-XSKT'!BD264</f>
        <v>0</v>
      </c>
      <c r="BE264" s="38">
        <f>'Bieu8-XSKT'!BE264</f>
        <v>0</v>
      </c>
      <c r="BF264" s="38">
        <f>'Bieu8-XSKT'!BF264</f>
        <v>0</v>
      </c>
      <c r="BG264" s="38">
        <f>'Bieu8-XSKT'!BG264</f>
        <v>0</v>
      </c>
      <c r="BH264" s="38">
        <f>'Bieu8-XSKT'!BH264</f>
        <v>0</v>
      </c>
      <c r="BI264" s="38">
        <f>'Bieu8-XSKT'!BI264</f>
        <v>4263</v>
      </c>
      <c r="BJ264" s="38">
        <f>'Bieu8-XSKT'!BJ264</f>
        <v>2000</v>
      </c>
      <c r="BK264" s="38">
        <f>'Bieu8-XSKT'!BK264</f>
        <v>2000</v>
      </c>
      <c r="BL264" s="38">
        <f>'Bieu8-XSKT'!BL264</f>
        <v>0</v>
      </c>
      <c r="BM264" s="38">
        <f>'Bieu8-XSKT'!BM264</f>
        <v>0</v>
      </c>
      <c r="BN264" s="38">
        <f>'Bieu8-XSKT'!BN264</f>
        <v>2000</v>
      </c>
      <c r="BO264" s="38">
        <f>'Bieu8-XSKT'!BO264</f>
        <v>0</v>
      </c>
      <c r="BP264" s="38">
        <f>'Bieu8-XSKT'!BP264</f>
        <v>2000</v>
      </c>
      <c r="BQ264" s="38">
        <f>'Bieu8-XSKT'!BQ264</f>
        <v>0</v>
      </c>
      <c r="BR264" s="38">
        <f>'Bieu8-XSKT'!BR264</f>
        <v>2000</v>
      </c>
      <c r="BS264" s="38">
        <f>'Bieu8-XSKT'!BS264</f>
        <v>0</v>
      </c>
      <c r="BT264" s="38">
        <f>'Bieu8-XSKT'!BT264</f>
        <v>0</v>
      </c>
      <c r="BU264" s="38">
        <f>'Bieu8-XSKT'!BU264</f>
        <v>2000</v>
      </c>
      <c r="BV264" s="38">
        <f>'Bieu8-XSKT'!BV264</f>
        <v>0</v>
      </c>
      <c r="BW264" s="38">
        <f>'Bieu8-XSKT'!BW264</f>
        <v>2000</v>
      </c>
      <c r="BX264" s="38">
        <f>'Bieu8-XSKT'!BX264</f>
        <v>2000</v>
      </c>
      <c r="BY264" s="38">
        <f>'Bieu8-XSKT'!BY264</f>
        <v>2000</v>
      </c>
      <c r="BZ264" s="38">
        <f>'Bieu8-XSKT'!BZ264</f>
        <v>2000</v>
      </c>
      <c r="CA264" s="38">
        <f>'Bieu8-XSKT'!CA264</f>
        <v>0</v>
      </c>
      <c r="CB264" s="38">
        <f>'Bieu8-XSKT'!CB264</f>
        <v>2000</v>
      </c>
      <c r="CC264" s="39"/>
      <c r="CD264" s="58" t="s">
        <v>58</v>
      </c>
      <c r="CE264" s="120"/>
      <c r="CF264" s="125"/>
      <c r="CG264" s="125"/>
      <c r="CH264" s="107"/>
      <c r="CI264" s="125"/>
      <c r="CJ264" s="106"/>
      <c r="CL264" s="106"/>
    </row>
    <row r="265" spans="1:90" s="158" customFormat="1" ht="23.25" customHeight="1" x14ac:dyDescent="0.25">
      <c r="A265" s="41">
        <v>1</v>
      </c>
      <c r="B265" s="51" t="s">
        <v>498</v>
      </c>
      <c r="C265" s="41"/>
      <c r="D265" s="41"/>
      <c r="E265" s="41">
        <v>2017</v>
      </c>
      <c r="F265" s="226" t="s">
        <v>389</v>
      </c>
      <c r="G265" s="38">
        <f>'Bieu8-XSKT'!G265</f>
        <v>5474</v>
      </c>
      <c r="H265" s="38">
        <f>'Bieu8-XSKT'!H265</f>
        <v>2000</v>
      </c>
      <c r="I265" s="38">
        <f>'Bieu8-XSKT'!I265</f>
        <v>0</v>
      </c>
      <c r="J265" s="38">
        <f>'Bieu8-XSKT'!J265</f>
        <v>0</v>
      </c>
      <c r="K265" s="38">
        <f>'Bieu8-XSKT'!K265</f>
        <v>0</v>
      </c>
      <c r="L265" s="38">
        <f>'Bieu8-XSKT'!L265</f>
        <v>0</v>
      </c>
      <c r="M265" s="38">
        <f>'Bieu8-XSKT'!M265</f>
        <v>0</v>
      </c>
      <c r="N265" s="38">
        <f>'Bieu8-XSKT'!N265</f>
        <v>0</v>
      </c>
      <c r="O265" s="38">
        <f>'Bieu8-XSKT'!O265</f>
        <v>0</v>
      </c>
      <c r="P265" s="38">
        <f>'Bieu8-XSKT'!P265</f>
        <v>0</v>
      </c>
      <c r="Q265" s="38">
        <f>'Bieu8-XSKT'!Q265</f>
        <v>0</v>
      </c>
      <c r="R265" s="38">
        <f>'Bieu8-XSKT'!R265</f>
        <v>0</v>
      </c>
      <c r="S265" s="38">
        <f>'Bieu8-XSKT'!S265</f>
        <v>0</v>
      </c>
      <c r="T265" s="38">
        <f>'Bieu8-XSKT'!T265</f>
        <v>0</v>
      </c>
      <c r="U265" s="38">
        <f>'Bieu8-XSKT'!U265</f>
        <v>0</v>
      </c>
      <c r="V265" s="38">
        <f>'Bieu8-XSKT'!V265</f>
        <v>0</v>
      </c>
      <c r="W265" s="38">
        <f>'Bieu8-XSKT'!W265</f>
        <v>0</v>
      </c>
      <c r="X265" s="38">
        <f>'Bieu8-XSKT'!X265</f>
        <v>0</v>
      </c>
      <c r="Y265" s="38">
        <f>'Bieu8-XSKT'!Y265</f>
        <v>0</v>
      </c>
      <c r="Z265" s="38">
        <f>'Bieu8-XSKT'!Z265</f>
        <v>0</v>
      </c>
      <c r="AA265" s="38">
        <f>'Bieu8-XSKT'!AA265</f>
        <v>0</v>
      </c>
      <c r="AB265" s="38">
        <f>'Bieu8-XSKT'!AB265</f>
        <v>0</v>
      </c>
      <c r="AC265" s="38">
        <f>'Bieu8-XSKT'!AC265</f>
        <v>0</v>
      </c>
      <c r="AD265" s="38">
        <f>'Bieu8-XSKT'!AD265</f>
        <v>0</v>
      </c>
      <c r="AE265" s="38">
        <f>'Bieu8-XSKT'!AE265</f>
        <v>0</v>
      </c>
      <c r="AF265" s="38">
        <f>'Bieu8-XSKT'!AF265</f>
        <v>0</v>
      </c>
      <c r="AG265" s="38">
        <f>'Bieu8-XSKT'!AG265</f>
        <v>0</v>
      </c>
      <c r="AH265" s="38">
        <f>'Bieu8-XSKT'!AH265</f>
        <v>0</v>
      </c>
      <c r="AI265" s="38">
        <f>'Bieu8-XSKT'!AI265</f>
        <v>0</v>
      </c>
      <c r="AJ265" s="38">
        <f>'Bieu8-XSKT'!AJ265</f>
        <v>0</v>
      </c>
      <c r="AK265" s="38">
        <f>'Bieu8-XSKT'!AK265</f>
        <v>0</v>
      </c>
      <c r="AL265" s="38">
        <f>'Bieu8-XSKT'!AL265</f>
        <v>0</v>
      </c>
      <c r="AM265" s="38">
        <f>'Bieu8-XSKT'!AM265</f>
        <v>0</v>
      </c>
      <c r="AN265" s="38">
        <f>'Bieu8-XSKT'!AN265</f>
        <v>0</v>
      </c>
      <c r="AO265" s="38">
        <f>'Bieu8-XSKT'!AO265</f>
        <v>0</v>
      </c>
      <c r="AP265" s="38">
        <f>'Bieu8-XSKT'!AP265</f>
        <v>700</v>
      </c>
      <c r="AQ265" s="38">
        <f>'Bieu8-XSKT'!AQ265</f>
        <v>700</v>
      </c>
      <c r="AR265" s="38">
        <f>'Bieu8-XSKT'!AR265</f>
        <v>700</v>
      </c>
      <c r="AS265" s="38">
        <f>'Bieu8-XSKT'!AS265</f>
        <v>700</v>
      </c>
      <c r="AT265" s="38">
        <f>'Bieu8-XSKT'!AT265</f>
        <v>700</v>
      </c>
      <c r="AU265" s="38">
        <f>'Bieu8-XSKT'!AU265</f>
        <v>5474</v>
      </c>
      <c r="AV265" s="38">
        <f>'Bieu8-XSKT'!AV265</f>
        <v>2000</v>
      </c>
      <c r="AW265" s="38">
        <f>'Bieu8-XSKT'!AW265</f>
        <v>700</v>
      </c>
      <c r="AX265" s="38">
        <f>'Bieu8-XSKT'!AX265</f>
        <v>1300</v>
      </c>
      <c r="AY265" s="38">
        <f>'Bieu8-XSKT'!AY265</f>
        <v>1000</v>
      </c>
      <c r="AZ265" s="38">
        <f>'Bieu8-XSKT'!AZ265</f>
        <v>1000</v>
      </c>
      <c r="BA265" s="38">
        <f>'Bieu8-XSKT'!BA265</f>
        <v>0</v>
      </c>
      <c r="BB265" s="38">
        <f>'Bieu8-XSKT'!BB265</f>
        <v>300</v>
      </c>
      <c r="BC265" s="38">
        <f>'Bieu8-XSKT'!BC265</f>
        <v>17</v>
      </c>
      <c r="BD265" s="38">
        <f>'Bieu8-XSKT'!BD265</f>
        <v>283</v>
      </c>
      <c r="BE265" s="38">
        <f>'Bieu8-XSKT'!BE265</f>
        <v>1000</v>
      </c>
      <c r="BF265" s="38">
        <f>'Bieu8-XSKT'!BF265</f>
        <v>1000</v>
      </c>
      <c r="BG265" s="38">
        <f>'Bieu8-XSKT'!BG265</f>
        <v>1700</v>
      </c>
      <c r="BH265" s="38">
        <f>'Bieu8-XSKT'!BH265</f>
        <v>1700</v>
      </c>
      <c r="BI265" s="38">
        <f>'Bieu8-XSKT'!BI265</f>
        <v>5474</v>
      </c>
      <c r="BJ265" s="38">
        <f>'Bieu8-XSKT'!BJ265</f>
        <v>2000</v>
      </c>
      <c r="BK265" s="38">
        <f>'Bieu8-XSKT'!BK265</f>
        <v>600</v>
      </c>
      <c r="BL265" s="38">
        <f>'Bieu8-XSKT'!BL265</f>
        <v>1700</v>
      </c>
      <c r="BM265" s="38">
        <f>'Bieu8-XSKT'!BM265</f>
        <v>1000</v>
      </c>
      <c r="BN265" s="38">
        <f>'Bieu8-XSKT'!BN265</f>
        <v>300</v>
      </c>
      <c r="BO265" s="38">
        <f>'Bieu8-XSKT'!BO265</f>
        <v>0</v>
      </c>
      <c r="BP265" s="38">
        <f>'Bieu8-XSKT'!BP265</f>
        <v>300</v>
      </c>
      <c r="BQ265" s="38">
        <f>'Bieu8-XSKT'!BQ265</f>
        <v>328</v>
      </c>
      <c r="BR265" s="38">
        <f>'Bieu8-XSKT'!BR265</f>
        <v>600</v>
      </c>
      <c r="BS265" s="38">
        <f>'Bieu8-XSKT'!BS265</f>
        <v>600</v>
      </c>
      <c r="BT265" s="38">
        <f>'Bieu8-XSKT'!BT265</f>
        <v>1400</v>
      </c>
      <c r="BU265" s="38">
        <f>'Bieu8-XSKT'!BU265</f>
        <v>600</v>
      </c>
      <c r="BV265" s="38">
        <f>'Bieu8-XSKT'!BV265</f>
        <v>600</v>
      </c>
      <c r="BW265" s="38">
        <f>'Bieu8-XSKT'!BW265</f>
        <v>600</v>
      </c>
      <c r="BX265" s="38">
        <f>'Bieu8-XSKT'!BX265</f>
        <v>600</v>
      </c>
      <c r="BY265" s="38">
        <f>'Bieu8-XSKT'!BY265</f>
        <v>0</v>
      </c>
      <c r="BZ265" s="38">
        <f>'Bieu8-XSKT'!BZ265</f>
        <v>0</v>
      </c>
      <c r="CA265" s="38">
        <f>'Bieu8-XSKT'!CA265</f>
        <v>1400</v>
      </c>
      <c r="CB265" s="38">
        <f>'Bieu8-XSKT'!CB265</f>
        <v>1400</v>
      </c>
      <c r="CC265" s="39">
        <v>1400</v>
      </c>
      <c r="CD265" s="41" t="s">
        <v>62</v>
      </c>
      <c r="CE265" s="120"/>
      <c r="CF265" s="105"/>
      <c r="CG265" s="125"/>
      <c r="CH265" s="107"/>
      <c r="CI265" s="125"/>
      <c r="CJ265" s="106"/>
      <c r="CK265" s="105"/>
      <c r="CL265" s="106"/>
    </row>
    <row r="266" spans="1:90" s="158" customFormat="1" ht="15.75" hidden="1" x14ac:dyDescent="0.25">
      <c r="A266" s="41"/>
      <c r="B266" s="43"/>
      <c r="C266" s="41"/>
      <c r="D266" s="41"/>
      <c r="E266" s="41"/>
      <c r="F266" s="242"/>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9"/>
      <c r="CD266" s="41"/>
      <c r="CE266" s="120"/>
      <c r="CG266" s="125"/>
      <c r="CH266" s="107"/>
      <c r="CI266" s="125"/>
      <c r="CJ266" s="106"/>
      <c r="CK266" s="105"/>
      <c r="CL266" s="106"/>
    </row>
    <row r="267" spans="1:90" s="125" customFormat="1" ht="15.75" x14ac:dyDescent="0.25">
      <c r="A267" s="143" t="s">
        <v>196</v>
      </c>
      <c r="B267" s="144" t="s">
        <v>197</v>
      </c>
      <c r="C267" s="44"/>
      <c r="D267" s="44"/>
      <c r="E267" s="45"/>
      <c r="F267" s="238"/>
      <c r="G267" s="119">
        <f t="shared" ref="G267:BR267" si="67">G273</f>
        <v>510000</v>
      </c>
      <c r="H267" s="119">
        <f t="shared" si="67"/>
        <v>200000</v>
      </c>
      <c r="I267" s="119">
        <f t="shared" si="67"/>
        <v>0</v>
      </c>
      <c r="J267" s="119">
        <f t="shared" si="67"/>
        <v>0</v>
      </c>
      <c r="K267" s="119">
        <f t="shared" si="67"/>
        <v>0</v>
      </c>
      <c r="L267" s="119">
        <f t="shared" si="67"/>
        <v>0</v>
      </c>
      <c r="M267" s="119">
        <f t="shared" si="67"/>
        <v>0</v>
      </c>
      <c r="N267" s="119">
        <f t="shared" si="67"/>
        <v>0</v>
      </c>
      <c r="O267" s="119">
        <f t="shared" si="67"/>
        <v>0</v>
      </c>
      <c r="P267" s="119">
        <f t="shared" si="67"/>
        <v>0</v>
      </c>
      <c r="Q267" s="119">
        <f t="shared" si="67"/>
        <v>0</v>
      </c>
      <c r="R267" s="119">
        <f t="shared" si="67"/>
        <v>0</v>
      </c>
      <c r="S267" s="119">
        <f t="shared" si="67"/>
        <v>0</v>
      </c>
      <c r="T267" s="119">
        <f t="shared" si="67"/>
        <v>0</v>
      </c>
      <c r="U267" s="119">
        <f t="shared" si="67"/>
        <v>0</v>
      </c>
      <c r="V267" s="119">
        <f t="shared" si="67"/>
        <v>0</v>
      </c>
      <c r="W267" s="119">
        <f t="shared" si="67"/>
        <v>0</v>
      </c>
      <c r="X267" s="119">
        <f t="shared" si="67"/>
        <v>0</v>
      </c>
      <c r="Y267" s="119">
        <f t="shared" si="67"/>
        <v>0</v>
      </c>
      <c r="Z267" s="119">
        <f t="shared" si="67"/>
        <v>0</v>
      </c>
      <c r="AA267" s="119">
        <f t="shared" si="67"/>
        <v>0</v>
      </c>
      <c r="AB267" s="119">
        <f t="shared" si="67"/>
        <v>0</v>
      </c>
      <c r="AC267" s="119">
        <f t="shared" si="67"/>
        <v>0</v>
      </c>
      <c r="AD267" s="119">
        <f t="shared" si="67"/>
        <v>0</v>
      </c>
      <c r="AE267" s="119">
        <f t="shared" si="67"/>
        <v>0</v>
      </c>
      <c r="AF267" s="119">
        <f t="shared" si="67"/>
        <v>0</v>
      </c>
      <c r="AG267" s="119">
        <f t="shared" si="67"/>
        <v>0</v>
      </c>
      <c r="AH267" s="119">
        <f t="shared" si="67"/>
        <v>0</v>
      </c>
      <c r="AI267" s="119">
        <f t="shared" si="67"/>
        <v>0</v>
      </c>
      <c r="AJ267" s="119" t="e">
        <f t="shared" si="67"/>
        <v>#REF!</v>
      </c>
      <c r="AK267" s="119" t="e">
        <f t="shared" si="67"/>
        <v>#REF!</v>
      </c>
      <c r="AL267" s="119" t="e">
        <f t="shared" si="67"/>
        <v>#REF!</v>
      </c>
      <c r="AM267" s="119" t="e">
        <f t="shared" si="67"/>
        <v>#REF!</v>
      </c>
      <c r="AN267" s="119">
        <f t="shared" si="67"/>
        <v>26000</v>
      </c>
      <c r="AO267" s="119">
        <f t="shared" si="67"/>
        <v>26000</v>
      </c>
      <c r="AP267" s="119">
        <f t="shared" si="67"/>
        <v>32000</v>
      </c>
      <c r="AQ267" s="119">
        <f t="shared" si="67"/>
        <v>32000</v>
      </c>
      <c r="AR267" s="119">
        <f t="shared" si="67"/>
        <v>32000</v>
      </c>
      <c r="AS267" s="119">
        <f t="shared" si="67"/>
        <v>58000</v>
      </c>
      <c r="AT267" s="119">
        <f t="shared" si="67"/>
        <v>58000</v>
      </c>
      <c r="AU267" s="119">
        <f t="shared" si="67"/>
        <v>510000</v>
      </c>
      <c r="AV267" s="119">
        <f t="shared" si="67"/>
        <v>100000</v>
      </c>
      <c r="AW267" s="119">
        <f t="shared" si="67"/>
        <v>32000</v>
      </c>
      <c r="AX267" s="119">
        <f t="shared" si="67"/>
        <v>68000</v>
      </c>
      <c r="AY267" s="119">
        <f t="shared" si="67"/>
        <v>20000</v>
      </c>
      <c r="AZ267" s="119">
        <f t="shared" si="67"/>
        <v>25000</v>
      </c>
      <c r="BA267" s="119">
        <f t="shared" si="67"/>
        <v>0</v>
      </c>
      <c r="BB267" s="119">
        <f t="shared" si="67"/>
        <v>48000</v>
      </c>
      <c r="BC267" s="119">
        <f t="shared" si="67"/>
        <v>0</v>
      </c>
      <c r="BD267" s="119">
        <f t="shared" si="67"/>
        <v>0</v>
      </c>
      <c r="BE267" s="119">
        <f t="shared" si="67"/>
        <v>32000</v>
      </c>
      <c r="BF267" s="119">
        <f t="shared" si="67"/>
        <v>32000</v>
      </c>
      <c r="BG267" s="119">
        <f t="shared" si="67"/>
        <v>61531</v>
      </c>
      <c r="BH267" s="119">
        <f t="shared" si="67"/>
        <v>61531</v>
      </c>
      <c r="BI267" s="119">
        <f t="shared" si="67"/>
        <v>510000</v>
      </c>
      <c r="BJ267" s="119">
        <f t="shared" si="67"/>
        <v>100000</v>
      </c>
      <c r="BK267" s="119">
        <f t="shared" si="67"/>
        <v>38000</v>
      </c>
      <c r="BL267" s="119">
        <f t="shared" si="67"/>
        <v>38000</v>
      </c>
      <c r="BM267" s="119">
        <f t="shared" si="67"/>
        <v>38000</v>
      </c>
      <c r="BN267" s="119">
        <f t="shared" si="67"/>
        <v>38000</v>
      </c>
      <c r="BO267" s="119">
        <f t="shared" si="67"/>
        <v>38000</v>
      </c>
      <c r="BP267" s="119">
        <f t="shared" si="67"/>
        <v>38000</v>
      </c>
      <c r="BQ267" s="119">
        <f t="shared" si="67"/>
        <v>38000</v>
      </c>
      <c r="BR267" s="119">
        <f t="shared" si="67"/>
        <v>38000</v>
      </c>
      <c r="BS267" s="119">
        <f t="shared" ref="BS267:CA267" si="68">BS273</f>
        <v>0</v>
      </c>
      <c r="BT267" s="119">
        <f t="shared" si="68"/>
        <v>0</v>
      </c>
      <c r="BU267" s="119">
        <f t="shared" si="68"/>
        <v>100000</v>
      </c>
      <c r="BV267" s="119">
        <f t="shared" si="68"/>
        <v>121000</v>
      </c>
      <c r="BW267" s="119">
        <f t="shared" si="68"/>
        <v>38000</v>
      </c>
      <c r="BX267" s="119">
        <f t="shared" si="68"/>
        <v>38000</v>
      </c>
      <c r="BY267" s="396">
        <f t="shared" si="68"/>
        <v>-21000</v>
      </c>
      <c r="BZ267" s="119">
        <f t="shared" si="68"/>
        <v>-21000</v>
      </c>
      <c r="CA267" s="119">
        <f t="shared" si="68"/>
        <v>78900</v>
      </c>
      <c r="CB267" s="119">
        <f>CB273</f>
        <v>57900</v>
      </c>
      <c r="CC267" s="153">
        <f>CC268+CC271+CC273</f>
        <v>78900</v>
      </c>
      <c r="CD267" s="154"/>
      <c r="CE267" s="120"/>
      <c r="CF267" s="158"/>
      <c r="CH267" s="107"/>
      <c r="CJ267" s="106"/>
      <c r="CK267" s="105"/>
      <c r="CL267" s="106"/>
    </row>
    <row r="268" spans="1:90" s="125" customFormat="1" ht="15.75" hidden="1" x14ac:dyDescent="0.25">
      <c r="A268" s="114" t="s">
        <v>51</v>
      </c>
      <c r="B268" s="115" t="s">
        <v>198</v>
      </c>
      <c r="C268" s="44"/>
      <c r="D268" s="44"/>
      <c r="E268" s="44"/>
      <c r="F268" s="242"/>
      <c r="G268" s="38">
        <f>'Bieu8-XSKT'!G268</f>
        <v>1017350</v>
      </c>
      <c r="H268" s="38">
        <f>'Bieu8-XSKT'!H268</f>
        <v>320000</v>
      </c>
      <c r="I268" s="38">
        <f>'Bieu8-XSKT'!I268</f>
        <v>0</v>
      </c>
      <c r="J268" s="38">
        <f>'Bieu8-XSKT'!J268</f>
        <v>0</v>
      </c>
      <c r="K268" s="38">
        <f>'Bieu8-XSKT'!K268</f>
        <v>0</v>
      </c>
      <c r="L268" s="38">
        <f>'Bieu8-XSKT'!L268</f>
        <v>51350</v>
      </c>
      <c r="M268" s="38">
        <f>'Bieu8-XSKT'!M268</f>
        <v>25000</v>
      </c>
      <c r="N268" s="38">
        <f>'Bieu8-XSKT'!N268</f>
        <v>56000</v>
      </c>
      <c r="O268" s="38">
        <f>'Bieu8-XSKT'!O268</f>
        <v>25000</v>
      </c>
      <c r="P268" s="38">
        <f>'Bieu8-XSKT'!P268</f>
        <v>0</v>
      </c>
      <c r="Q268" s="38">
        <f>'Bieu8-XSKT'!Q268</f>
        <v>0</v>
      </c>
      <c r="R268" s="38">
        <f>'Bieu8-XSKT'!R268</f>
        <v>0</v>
      </c>
      <c r="S268" s="38">
        <f>'Bieu8-XSKT'!S268</f>
        <v>0</v>
      </c>
      <c r="T268" s="38">
        <f>'Bieu8-XSKT'!T268</f>
        <v>0</v>
      </c>
      <c r="U268" s="38">
        <f>'Bieu8-XSKT'!U268</f>
        <v>0</v>
      </c>
      <c r="V268" s="38">
        <f>'Bieu8-XSKT'!V268</f>
        <v>107350</v>
      </c>
      <c r="W268" s="38">
        <f>'Bieu8-XSKT'!W268</f>
        <v>50000</v>
      </c>
      <c r="X268" s="38">
        <f>'Bieu8-XSKT'!X268</f>
        <v>288732</v>
      </c>
      <c r="Y268" s="38">
        <f>'Bieu8-XSKT'!Y268</f>
        <v>145000</v>
      </c>
      <c r="Z268" s="38">
        <f>'Bieu8-XSKT'!Z268</f>
        <v>0</v>
      </c>
      <c r="AA268" s="38">
        <f>'Bieu8-XSKT'!AA268</f>
        <v>0</v>
      </c>
      <c r="AB268" s="38">
        <f>'Bieu8-XSKT'!AB268</f>
        <v>25000</v>
      </c>
      <c r="AC268" s="38">
        <f>'Bieu8-XSKT'!AC268</f>
        <v>20000</v>
      </c>
      <c r="AD268" s="38">
        <f>'Bieu8-XSKT'!AD268</f>
        <v>0</v>
      </c>
      <c r="AE268" s="38">
        <f>'Bieu8-XSKT'!AE268</f>
        <v>0</v>
      </c>
      <c r="AF268" s="38">
        <f>'Bieu8-XSKT'!AF268</f>
        <v>132350</v>
      </c>
      <c r="AG268" s="38">
        <f>'Bieu8-XSKT'!AG268</f>
        <v>20000</v>
      </c>
      <c r="AH268" s="38">
        <f>'Bieu8-XSKT'!AH268</f>
        <v>60000</v>
      </c>
      <c r="AI268" s="38">
        <f>'Bieu8-XSKT'!AI268</f>
        <v>40000</v>
      </c>
      <c r="AJ268" s="38">
        <f>'Bieu8-XSKT'!AJ268</f>
        <v>0</v>
      </c>
      <c r="AK268" s="38">
        <f>'Bieu8-XSKT'!AK268</f>
        <v>0</v>
      </c>
      <c r="AL268" s="38">
        <f>'Bieu8-XSKT'!AL268</f>
        <v>0</v>
      </c>
      <c r="AM268" s="38">
        <f>'Bieu8-XSKT'!AM268</f>
        <v>0</v>
      </c>
      <c r="AN268" s="38">
        <f>'Bieu8-XSKT'!AN268</f>
        <v>167350</v>
      </c>
      <c r="AO268" s="38">
        <f>'Bieu8-XSKT'!AO268</f>
        <v>90000</v>
      </c>
      <c r="AP268" s="38">
        <f>'Bieu8-XSKT'!AP268</f>
        <v>36000</v>
      </c>
      <c r="AQ268" s="38">
        <f>'Bieu8-XSKT'!AQ268</f>
        <v>25336</v>
      </c>
      <c r="AR268" s="38">
        <f>'Bieu8-XSKT'!AR268</f>
        <v>35138</v>
      </c>
      <c r="AS268" s="38">
        <f>'Bieu8-XSKT'!AS268</f>
        <v>203350</v>
      </c>
      <c r="AT268" s="38">
        <f>'Bieu8-XSKT'!AT268</f>
        <v>126000</v>
      </c>
      <c r="AU268" s="38">
        <f>'Bieu8-XSKT'!AU268</f>
        <v>478732</v>
      </c>
      <c r="AV268" s="38">
        <f>'Bieu8-XSKT'!AV268</f>
        <v>290000</v>
      </c>
      <c r="AW268" s="38">
        <f>'Bieu8-XSKT'!AW268</f>
        <v>76000</v>
      </c>
      <c r="AX268" s="38">
        <f>'Bieu8-XSKT'!AX268</f>
        <v>214000</v>
      </c>
      <c r="AY268" s="38">
        <f>'Bieu8-XSKT'!AY268</f>
        <v>90000</v>
      </c>
      <c r="AZ268" s="38">
        <f>'Bieu8-XSKT'!AZ268</f>
        <v>60000</v>
      </c>
      <c r="BA268" s="38">
        <f>'Bieu8-XSKT'!BA268</f>
        <v>0</v>
      </c>
      <c r="BB268" s="38">
        <f>'Bieu8-XSKT'!BB268</f>
        <v>124000</v>
      </c>
      <c r="BC268" s="38">
        <f>'Bieu8-XSKT'!BC268</f>
        <v>0</v>
      </c>
      <c r="BD268" s="38">
        <f>'Bieu8-XSKT'!BD268</f>
        <v>124000</v>
      </c>
      <c r="BE268" s="38">
        <f>'Bieu8-XSKT'!BE268</f>
        <v>0</v>
      </c>
      <c r="BF268" s="38">
        <f>'Bieu8-XSKT'!BF268</f>
        <v>0</v>
      </c>
      <c r="BG268" s="38">
        <f>'Bieu8-XSKT'!BG268</f>
        <v>176000</v>
      </c>
      <c r="BH268" s="38">
        <f>'Bieu8-XSKT'!BH268</f>
        <v>176000</v>
      </c>
      <c r="BI268" s="38">
        <f>'Bieu8-XSKT'!BI268</f>
        <v>478732</v>
      </c>
      <c r="BJ268" s="38">
        <f>'Bieu8-XSKT'!BJ268</f>
        <v>290000</v>
      </c>
      <c r="BK268" s="38">
        <f>'Bieu8-XSKT'!BK268</f>
        <v>290000</v>
      </c>
      <c r="BL268" s="38">
        <f>'Bieu8-XSKT'!BL268</f>
        <v>176000</v>
      </c>
      <c r="BM268" s="38">
        <f>'Bieu8-XSKT'!BM268</f>
        <v>90000</v>
      </c>
      <c r="BN268" s="38">
        <f>'Bieu8-XSKT'!BN268</f>
        <v>114000</v>
      </c>
      <c r="BO268" s="38">
        <f>'Bieu8-XSKT'!BO268</f>
        <v>0</v>
      </c>
      <c r="BP268" s="38">
        <f>'Bieu8-XSKT'!BP268</f>
        <v>114000</v>
      </c>
      <c r="BQ268" s="38">
        <f>'Bieu8-XSKT'!BQ268</f>
        <v>124000</v>
      </c>
      <c r="BR268" s="38">
        <f>'Bieu8-XSKT'!BR268</f>
        <v>84000</v>
      </c>
      <c r="BS268" s="38">
        <f>'Bieu8-XSKT'!BS268</f>
        <v>77000</v>
      </c>
      <c r="BT268" s="38">
        <f>'Bieu8-XSKT'!BT268</f>
        <v>0</v>
      </c>
      <c r="BU268" s="38">
        <f>'Bieu8-XSKT'!BU268</f>
        <v>320000</v>
      </c>
      <c r="BV268" s="38">
        <f>'Bieu8-XSKT'!BV268</f>
        <v>305000</v>
      </c>
      <c r="BW268" s="38">
        <f>'Bieu8-XSKT'!BW268</f>
        <v>84000</v>
      </c>
      <c r="BX268" s="38">
        <f>'Bieu8-XSKT'!BX268</f>
        <v>84000</v>
      </c>
      <c r="BY268" s="397">
        <f>'Bieu8-XSKT'!BY268</f>
        <v>15000</v>
      </c>
      <c r="BZ268" s="38">
        <f>'Bieu8-XSKT'!BZ268</f>
        <v>15000</v>
      </c>
      <c r="CA268" s="38">
        <f>'Bieu8-XSKT'!CA268</f>
        <v>0</v>
      </c>
      <c r="CB268" s="38">
        <f>'Bieu8-XSKT'!CB268</f>
        <v>15000</v>
      </c>
      <c r="CC268" s="119">
        <f>CC272</f>
        <v>0</v>
      </c>
      <c r="CD268" s="120"/>
      <c r="CE268" s="120"/>
      <c r="CH268" s="107"/>
      <c r="CJ268" s="106"/>
      <c r="CK268" s="105"/>
      <c r="CL268" s="106"/>
    </row>
    <row r="269" spans="1:90" s="125" customFormat="1" ht="45" hidden="1" x14ac:dyDescent="0.25">
      <c r="A269" s="41">
        <v>1</v>
      </c>
      <c r="B269" s="43" t="s">
        <v>199</v>
      </c>
      <c r="C269" s="44"/>
      <c r="D269" s="44"/>
      <c r="E269" s="45">
        <v>2015</v>
      </c>
      <c r="F269" s="244" t="s">
        <v>200</v>
      </c>
      <c r="G269" s="38">
        <f>'Bieu8-XSKT'!G269</f>
        <v>416928</v>
      </c>
      <c r="H269" s="38">
        <f>'Bieu8-XSKT'!H269</f>
        <v>134000</v>
      </c>
      <c r="I269" s="38">
        <f>'Bieu8-XSKT'!I269</f>
        <v>0</v>
      </c>
      <c r="J269" s="38">
        <f>'Bieu8-XSKT'!J269</f>
        <v>0</v>
      </c>
      <c r="K269" s="38">
        <f>'Bieu8-XSKT'!K269</f>
        <v>0</v>
      </c>
      <c r="L269" s="38">
        <f>'Bieu8-XSKT'!L269</f>
        <v>51350</v>
      </c>
      <c r="M269" s="38">
        <f>'Bieu8-XSKT'!M269</f>
        <v>25000</v>
      </c>
      <c r="N269" s="38">
        <f>'Bieu8-XSKT'!N269</f>
        <v>56000</v>
      </c>
      <c r="O269" s="38">
        <f>'Bieu8-XSKT'!O269</f>
        <v>25000</v>
      </c>
      <c r="P269" s="38">
        <f>'Bieu8-XSKT'!P269</f>
        <v>0</v>
      </c>
      <c r="Q269" s="38">
        <f>'Bieu8-XSKT'!Q269</f>
        <v>0</v>
      </c>
      <c r="R269" s="38">
        <f>'Bieu8-XSKT'!R269</f>
        <v>0</v>
      </c>
      <c r="S269" s="38">
        <f>'Bieu8-XSKT'!S269</f>
        <v>0</v>
      </c>
      <c r="T269" s="38">
        <f>'Bieu8-XSKT'!T269</f>
        <v>0</v>
      </c>
      <c r="U269" s="38">
        <f>'Bieu8-XSKT'!U269</f>
        <v>0</v>
      </c>
      <c r="V269" s="38">
        <f>'Bieu8-XSKT'!V269</f>
        <v>107350</v>
      </c>
      <c r="W269" s="38">
        <f>'Bieu8-XSKT'!W269</f>
        <v>50000</v>
      </c>
      <c r="X269" s="38">
        <f>'Bieu8-XSKT'!X269</f>
        <v>288732</v>
      </c>
      <c r="Y269" s="38">
        <f>'Bieu8-XSKT'!Y269</f>
        <v>145000</v>
      </c>
      <c r="Z269" s="38">
        <f>'Bieu8-XSKT'!Z269</f>
        <v>0</v>
      </c>
      <c r="AA269" s="38">
        <f>'Bieu8-XSKT'!AA269</f>
        <v>0</v>
      </c>
      <c r="AB269" s="38">
        <f>'Bieu8-XSKT'!AB269</f>
        <v>25000</v>
      </c>
      <c r="AC269" s="38">
        <f>'Bieu8-XSKT'!AC269</f>
        <v>20000</v>
      </c>
      <c r="AD269" s="38">
        <f>'Bieu8-XSKT'!AD269</f>
        <v>0</v>
      </c>
      <c r="AE269" s="38">
        <f>'Bieu8-XSKT'!AE269</f>
        <v>0</v>
      </c>
      <c r="AF269" s="38">
        <f>'Bieu8-XSKT'!AF269</f>
        <v>132350</v>
      </c>
      <c r="AG269" s="38">
        <f>'Bieu8-XSKT'!AG269</f>
        <v>20000</v>
      </c>
      <c r="AH269" s="38">
        <f>'Bieu8-XSKT'!AH269</f>
        <v>60000</v>
      </c>
      <c r="AI269" s="38">
        <f>'Bieu8-XSKT'!AI269</f>
        <v>40000</v>
      </c>
      <c r="AJ269" s="38">
        <f>'Bieu8-XSKT'!AJ269</f>
        <v>0</v>
      </c>
      <c r="AK269" s="38">
        <f>'Bieu8-XSKT'!AK269</f>
        <v>0</v>
      </c>
      <c r="AL269" s="38">
        <f>'Bieu8-XSKT'!AL269</f>
        <v>0</v>
      </c>
      <c r="AM269" s="38">
        <f>'Bieu8-XSKT'!AM269</f>
        <v>0</v>
      </c>
      <c r="AN269" s="38">
        <f>'Bieu8-XSKT'!AN269</f>
        <v>167350</v>
      </c>
      <c r="AO269" s="38">
        <f>'Bieu8-XSKT'!AO269</f>
        <v>90000</v>
      </c>
      <c r="AP269" s="38">
        <f>'Bieu8-XSKT'!AP269</f>
        <v>36000</v>
      </c>
      <c r="AQ269" s="38">
        <f>'Bieu8-XSKT'!AQ269</f>
        <v>25336</v>
      </c>
      <c r="AR269" s="38">
        <f>'Bieu8-XSKT'!AR269</f>
        <v>35138</v>
      </c>
      <c r="AS269" s="38">
        <f>'Bieu8-XSKT'!AS269</f>
        <v>203350</v>
      </c>
      <c r="AT269" s="38">
        <f>'Bieu8-XSKT'!AT269</f>
        <v>126000</v>
      </c>
      <c r="AU269" s="38">
        <f>'Bieu8-XSKT'!AU269</f>
        <v>288732</v>
      </c>
      <c r="AV269" s="38">
        <f>'Bieu8-XSKT'!AV269</f>
        <v>200000</v>
      </c>
      <c r="AW269" s="38">
        <f>'Bieu8-XSKT'!AW269</f>
        <v>76000</v>
      </c>
      <c r="AX269" s="38">
        <f>'Bieu8-XSKT'!AX269</f>
        <v>124000</v>
      </c>
      <c r="AY269" s="38">
        <f>'Bieu8-XSKT'!AY269</f>
        <v>70000</v>
      </c>
      <c r="AZ269" s="38">
        <f>'Bieu8-XSKT'!AZ269</f>
        <v>60000</v>
      </c>
      <c r="BA269" s="38">
        <f>'Bieu8-XSKT'!BA269</f>
        <v>0</v>
      </c>
      <c r="BB269" s="38">
        <f>'Bieu8-XSKT'!BB269</f>
        <v>54000</v>
      </c>
      <c r="BC269" s="38">
        <f>'Bieu8-XSKT'!BC269</f>
        <v>0</v>
      </c>
      <c r="BD269" s="38">
        <f>'Bieu8-XSKT'!BD269</f>
        <v>54000</v>
      </c>
      <c r="BE269" s="38">
        <f>'Bieu8-XSKT'!BE269</f>
        <v>0</v>
      </c>
      <c r="BF269" s="38">
        <f>'Bieu8-XSKT'!BF269</f>
        <v>0</v>
      </c>
      <c r="BG269" s="38">
        <f>'Bieu8-XSKT'!BG269</f>
        <v>116000</v>
      </c>
      <c r="BH269" s="38">
        <f>'Bieu8-XSKT'!BH269</f>
        <v>116000</v>
      </c>
      <c r="BI269" s="38">
        <f>'Bieu8-XSKT'!BI269</f>
        <v>288732</v>
      </c>
      <c r="BJ269" s="38">
        <f>'Bieu8-XSKT'!BJ269</f>
        <v>200000</v>
      </c>
      <c r="BK269" s="38">
        <f>'Bieu8-XSKT'!BK269</f>
        <v>200000</v>
      </c>
      <c r="BL269" s="38">
        <f>'Bieu8-XSKT'!BL269</f>
        <v>116000</v>
      </c>
      <c r="BM269" s="38">
        <f>'Bieu8-XSKT'!BM269</f>
        <v>70000</v>
      </c>
      <c r="BN269" s="38">
        <f>'Bieu8-XSKT'!BN269</f>
        <v>84000</v>
      </c>
      <c r="BO269" s="38">
        <f>'Bieu8-XSKT'!BO269</f>
        <v>0</v>
      </c>
      <c r="BP269" s="38">
        <f>'Bieu8-XSKT'!BP269</f>
        <v>84000</v>
      </c>
      <c r="BQ269" s="38">
        <f>'Bieu8-XSKT'!BQ269</f>
        <v>94000</v>
      </c>
      <c r="BR269" s="38">
        <f>'Bieu8-XSKT'!BR269</f>
        <v>12000</v>
      </c>
      <c r="BS269" s="38">
        <f>'Bieu8-XSKT'!BS269</f>
        <v>72000</v>
      </c>
      <c r="BT269" s="38">
        <f>'Bieu8-XSKT'!BT269</f>
        <v>0</v>
      </c>
      <c r="BU269" s="38">
        <f>'Bieu8-XSKT'!BU269</f>
        <v>134000</v>
      </c>
      <c r="BV269" s="38">
        <f>'Bieu8-XSKT'!BV269</f>
        <v>131584</v>
      </c>
      <c r="BW269" s="38">
        <f>'Bieu8-XSKT'!BW269</f>
        <v>12000</v>
      </c>
      <c r="BX269" s="38">
        <f>'Bieu8-XSKT'!BX269</f>
        <v>12000</v>
      </c>
      <c r="BY269" s="397">
        <f>'Bieu8-XSKT'!BY269</f>
        <v>2416</v>
      </c>
      <c r="BZ269" s="38">
        <f>'Bieu8-XSKT'!BZ269</f>
        <v>2416</v>
      </c>
      <c r="CA269" s="38">
        <f>'Bieu8-XSKT'!CA269</f>
        <v>0</v>
      </c>
      <c r="CB269" s="38">
        <f>'Bieu8-XSKT'!CB269</f>
        <v>2416</v>
      </c>
      <c r="CC269" s="39"/>
      <c r="CD269" s="62" t="s">
        <v>201</v>
      </c>
      <c r="CE269" s="120"/>
      <c r="CH269" s="107"/>
      <c r="CJ269" s="106"/>
      <c r="CK269" s="105"/>
      <c r="CL269" s="106"/>
    </row>
    <row r="270" spans="1:90" s="125" customFormat="1" ht="45" hidden="1" x14ac:dyDescent="0.25">
      <c r="A270" s="41">
        <f>A269+1</f>
        <v>2</v>
      </c>
      <c r="B270" s="43" t="s">
        <v>202</v>
      </c>
      <c r="C270" s="44"/>
      <c r="D270" s="44"/>
      <c r="E270" s="45"/>
      <c r="F270" s="244" t="s">
        <v>445</v>
      </c>
      <c r="G270" s="38">
        <f>'Bieu8-XSKT'!G270</f>
        <v>314428</v>
      </c>
      <c r="H270" s="38">
        <f>'Bieu8-XSKT'!H270</f>
        <v>115555</v>
      </c>
      <c r="I270" s="38">
        <f>'Bieu8-XSKT'!I270</f>
        <v>0</v>
      </c>
      <c r="J270" s="38">
        <f>'Bieu8-XSKT'!J270</f>
        <v>0</v>
      </c>
      <c r="K270" s="38">
        <f>'Bieu8-XSKT'!K270</f>
        <v>0</v>
      </c>
      <c r="L270" s="38">
        <f>'Bieu8-XSKT'!L270</f>
        <v>0</v>
      </c>
      <c r="M270" s="38">
        <f>'Bieu8-XSKT'!M270</f>
        <v>0</v>
      </c>
      <c r="N270" s="38">
        <f>'Bieu8-XSKT'!N270</f>
        <v>0</v>
      </c>
      <c r="O270" s="38">
        <f>'Bieu8-XSKT'!O270</f>
        <v>0</v>
      </c>
      <c r="P270" s="38">
        <f>'Bieu8-XSKT'!P270</f>
        <v>0</v>
      </c>
      <c r="Q270" s="38">
        <f>'Bieu8-XSKT'!Q270</f>
        <v>0</v>
      </c>
      <c r="R270" s="38">
        <f>'Bieu8-XSKT'!R270</f>
        <v>0</v>
      </c>
      <c r="S270" s="38">
        <f>'Bieu8-XSKT'!S270</f>
        <v>0</v>
      </c>
      <c r="T270" s="38">
        <f>'Bieu8-XSKT'!T270</f>
        <v>0</v>
      </c>
      <c r="U270" s="38">
        <f>'Bieu8-XSKT'!U270</f>
        <v>0</v>
      </c>
      <c r="V270" s="38">
        <f>'Bieu8-XSKT'!V270</f>
        <v>0</v>
      </c>
      <c r="W270" s="38">
        <f>'Bieu8-XSKT'!W270</f>
        <v>0</v>
      </c>
      <c r="X270" s="38">
        <f>'Bieu8-XSKT'!X270</f>
        <v>0</v>
      </c>
      <c r="Y270" s="38">
        <f>'Bieu8-XSKT'!Y270</f>
        <v>0</v>
      </c>
      <c r="Z270" s="38">
        <f>'Bieu8-XSKT'!Z270</f>
        <v>0</v>
      </c>
      <c r="AA270" s="38">
        <f>'Bieu8-XSKT'!AA270</f>
        <v>0</v>
      </c>
      <c r="AB270" s="38">
        <f>'Bieu8-XSKT'!AB270</f>
        <v>0</v>
      </c>
      <c r="AC270" s="38">
        <f>'Bieu8-XSKT'!AC270</f>
        <v>0</v>
      </c>
      <c r="AD270" s="38">
        <f>'Bieu8-XSKT'!AD270</f>
        <v>0</v>
      </c>
      <c r="AE270" s="38">
        <f>'Bieu8-XSKT'!AE270</f>
        <v>0</v>
      </c>
      <c r="AF270" s="38">
        <f>'Bieu8-XSKT'!AF270</f>
        <v>0</v>
      </c>
      <c r="AG270" s="38">
        <f>'Bieu8-XSKT'!AG270</f>
        <v>0</v>
      </c>
      <c r="AH270" s="38">
        <f>'Bieu8-XSKT'!AH270</f>
        <v>0</v>
      </c>
      <c r="AI270" s="38">
        <f>'Bieu8-XSKT'!AI270</f>
        <v>0</v>
      </c>
      <c r="AJ270" s="38">
        <f>'Bieu8-XSKT'!AJ270</f>
        <v>0</v>
      </c>
      <c r="AK270" s="38">
        <f>'Bieu8-XSKT'!AK270</f>
        <v>0</v>
      </c>
      <c r="AL270" s="38">
        <f>'Bieu8-XSKT'!AL270</f>
        <v>0</v>
      </c>
      <c r="AM270" s="38">
        <f>'Bieu8-XSKT'!AM270</f>
        <v>0</v>
      </c>
      <c r="AN270" s="38">
        <f>'Bieu8-XSKT'!AN270</f>
        <v>0</v>
      </c>
      <c r="AO270" s="38">
        <f>'Bieu8-XSKT'!AO270</f>
        <v>0</v>
      </c>
      <c r="AP270" s="38">
        <f>'Bieu8-XSKT'!AP270</f>
        <v>0</v>
      </c>
      <c r="AQ270" s="38">
        <f>'Bieu8-XSKT'!AQ270</f>
        <v>0</v>
      </c>
      <c r="AR270" s="38">
        <f>'Bieu8-XSKT'!AR270</f>
        <v>0</v>
      </c>
      <c r="AS270" s="38">
        <f>'Bieu8-XSKT'!AS270</f>
        <v>0</v>
      </c>
      <c r="AT270" s="38">
        <f>'Bieu8-XSKT'!AT270</f>
        <v>0</v>
      </c>
      <c r="AU270" s="38">
        <f>'Bieu8-XSKT'!AU270</f>
        <v>190000</v>
      </c>
      <c r="AV270" s="38">
        <f>'Bieu8-XSKT'!AV270</f>
        <v>90000</v>
      </c>
      <c r="AW270" s="38">
        <f>'Bieu8-XSKT'!AW270</f>
        <v>0</v>
      </c>
      <c r="AX270" s="38">
        <f>'Bieu8-XSKT'!AX270</f>
        <v>90000</v>
      </c>
      <c r="AY270" s="38">
        <f>'Bieu8-XSKT'!AY270</f>
        <v>20000</v>
      </c>
      <c r="AZ270" s="38">
        <f>'Bieu8-XSKT'!AZ270</f>
        <v>0</v>
      </c>
      <c r="BA270" s="38">
        <f>'Bieu8-XSKT'!BA270</f>
        <v>0</v>
      </c>
      <c r="BB270" s="38">
        <f>'Bieu8-XSKT'!BB270</f>
        <v>70000</v>
      </c>
      <c r="BC270" s="38">
        <f>'Bieu8-XSKT'!BC270</f>
        <v>0</v>
      </c>
      <c r="BD270" s="38">
        <f>'Bieu8-XSKT'!BD270</f>
        <v>70000</v>
      </c>
      <c r="BE270" s="38">
        <f>'Bieu8-XSKT'!BE270</f>
        <v>0</v>
      </c>
      <c r="BF270" s="38">
        <f>'Bieu8-XSKT'!BF270</f>
        <v>0</v>
      </c>
      <c r="BG270" s="38">
        <f>'Bieu8-XSKT'!BG270</f>
        <v>60000</v>
      </c>
      <c r="BH270" s="38">
        <f>'Bieu8-XSKT'!BH270</f>
        <v>60000</v>
      </c>
      <c r="BI270" s="38">
        <f>'Bieu8-XSKT'!BI270</f>
        <v>190000</v>
      </c>
      <c r="BJ270" s="38">
        <f>'Bieu8-XSKT'!BJ270</f>
        <v>90000</v>
      </c>
      <c r="BK270" s="38">
        <f>'Bieu8-XSKT'!BK270</f>
        <v>90000</v>
      </c>
      <c r="BL270" s="38">
        <f>'Bieu8-XSKT'!BL270</f>
        <v>60000</v>
      </c>
      <c r="BM270" s="38">
        <f>'Bieu8-XSKT'!BM270</f>
        <v>20000</v>
      </c>
      <c r="BN270" s="38">
        <f>'Bieu8-XSKT'!BN270</f>
        <v>30000</v>
      </c>
      <c r="BO270" s="38">
        <f>'Bieu8-XSKT'!BO270</f>
        <v>0</v>
      </c>
      <c r="BP270" s="38">
        <f>'Bieu8-XSKT'!BP270</f>
        <v>30000</v>
      </c>
      <c r="BQ270" s="38">
        <f>'Bieu8-XSKT'!BQ270</f>
        <v>30000</v>
      </c>
      <c r="BR270" s="38">
        <f>'Bieu8-XSKT'!BR270</f>
        <v>25000</v>
      </c>
      <c r="BS270" s="38">
        <f>'Bieu8-XSKT'!BS270</f>
        <v>5000</v>
      </c>
      <c r="BT270" s="38">
        <f>'Bieu8-XSKT'!BT270</f>
        <v>0</v>
      </c>
      <c r="BU270" s="38">
        <f>'Bieu8-XSKT'!BU270</f>
        <v>115555</v>
      </c>
      <c r="BV270" s="38">
        <f>'Bieu8-XSKT'!BV270</f>
        <v>115000</v>
      </c>
      <c r="BW270" s="38">
        <f>'Bieu8-XSKT'!BW270</f>
        <v>25000</v>
      </c>
      <c r="BX270" s="38">
        <f>'Bieu8-XSKT'!BX270</f>
        <v>25000</v>
      </c>
      <c r="BY270" s="397">
        <f>'Bieu8-XSKT'!BY270</f>
        <v>555</v>
      </c>
      <c r="BZ270" s="38">
        <f>'Bieu8-XSKT'!BZ270</f>
        <v>555</v>
      </c>
      <c r="CA270" s="38">
        <f>'Bieu8-XSKT'!CA270</f>
        <v>0</v>
      </c>
      <c r="CB270" s="38">
        <f>'Bieu8-XSKT'!CB270</f>
        <v>555</v>
      </c>
      <c r="CC270" s="39"/>
      <c r="CD270" s="62" t="s">
        <v>201</v>
      </c>
      <c r="CE270" s="120"/>
      <c r="CH270" s="107"/>
      <c r="CJ270" s="106"/>
      <c r="CK270" s="105"/>
      <c r="CL270" s="106"/>
    </row>
    <row r="271" spans="1:90" ht="30" hidden="1" x14ac:dyDescent="0.25">
      <c r="A271" s="41">
        <f t="shared" ref="A271" si="69">A270+1</f>
        <v>3</v>
      </c>
      <c r="B271" s="193" t="s">
        <v>444</v>
      </c>
      <c r="C271" s="176"/>
      <c r="D271" s="176"/>
      <c r="E271" s="44"/>
      <c r="F271" s="245" t="s">
        <v>446</v>
      </c>
      <c r="G271" s="38">
        <f>'Bieu8-XSKT'!G271</f>
        <v>285994</v>
      </c>
      <c r="H271" s="38">
        <f>'Bieu8-XSKT'!H271</f>
        <v>70445</v>
      </c>
      <c r="I271" s="38">
        <f>'Bieu8-XSKT'!I271</f>
        <v>0</v>
      </c>
      <c r="J271" s="38">
        <f>'Bieu8-XSKT'!J271</f>
        <v>0</v>
      </c>
      <c r="K271" s="38">
        <f>'Bieu8-XSKT'!K271</f>
        <v>0</v>
      </c>
      <c r="L271" s="38">
        <f>'Bieu8-XSKT'!L271</f>
        <v>0</v>
      </c>
      <c r="M271" s="38">
        <f>'Bieu8-XSKT'!M271</f>
        <v>0</v>
      </c>
      <c r="N271" s="38">
        <f>'Bieu8-XSKT'!N271</f>
        <v>0</v>
      </c>
      <c r="O271" s="38">
        <f>'Bieu8-XSKT'!O271</f>
        <v>0</v>
      </c>
      <c r="P271" s="38">
        <f>'Bieu8-XSKT'!P271</f>
        <v>0</v>
      </c>
      <c r="Q271" s="38">
        <f>'Bieu8-XSKT'!Q271</f>
        <v>0</v>
      </c>
      <c r="R271" s="38">
        <f>'Bieu8-XSKT'!R271</f>
        <v>0</v>
      </c>
      <c r="S271" s="38">
        <f>'Bieu8-XSKT'!S271</f>
        <v>0</v>
      </c>
      <c r="T271" s="38">
        <f>'Bieu8-XSKT'!T271</f>
        <v>0</v>
      </c>
      <c r="U271" s="38">
        <f>'Bieu8-XSKT'!U271</f>
        <v>0</v>
      </c>
      <c r="V271" s="38">
        <f>'Bieu8-XSKT'!V271</f>
        <v>0</v>
      </c>
      <c r="W271" s="38">
        <f>'Bieu8-XSKT'!W271</f>
        <v>0</v>
      </c>
      <c r="X271" s="38">
        <f>'Bieu8-XSKT'!X271</f>
        <v>0</v>
      </c>
      <c r="Y271" s="38">
        <f>'Bieu8-XSKT'!Y271</f>
        <v>0</v>
      </c>
      <c r="Z271" s="38">
        <f>'Bieu8-XSKT'!Z271</f>
        <v>0</v>
      </c>
      <c r="AA271" s="38">
        <f>'Bieu8-XSKT'!AA271</f>
        <v>0</v>
      </c>
      <c r="AB271" s="38">
        <f>'Bieu8-XSKT'!AB271</f>
        <v>0</v>
      </c>
      <c r="AC271" s="38">
        <f>'Bieu8-XSKT'!AC271</f>
        <v>0</v>
      </c>
      <c r="AD271" s="38">
        <f>'Bieu8-XSKT'!AD271</f>
        <v>0</v>
      </c>
      <c r="AE271" s="38">
        <f>'Bieu8-XSKT'!AE271</f>
        <v>0</v>
      </c>
      <c r="AF271" s="38">
        <f>'Bieu8-XSKT'!AF271</f>
        <v>0</v>
      </c>
      <c r="AG271" s="38">
        <f>'Bieu8-XSKT'!AG271</f>
        <v>0</v>
      </c>
      <c r="AH271" s="38">
        <f>'Bieu8-XSKT'!AH271</f>
        <v>0</v>
      </c>
      <c r="AI271" s="38">
        <f>'Bieu8-XSKT'!AI271</f>
        <v>0</v>
      </c>
      <c r="AJ271" s="38">
        <f>'Bieu8-XSKT'!AJ271</f>
        <v>0</v>
      </c>
      <c r="AK271" s="38">
        <f>'Bieu8-XSKT'!AK271</f>
        <v>0</v>
      </c>
      <c r="AL271" s="38">
        <f>'Bieu8-XSKT'!AL271</f>
        <v>0</v>
      </c>
      <c r="AM271" s="38">
        <f>'Bieu8-XSKT'!AM271</f>
        <v>0</v>
      </c>
      <c r="AN271" s="38">
        <f>'Bieu8-XSKT'!AN271</f>
        <v>0</v>
      </c>
      <c r="AO271" s="38">
        <f>'Bieu8-XSKT'!AO271</f>
        <v>0</v>
      </c>
      <c r="AP271" s="38">
        <f>'Bieu8-XSKT'!AP271</f>
        <v>0</v>
      </c>
      <c r="AQ271" s="38">
        <f>'Bieu8-XSKT'!AQ271</f>
        <v>0</v>
      </c>
      <c r="AR271" s="38">
        <f>'Bieu8-XSKT'!AR271</f>
        <v>0</v>
      </c>
      <c r="AS271" s="38">
        <f>'Bieu8-XSKT'!AS271</f>
        <v>0</v>
      </c>
      <c r="AT271" s="38">
        <f>'Bieu8-XSKT'!AT271</f>
        <v>0</v>
      </c>
      <c r="AU271" s="38">
        <f>'Bieu8-XSKT'!AU271</f>
        <v>0</v>
      </c>
      <c r="AV271" s="38">
        <f>'Bieu8-XSKT'!AV271</f>
        <v>0</v>
      </c>
      <c r="AW271" s="38">
        <f>'Bieu8-XSKT'!AW271</f>
        <v>0</v>
      </c>
      <c r="AX271" s="38">
        <f>'Bieu8-XSKT'!AX271</f>
        <v>0</v>
      </c>
      <c r="AY271" s="38">
        <f>'Bieu8-XSKT'!AY271</f>
        <v>0</v>
      </c>
      <c r="AZ271" s="38">
        <f>'Bieu8-XSKT'!AZ271</f>
        <v>0</v>
      </c>
      <c r="BA271" s="38">
        <f>'Bieu8-XSKT'!BA271</f>
        <v>0</v>
      </c>
      <c r="BB271" s="38">
        <f>'Bieu8-XSKT'!BB271</f>
        <v>0</v>
      </c>
      <c r="BC271" s="38">
        <f>'Bieu8-XSKT'!BC271</f>
        <v>0</v>
      </c>
      <c r="BD271" s="38">
        <f>'Bieu8-XSKT'!BD271</f>
        <v>0</v>
      </c>
      <c r="BE271" s="38">
        <f>'Bieu8-XSKT'!BE271</f>
        <v>0</v>
      </c>
      <c r="BF271" s="38">
        <f>'Bieu8-XSKT'!BF271</f>
        <v>0</v>
      </c>
      <c r="BG271" s="38">
        <f>'Bieu8-XSKT'!BG271</f>
        <v>0</v>
      </c>
      <c r="BH271" s="38">
        <f>'Bieu8-XSKT'!BH271</f>
        <v>0</v>
      </c>
      <c r="BI271" s="38">
        <f>'Bieu8-XSKT'!BI271</f>
        <v>0</v>
      </c>
      <c r="BJ271" s="38">
        <f>'Bieu8-XSKT'!BJ271</f>
        <v>0</v>
      </c>
      <c r="BK271" s="38">
        <f>'Bieu8-XSKT'!BK271</f>
        <v>0</v>
      </c>
      <c r="BL271" s="38">
        <f>'Bieu8-XSKT'!BL271</f>
        <v>0</v>
      </c>
      <c r="BM271" s="38">
        <f>'Bieu8-XSKT'!BM271</f>
        <v>0</v>
      </c>
      <c r="BN271" s="38">
        <f>'Bieu8-XSKT'!BN271</f>
        <v>0</v>
      </c>
      <c r="BO271" s="38">
        <f>'Bieu8-XSKT'!BO271</f>
        <v>0</v>
      </c>
      <c r="BP271" s="38">
        <f>'Bieu8-XSKT'!BP271</f>
        <v>0</v>
      </c>
      <c r="BQ271" s="38">
        <f>'Bieu8-XSKT'!BQ271</f>
        <v>0</v>
      </c>
      <c r="BR271" s="38">
        <f>'Bieu8-XSKT'!BR271</f>
        <v>47000</v>
      </c>
      <c r="BS271" s="38">
        <f>'Bieu8-XSKT'!BS271</f>
        <v>0</v>
      </c>
      <c r="BT271" s="38">
        <f>'Bieu8-XSKT'!BT271</f>
        <v>0</v>
      </c>
      <c r="BU271" s="38">
        <f>'Bieu8-XSKT'!BU271</f>
        <v>70445</v>
      </c>
      <c r="BV271" s="38">
        <f>'Bieu8-XSKT'!BV271</f>
        <v>58416</v>
      </c>
      <c r="BW271" s="38">
        <f>'Bieu8-XSKT'!BW271</f>
        <v>47000</v>
      </c>
      <c r="BX271" s="38">
        <f>'Bieu8-XSKT'!BX271</f>
        <v>47000</v>
      </c>
      <c r="BY271" s="397">
        <f>'Bieu8-XSKT'!BY271</f>
        <v>12029</v>
      </c>
      <c r="BZ271" s="38">
        <f>'Bieu8-XSKT'!BZ271</f>
        <v>12029</v>
      </c>
      <c r="CA271" s="38">
        <f>'Bieu8-XSKT'!CA271</f>
        <v>0</v>
      </c>
      <c r="CB271" s="38">
        <f>'Bieu8-XSKT'!CB271</f>
        <v>12029</v>
      </c>
      <c r="CC271" s="39"/>
      <c r="CD271" s="62" t="s">
        <v>201</v>
      </c>
      <c r="CE271" s="120"/>
      <c r="CF271" s="125"/>
      <c r="CG271" s="125"/>
      <c r="CH271" s="107"/>
      <c r="CI271" s="125"/>
      <c r="CJ271" s="106"/>
      <c r="CK271" s="105"/>
      <c r="CL271" s="106"/>
    </row>
    <row r="272" spans="1:90" s="125" customFormat="1" hidden="1" x14ac:dyDescent="0.25">
      <c r="A272" s="41"/>
      <c r="B272" s="51"/>
      <c r="C272" s="44"/>
      <c r="D272" s="44"/>
      <c r="E272" s="45"/>
      <c r="F272" s="244"/>
      <c r="G272" s="38">
        <f>'Bieu8-XSKT'!G273</f>
        <v>0</v>
      </c>
      <c r="H272" s="38">
        <f>'Bieu8-XSKT'!H273</f>
        <v>0</v>
      </c>
      <c r="I272" s="38">
        <f>'Bieu8-XSKT'!I273</f>
        <v>0</v>
      </c>
      <c r="J272" s="38">
        <f>'Bieu8-XSKT'!J273</f>
        <v>0</v>
      </c>
      <c r="K272" s="38">
        <f>'Bieu8-XSKT'!K273</f>
        <v>0</v>
      </c>
      <c r="L272" s="38">
        <f>'Bieu8-XSKT'!L273</f>
        <v>0</v>
      </c>
      <c r="M272" s="38">
        <f>'Bieu8-XSKT'!M273</f>
        <v>0</v>
      </c>
      <c r="N272" s="38">
        <f>'Bieu8-XSKT'!N273</f>
        <v>0</v>
      </c>
      <c r="O272" s="38">
        <f>'Bieu8-XSKT'!O273</f>
        <v>0</v>
      </c>
      <c r="P272" s="38">
        <f>'Bieu8-XSKT'!P273</f>
        <v>0</v>
      </c>
      <c r="Q272" s="38">
        <f>'Bieu8-XSKT'!Q273</f>
        <v>0</v>
      </c>
      <c r="R272" s="38">
        <f>'Bieu8-XSKT'!R273</f>
        <v>0</v>
      </c>
      <c r="S272" s="38">
        <f>'Bieu8-XSKT'!S273</f>
        <v>0</v>
      </c>
      <c r="T272" s="38">
        <f>'Bieu8-XSKT'!T273</f>
        <v>0</v>
      </c>
      <c r="U272" s="38">
        <f>'Bieu8-XSKT'!U273</f>
        <v>0</v>
      </c>
      <c r="V272" s="38">
        <f>'Bieu8-XSKT'!V273</f>
        <v>0</v>
      </c>
      <c r="W272" s="38">
        <f>'Bieu8-XSKT'!W273</f>
        <v>0</v>
      </c>
      <c r="X272" s="38">
        <f>'Bieu8-XSKT'!X273</f>
        <v>0</v>
      </c>
      <c r="Y272" s="38">
        <f>'Bieu8-XSKT'!Y273</f>
        <v>0</v>
      </c>
      <c r="Z272" s="38">
        <f>'Bieu8-XSKT'!Z273</f>
        <v>0</v>
      </c>
      <c r="AA272" s="38">
        <f>'Bieu8-XSKT'!AA273</f>
        <v>0</v>
      </c>
      <c r="AB272" s="38">
        <f>'Bieu8-XSKT'!AB273</f>
        <v>0</v>
      </c>
      <c r="AC272" s="38">
        <f>'Bieu8-XSKT'!AC273</f>
        <v>0</v>
      </c>
      <c r="AD272" s="38">
        <f>'Bieu8-XSKT'!AD273</f>
        <v>0</v>
      </c>
      <c r="AE272" s="38">
        <f>'Bieu8-XSKT'!AE273</f>
        <v>0</v>
      </c>
      <c r="AF272" s="38">
        <f>'Bieu8-XSKT'!AF273</f>
        <v>0</v>
      </c>
      <c r="AG272" s="38">
        <f>'Bieu8-XSKT'!AG273</f>
        <v>0</v>
      </c>
      <c r="AH272" s="38">
        <f>'Bieu8-XSKT'!AH273</f>
        <v>0</v>
      </c>
      <c r="AI272" s="38">
        <f>'Bieu8-XSKT'!AI273</f>
        <v>0</v>
      </c>
      <c r="AJ272" s="38">
        <f>'Bieu8-XSKT'!AJ273</f>
        <v>0</v>
      </c>
      <c r="AK272" s="38">
        <f>'Bieu8-XSKT'!AK273</f>
        <v>0</v>
      </c>
      <c r="AL272" s="38">
        <f>'Bieu8-XSKT'!AL273</f>
        <v>0</v>
      </c>
      <c r="AM272" s="38">
        <f>'Bieu8-XSKT'!AM273</f>
        <v>0</v>
      </c>
      <c r="AN272" s="38">
        <f>'Bieu8-XSKT'!AN273</f>
        <v>0</v>
      </c>
      <c r="AO272" s="38">
        <f>'Bieu8-XSKT'!AO273</f>
        <v>0</v>
      </c>
      <c r="AP272" s="38">
        <f>'Bieu8-XSKT'!AP273</f>
        <v>0</v>
      </c>
      <c r="AQ272" s="38">
        <f>'Bieu8-XSKT'!AQ273</f>
        <v>0</v>
      </c>
      <c r="AR272" s="38">
        <f>'Bieu8-XSKT'!AR273</f>
        <v>0</v>
      </c>
      <c r="AS272" s="38">
        <f>'Bieu8-XSKT'!AS273</f>
        <v>0</v>
      </c>
      <c r="AT272" s="38">
        <f>'Bieu8-XSKT'!AT273</f>
        <v>0</v>
      </c>
      <c r="AU272" s="38">
        <f>'Bieu8-XSKT'!AU273</f>
        <v>0</v>
      </c>
      <c r="AV272" s="38">
        <f>'Bieu8-XSKT'!AV273</f>
        <v>0</v>
      </c>
      <c r="AW272" s="38">
        <f>'Bieu8-XSKT'!AW273</f>
        <v>0</v>
      </c>
      <c r="AX272" s="38">
        <f>'Bieu8-XSKT'!AX273</f>
        <v>0</v>
      </c>
      <c r="AY272" s="38">
        <f>'Bieu8-XSKT'!AY273</f>
        <v>0</v>
      </c>
      <c r="AZ272" s="38">
        <f>'Bieu8-XSKT'!AZ273</f>
        <v>0</v>
      </c>
      <c r="BA272" s="38">
        <f>'Bieu8-XSKT'!BA273</f>
        <v>0</v>
      </c>
      <c r="BB272" s="38">
        <f>'Bieu8-XSKT'!BB273</f>
        <v>0</v>
      </c>
      <c r="BC272" s="38">
        <f>'Bieu8-XSKT'!BC273</f>
        <v>0</v>
      </c>
      <c r="BD272" s="38">
        <f>'Bieu8-XSKT'!BD273</f>
        <v>0</v>
      </c>
      <c r="BE272" s="38">
        <f>'Bieu8-XSKT'!BE273</f>
        <v>0</v>
      </c>
      <c r="BF272" s="38">
        <f>'Bieu8-XSKT'!BF273</f>
        <v>0</v>
      </c>
      <c r="BG272" s="38">
        <f>'Bieu8-XSKT'!BG273</f>
        <v>0</v>
      </c>
      <c r="BH272" s="38">
        <f>'Bieu8-XSKT'!BH273</f>
        <v>0</v>
      </c>
      <c r="BI272" s="38">
        <f>'Bieu8-XSKT'!BI273</f>
        <v>0</v>
      </c>
      <c r="BJ272" s="38">
        <f>'Bieu8-XSKT'!BJ273</f>
        <v>0</v>
      </c>
      <c r="BK272" s="38">
        <f>'Bieu8-XSKT'!BK273</f>
        <v>0</v>
      </c>
      <c r="BL272" s="38">
        <f>'Bieu8-XSKT'!BL273</f>
        <v>0</v>
      </c>
      <c r="BM272" s="38">
        <f>'Bieu8-XSKT'!BM273</f>
        <v>0</v>
      </c>
      <c r="BN272" s="38">
        <f>'Bieu8-XSKT'!BN273</f>
        <v>0</v>
      </c>
      <c r="BO272" s="38">
        <f>'Bieu8-XSKT'!BO273</f>
        <v>0</v>
      </c>
      <c r="BP272" s="38">
        <f>'Bieu8-XSKT'!BP273</f>
        <v>0</v>
      </c>
      <c r="BQ272" s="38">
        <f>'Bieu8-XSKT'!BQ273</f>
        <v>0</v>
      </c>
      <c r="BR272" s="38">
        <f>'Bieu8-XSKT'!BR273</f>
        <v>0</v>
      </c>
      <c r="BS272" s="38">
        <f>'Bieu8-XSKT'!BS273</f>
        <v>0</v>
      </c>
      <c r="BT272" s="38">
        <f>'Bieu8-XSKT'!BT273</f>
        <v>0</v>
      </c>
      <c r="BU272" s="38">
        <f>'Bieu8-XSKT'!BU273</f>
        <v>0</v>
      </c>
      <c r="BV272" s="38">
        <f>'Bieu8-XSKT'!BV273</f>
        <v>0</v>
      </c>
      <c r="BW272" s="38">
        <f>'Bieu8-XSKT'!BW273</f>
        <v>0</v>
      </c>
      <c r="BX272" s="38">
        <f>'Bieu8-XSKT'!BX273</f>
        <v>0</v>
      </c>
      <c r="BY272" s="397">
        <f>'Bieu8-XSKT'!BY273</f>
        <v>0</v>
      </c>
      <c r="BZ272" s="38">
        <f>'Bieu8-XSKT'!BZ273</f>
        <v>0</v>
      </c>
      <c r="CA272" s="38">
        <f>'Bieu8-XSKT'!CA273</f>
        <v>0</v>
      </c>
      <c r="CB272" s="38">
        <f>'Bieu8-XSKT'!CB273</f>
        <v>0</v>
      </c>
      <c r="CC272" s="39"/>
      <c r="CD272" s="62"/>
      <c r="CE272" s="120"/>
      <c r="CF272" s="89"/>
      <c r="CH272" s="107"/>
      <c r="CJ272" s="106"/>
      <c r="CK272" s="105"/>
      <c r="CL272" s="106"/>
    </row>
    <row r="273" spans="1:90" s="125" customFormat="1" x14ac:dyDescent="0.25">
      <c r="A273" s="41"/>
      <c r="B273" s="161" t="s">
        <v>203</v>
      </c>
      <c r="C273" s="44"/>
      <c r="D273" s="44"/>
      <c r="E273" s="45"/>
      <c r="F273" s="244"/>
      <c r="G273" s="38">
        <f>'Bieu8-XSKT'!G274</f>
        <v>510000</v>
      </c>
      <c r="H273" s="38">
        <f>'Bieu8-XSKT'!H274</f>
        <v>200000</v>
      </c>
      <c r="I273" s="38">
        <f>'Bieu8-XSKT'!I274</f>
        <v>0</v>
      </c>
      <c r="J273" s="38">
        <f>'Bieu8-XSKT'!J274</f>
        <v>0</v>
      </c>
      <c r="K273" s="38">
        <f>'Bieu8-XSKT'!K274</f>
        <v>0</v>
      </c>
      <c r="L273" s="38">
        <f>'Bieu8-XSKT'!L274</f>
        <v>0</v>
      </c>
      <c r="M273" s="38">
        <f>'Bieu8-XSKT'!M274</f>
        <v>0</v>
      </c>
      <c r="N273" s="38">
        <f>'Bieu8-XSKT'!N274</f>
        <v>0</v>
      </c>
      <c r="O273" s="38">
        <f>'Bieu8-XSKT'!O274</f>
        <v>0</v>
      </c>
      <c r="P273" s="38">
        <f>'Bieu8-XSKT'!P274</f>
        <v>0</v>
      </c>
      <c r="Q273" s="38">
        <f>'Bieu8-XSKT'!Q274</f>
        <v>0</v>
      </c>
      <c r="R273" s="38">
        <f>'Bieu8-XSKT'!R274</f>
        <v>0</v>
      </c>
      <c r="S273" s="38">
        <f>'Bieu8-XSKT'!S274</f>
        <v>0</v>
      </c>
      <c r="T273" s="38">
        <f>'Bieu8-XSKT'!T274</f>
        <v>0</v>
      </c>
      <c r="U273" s="38">
        <f>'Bieu8-XSKT'!U274</f>
        <v>0</v>
      </c>
      <c r="V273" s="38">
        <f>'Bieu8-XSKT'!V274</f>
        <v>0</v>
      </c>
      <c r="W273" s="38">
        <f>'Bieu8-XSKT'!W274</f>
        <v>0</v>
      </c>
      <c r="X273" s="38">
        <f>'Bieu8-XSKT'!X274</f>
        <v>0</v>
      </c>
      <c r="Y273" s="38">
        <f>'Bieu8-XSKT'!Y274</f>
        <v>0</v>
      </c>
      <c r="Z273" s="38">
        <f>'Bieu8-XSKT'!Z274</f>
        <v>0</v>
      </c>
      <c r="AA273" s="38">
        <f>'Bieu8-XSKT'!AA274</f>
        <v>0</v>
      </c>
      <c r="AB273" s="38">
        <f>'Bieu8-XSKT'!AB274</f>
        <v>0</v>
      </c>
      <c r="AC273" s="38">
        <f>'Bieu8-XSKT'!AC274</f>
        <v>0</v>
      </c>
      <c r="AD273" s="38">
        <f>'Bieu8-XSKT'!AD274</f>
        <v>0</v>
      </c>
      <c r="AE273" s="38">
        <f>'Bieu8-XSKT'!AE274</f>
        <v>0</v>
      </c>
      <c r="AF273" s="38">
        <f>'Bieu8-XSKT'!AF274</f>
        <v>0</v>
      </c>
      <c r="AG273" s="38">
        <f>'Bieu8-XSKT'!AG274</f>
        <v>0</v>
      </c>
      <c r="AH273" s="38">
        <f>'Bieu8-XSKT'!AH274</f>
        <v>0</v>
      </c>
      <c r="AI273" s="38">
        <f>'Bieu8-XSKT'!AI274</f>
        <v>0</v>
      </c>
      <c r="AJ273" s="38" t="e">
        <f>'Bieu8-XSKT'!AJ274</f>
        <v>#REF!</v>
      </c>
      <c r="AK273" s="38" t="e">
        <f>'Bieu8-XSKT'!AK274</f>
        <v>#REF!</v>
      </c>
      <c r="AL273" s="38" t="e">
        <f>'Bieu8-XSKT'!AL274</f>
        <v>#REF!</v>
      </c>
      <c r="AM273" s="38" t="e">
        <f>'Bieu8-XSKT'!AM274</f>
        <v>#REF!</v>
      </c>
      <c r="AN273" s="38">
        <f>'Bieu8-XSKT'!AN274</f>
        <v>26000</v>
      </c>
      <c r="AO273" s="38">
        <f>'Bieu8-XSKT'!AO274</f>
        <v>26000</v>
      </c>
      <c r="AP273" s="38">
        <f>'Bieu8-XSKT'!AP274</f>
        <v>32000</v>
      </c>
      <c r="AQ273" s="38">
        <f>'Bieu8-XSKT'!AQ274</f>
        <v>32000</v>
      </c>
      <c r="AR273" s="38">
        <f>'Bieu8-XSKT'!AR274</f>
        <v>32000</v>
      </c>
      <c r="AS273" s="38">
        <f>'Bieu8-XSKT'!AS274</f>
        <v>58000</v>
      </c>
      <c r="AT273" s="38">
        <f>'Bieu8-XSKT'!AT274</f>
        <v>58000</v>
      </c>
      <c r="AU273" s="38">
        <f>'Bieu8-XSKT'!AU274</f>
        <v>510000</v>
      </c>
      <c r="AV273" s="38">
        <f>'Bieu8-XSKT'!AV274</f>
        <v>100000</v>
      </c>
      <c r="AW273" s="38">
        <f>'Bieu8-XSKT'!AW274</f>
        <v>32000</v>
      </c>
      <c r="AX273" s="38">
        <f>'Bieu8-XSKT'!AX274</f>
        <v>68000</v>
      </c>
      <c r="AY273" s="38">
        <f>'Bieu8-XSKT'!AY274</f>
        <v>20000</v>
      </c>
      <c r="AZ273" s="38">
        <f>'Bieu8-XSKT'!AZ274</f>
        <v>25000</v>
      </c>
      <c r="BA273" s="38">
        <f>'Bieu8-XSKT'!BA274</f>
        <v>0</v>
      </c>
      <c r="BB273" s="38">
        <f>'Bieu8-XSKT'!BB274</f>
        <v>48000</v>
      </c>
      <c r="BC273" s="38">
        <f>'Bieu8-XSKT'!BC274</f>
        <v>0</v>
      </c>
      <c r="BD273" s="38">
        <f>'Bieu8-XSKT'!BD274</f>
        <v>0</v>
      </c>
      <c r="BE273" s="38">
        <f>'Bieu8-XSKT'!BE274</f>
        <v>32000</v>
      </c>
      <c r="BF273" s="38">
        <f>'Bieu8-XSKT'!BF274</f>
        <v>32000</v>
      </c>
      <c r="BG273" s="38">
        <f>'Bieu8-XSKT'!BG274</f>
        <v>61531</v>
      </c>
      <c r="BH273" s="38">
        <f>'Bieu8-XSKT'!BH274</f>
        <v>61531</v>
      </c>
      <c r="BI273" s="38">
        <f>'Bieu8-XSKT'!BI274</f>
        <v>510000</v>
      </c>
      <c r="BJ273" s="38">
        <f>'Bieu8-XSKT'!BJ274</f>
        <v>100000</v>
      </c>
      <c r="BK273" s="38">
        <f>'Bieu8-XSKT'!BK274</f>
        <v>38000</v>
      </c>
      <c r="BL273" s="38">
        <f>'Bieu8-XSKT'!BL274</f>
        <v>38000</v>
      </c>
      <c r="BM273" s="38">
        <f>'Bieu8-XSKT'!BM274</f>
        <v>38000</v>
      </c>
      <c r="BN273" s="38">
        <f>'Bieu8-XSKT'!BN274</f>
        <v>38000</v>
      </c>
      <c r="BO273" s="38">
        <f>'Bieu8-XSKT'!BO274</f>
        <v>38000</v>
      </c>
      <c r="BP273" s="38">
        <f>'Bieu8-XSKT'!BP274</f>
        <v>38000</v>
      </c>
      <c r="BQ273" s="38">
        <f>'Bieu8-XSKT'!BQ274</f>
        <v>38000</v>
      </c>
      <c r="BR273" s="38">
        <f>'Bieu8-XSKT'!BR274</f>
        <v>38000</v>
      </c>
      <c r="BS273" s="38">
        <f>'Bieu8-XSKT'!BS274</f>
        <v>0</v>
      </c>
      <c r="BT273" s="38">
        <f>'Bieu8-XSKT'!BT274</f>
        <v>0</v>
      </c>
      <c r="BU273" s="38">
        <f>'Bieu8-XSKT'!BU274</f>
        <v>100000</v>
      </c>
      <c r="BV273" s="38">
        <f>'Bieu8-XSKT'!BV274</f>
        <v>121000</v>
      </c>
      <c r="BW273" s="38">
        <f>'Bieu8-XSKT'!BW274</f>
        <v>38000</v>
      </c>
      <c r="BX273" s="38">
        <f>'Bieu8-XSKT'!BX274</f>
        <v>38000</v>
      </c>
      <c r="BY273" s="397">
        <f>'Bieu8-XSKT'!BY274</f>
        <v>-21000</v>
      </c>
      <c r="BZ273" s="38">
        <f>'Bieu8-XSKT'!BZ274</f>
        <v>-21000</v>
      </c>
      <c r="CA273" s="38">
        <f>'Bieu8-XSKT'!CA274</f>
        <v>78900</v>
      </c>
      <c r="CB273" s="38">
        <f>'Bieu8-XSKT'!CB274</f>
        <v>57900</v>
      </c>
      <c r="CC273" s="39">
        <v>78900</v>
      </c>
      <c r="CD273" s="62" t="s">
        <v>204</v>
      </c>
      <c r="CE273" s="120"/>
      <c r="CF273" s="89"/>
      <c r="CH273" s="17"/>
      <c r="CJ273" s="106"/>
      <c r="CK273" s="105"/>
      <c r="CL273" s="106"/>
    </row>
    <row r="274" spans="1:90" s="17" customFormat="1" ht="31.5" x14ac:dyDescent="0.25">
      <c r="A274" s="194" t="s">
        <v>205</v>
      </c>
      <c r="B274" s="195" t="s">
        <v>439</v>
      </c>
      <c r="C274" s="196" t="s">
        <v>206</v>
      </c>
      <c r="D274" s="196"/>
      <c r="E274" s="197"/>
      <c r="F274" s="247"/>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c r="AS274" s="188"/>
      <c r="AT274" s="188"/>
      <c r="AU274" s="188"/>
      <c r="AV274" s="188"/>
      <c r="AW274" s="188"/>
      <c r="AX274" s="188"/>
      <c r="AY274" s="188"/>
      <c r="AZ274" s="188"/>
      <c r="BA274" s="188"/>
      <c r="BB274" s="188"/>
      <c r="BC274" s="188"/>
      <c r="BD274" s="188"/>
      <c r="BE274" s="188"/>
      <c r="BF274" s="188"/>
      <c r="BG274" s="188"/>
      <c r="BH274" s="188"/>
      <c r="BI274" s="188"/>
      <c r="BJ274" s="188"/>
      <c r="BK274" s="188"/>
      <c r="BL274" s="188"/>
      <c r="BM274" s="188"/>
      <c r="BN274" s="188"/>
      <c r="BO274" s="188"/>
      <c r="BP274" s="188"/>
      <c r="BQ274" s="188"/>
      <c r="BR274" s="188"/>
      <c r="BS274" s="188"/>
      <c r="BT274" s="188"/>
      <c r="BU274" s="188"/>
      <c r="BV274" s="188"/>
      <c r="BW274" s="188"/>
      <c r="BX274" s="188"/>
      <c r="BY274" s="188"/>
      <c r="BZ274" s="188">
        <f>'Bieu8-XSKT'!BZ275</f>
        <v>0</v>
      </c>
      <c r="CA274" s="200">
        <f>'Bieu8-XSKT'!CA275</f>
        <v>23462</v>
      </c>
      <c r="CB274" s="200">
        <f>'Bieu8-XSKT'!CB275</f>
        <v>23462</v>
      </c>
      <c r="CC274" s="198">
        <f>CB274</f>
        <v>23462</v>
      </c>
      <c r="CD274" s="213" t="s">
        <v>204</v>
      </c>
      <c r="CE274" s="201"/>
      <c r="CF274" s="125"/>
      <c r="CG274" s="125"/>
      <c r="CH274" s="107"/>
      <c r="CI274" s="125"/>
      <c r="CJ274" s="106"/>
      <c r="CK274" s="105"/>
      <c r="CL274" s="106"/>
    </row>
    <row r="275" spans="1:90" s="107" customFormat="1" ht="31.5" hidden="1" x14ac:dyDescent="0.25">
      <c r="A275" s="214" t="s">
        <v>218</v>
      </c>
      <c r="B275" s="215" t="s">
        <v>219</v>
      </c>
      <c r="C275" s="216" t="s">
        <v>206</v>
      </c>
      <c r="D275" s="216"/>
      <c r="E275" s="217"/>
      <c r="F275" s="214"/>
      <c r="G275" s="218"/>
      <c r="H275" s="219"/>
      <c r="I275" s="220"/>
      <c r="J275" s="220"/>
      <c r="K275" s="220"/>
      <c r="L275" s="218"/>
      <c r="M275" s="218"/>
      <c r="N275" s="218"/>
      <c r="O275" s="218"/>
      <c r="P275" s="220"/>
      <c r="Q275" s="220"/>
      <c r="R275" s="218"/>
      <c r="S275" s="218"/>
      <c r="T275" s="220"/>
      <c r="U275" s="218"/>
      <c r="V275" s="218"/>
      <c r="W275" s="218"/>
      <c r="X275" s="218"/>
      <c r="Y275" s="219"/>
      <c r="Z275" s="220"/>
      <c r="AA275" s="220"/>
      <c r="AB275" s="218"/>
      <c r="AC275" s="218"/>
      <c r="AD275" s="218"/>
      <c r="AE275" s="220"/>
      <c r="AF275" s="220"/>
      <c r="AG275" s="218">
        <v>1500</v>
      </c>
      <c r="AH275" s="218"/>
      <c r="AI275" s="218"/>
      <c r="AJ275" s="218"/>
      <c r="AK275" s="218"/>
      <c r="AL275" s="218"/>
      <c r="AM275" s="218"/>
      <c r="AN275" s="218"/>
      <c r="AO275" s="218"/>
      <c r="AP275" s="220">
        <v>65000</v>
      </c>
      <c r="AQ275" s="220"/>
      <c r="AR275" s="220"/>
      <c r="AS275" s="218">
        <f>AN275+AP275</f>
        <v>65000</v>
      </c>
      <c r="AT275" s="218">
        <f>AO275+AP275</f>
        <v>65000</v>
      </c>
      <c r="AU275" s="218"/>
      <c r="AV275" s="219"/>
      <c r="AW275" s="220"/>
      <c r="AX275" s="220"/>
      <c r="AY275" s="220">
        <f>AZ275</f>
        <v>36000</v>
      </c>
      <c r="AZ275" s="220">
        <v>36000</v>
      </c>
      <c r="BA275" s="220"/>
      <c r="BB275" s="220">
        <f>AX275-AY275</f>
        <v>-36000</v>
      </c>
      <c r="BC275" s="220"/>
      <c r="BD275" s="220"/>
      <c r="BE275" s="220"/>
      <c r="BF275" s="220"/>
      <c r="BG275" s="218"/>
      <c r="BH275" s="218"/>
      <c r="BI275" s="218"/>
      <c r="BJ275" s="218"/>
      <c r="BK275" s="221"/>
      <c r="BL275" s="218"/>
      <c r="BM275" s="218">
        <v>36000</v>
      </c>
      <c r="BN275" s="218"/>
      <c r="BO275" s="220"/>
      <c r="BP275" s="220"/>
      <c r="BQ275" s="218"/>
      <c r="BR275" s="218">
        <v>65000</v>
      </c>
      <c r="BS275" s="218"/>
      <c r="BT275" s="218"/>
      <c r="BU275" s="218"/>
      <c r="BV275" s="218"/>
      <c r="BW275" s="218">
        <v>65000</v>
      </c>
      <c r="BX275" s="218"/>
      <c r="BY275" s="218"/>
      <c r="BZ275" s="218"/>
      <c r="CA275" s="218"/>
      <c r="CB275" s="218">
        <v>175000</v>
      </c>
      <c r="CC275" s="218"/>
      <c r="CD275" s="222"/>
      <c r="CE275" s="106"/>
      <c r="CF275" s="17"/>
      <c r="CG275" s="125"/>
      <c r="CI275" s="125"/>
      <c r="CJ275" s="106"/>
      <c r="CK275" s="105"/>
      <c r="CL275" s="106"/>
    </row>
    <row r="276" spans="1:90" x14ac:dyDescent="0.25">
      <c r="A276" s="202"/>
      <c r="B276" s="203"/>
      <c r="CE276" s="106"/>
      <c r="CF276" s="107"/>
      <c r="CG276" s="125"/>
      <c r="CH276" s="107"/>
      <c r="CI276" s="125"/>
      <c r="CJ276" s="106"/>
      <c r="CK276" s="105"/>
      <c r="CL276" s="106"/>
    </row>
    <row r="277" spans="1:90" x14ac:dyDescent="0.25">
      <c r="CE277" s="106"/>
    </row>
    <row r="278" spans="1:90" x14ac:dyDescent="0.25">
      <c r="CA278" s="209"/>
      <c r="CB278" s="209"/>
      <c r="CC278" s="209"/>
      <c r="CD278" s="210"/>
      <c r="CE278" s="106"/>
      <c r="CF278" s="89">
        <v>950000</v>
      </c>
    </row>
    <row r="279" spans="1:90" x14ac:dyDescent="0.25">
      <c r="CA279" s="209"/>
      <c r="CB279" s="209"/>
      <c r="CC279" s="209"/>
      <c r="CD279" s="210"/>
      <c r="CE279" s="106"/>
      <c r="CF279" s="211"/>
      <c r="CG279" s="89">
        <f>CF278-CB10</f>
        <v>613834</v>
      </c>
    </row>
    <row r="280" spans="1:90" x14ac:dyDescent="0.25">
      <c r="CA280" s="209"/>
      <c r="CB280" s="209"/>
      <c r="CC280" s="209"/>
      <c r="CD280" s="210"/>
      <c r="CE280" s="106"/>
      <c r="CF280" s="211"/>
      <c r="CG280" s="89">
        <f>CF278-(CB11+CB167+CB176+CB216+CB267+CB275)</f>
        <v>462296</v>
      </c>
    </row>
    <row r="281" spans="1:90" x14ac:dyDescent="0.25">
      <c r="CA281" s="209"/>
      <c r="CB281" s="209"/>
      <c r="CC281" s="209"/>
      <c r="CD281" s="210"/>
      <c r="CE281" s="106"/>
      <c r="CF281" s="211"/>
    </row>
    <row r="282" spans="1:90" x14ac:dyDescent="0.25">
      <c r="CA282" s="209"/>
      <c r="CB282" s="209"/>
      <c r="CC282" s="209"/>
      <c r="CD282" s="210"/>
      <c r="CE282" s="106"/>
      <c r="CF282" s="211"/>
    </row>
    <row r="283" spans="1:90" x14ac:dyDescent="0.25">
      <c r="CA283" s="209"/>
      <c r="CB283" s="209"/>
      <c r="CC283" s="209"/>
      <c r="CD283" s="210"/>
      <c r="CE283" s="106"/>
      <c r="CF283" s="211"/>
    </row>
    <row r="284" spans="1:90" x14ac:dyDescent="0.25">
      <c r="CF284" s="211"/>
    </row>
  </sheetData>
  <mergeCells count="42">
    <mergeCell ref="A2:CE2"/>
    <mergeCell ref="A4:CE4"/>
    <mergeCell ref="CC5:CC9"/>
    <mergeCell ref="CD5:CD9"/>
    <mergeCell ref="CE5:CE9"/>
    <mergeCell ref="F6:F9"/>
    <mergeCell ref="G6:G9"/>
    <mergeCell ref="H6:H9"/>
    <mergeCell ref="BE7:BE9"/>
    <mergeCell ref="BF7:BF9"/>
    <mergeCell ref="BG7:BG9"/>
    <mergeCell ref="BH7:BH9"/>
    <mergeCell ref="BW5:BW9"/>
    <mergeCell ref="BX5:BX9"/>
    <mergeCell ref="BY5:BY9"/>
    <mergeCell ref="BZ5:BZ9"/>
    <mergeCell ref="BJ7:BJ9"/>
    <mergeCell ref="BL7:BL9"/>
    <mergeCell ref="BM7:BM9"/>
    <mergeCell ref="CA5:CA9"/>
    <mergeCell ref="CB5:CB9"/>
    <mergeCell ref="BQ5:BQ9"/>
    <mergeCell ref="BR5:BR9"/>
    <mergeCell ref="BS5:BS9"/>
    <mergeCell ref="BT5:BT9"/>
    <mergeCell ref="BU5:BU9"/>
    <mergeCell ref="A3:CE3"/>
    <mergeCell ref="A5:A9"/>
    <mergeCell ref="B5:B9"/>
    <mergeCell ref="F5:H5"/>
    <mergeCell ref="V5:V9"/>
    <mergeCell ref="AY5:AY9"/>
    <mergeCell ref="BE5:BF6"/>
    <mergeCell ref="BG5:BH6"/>
    <mergeCell ref="BV5:BV9"/>
    <mergeCell ref="BI5:BJ6"/>
    <mergeCell ref="BK5:BK9"/>
    <mergeCell ref="BL5:BM6"/>
    <mergeCell ref="BN5:BN9"/>
    <mergeCell ref="BO5:BO9"/>
    <mergeCell ref="BP5:BP9"/>
    <mergeCell ref="BI7:BI9"/>
  </mergeCells>
  <pageMargins left="0.27559055118110237" right="7.874015748031496E-2" top="0.31496062992125984" bottom="0.35433070866141736" header="0.11811023622047245" footer="0.11811023622047245"/>
  <pageSetup paperSize="9" scale="95"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3"/>
  <sheetViews>
    <sheetView workbookViewId="0">
      <selection activeCell="A3" sqref="A3:CE3"/>
    </sheetView>
  </sheetViews>
  <sheetFormatPr defaultColWidth="9.140625" defaultRowHeight="18.75" x14ac:dyDescent="0.25"/>
  <cols>
    <col min="1" max="1" width="4.42578125" style="207" customWidth="1"/>
    <col min="2" max="2" width="29.140625" style="208" customWidth="1"/>
    <col min="3" max="3" width="8.42578125" style="204" hidden="1" customWidth="1"/>
    <col min="4" max="4" width="9.42578125" style="204" hidden="1" customWidth="1"/>
    <col min="5" max="5" width="0.5703125" style="204" hidden="1" customWidth="1"/>
    <col min="6" max="6" width="16.42578125" style="205" customWidth="1"/>
    <col min="7" max="7" width="9.85546875" style="206" customWidth="1"/>
    <col min="8" max="8" width="9" style="206" customWidth="1"/>
    <col min="9" max="9" width="10.42578125" style="206" hidden="1" customWidth="1"/>
    <col min="10" max="10" width="8.5703125" style="206" hidden="1" customWidth="1"/>
    <col min="11" max="11" width="7.42578125" style="206" hidden="1" customWidth="1"/>
    <col min="12" max="12" width="7.85546875" style="206" hidden="1" customWidth="1"/>
    <col min="13" max="13" width="8.140625" style="206" hidden="1" customWidth="1"/>
    <col min="14" max="14" width="8" style="206" hidden="1" customWidth="1"/>
    <col min="15" max="15" width="7.85546875" style="206" hidden="1" customWidth="1"/>
    <col min="16" max="16" width="8.140625" style="206" hidden="1" customWidth="1"/>
    <col min="17" max="17" width="8.42578125" style="206" hidden="1" customWidth="1"/>
    <col min="18" max="18" width="8.5703125" style="206" hidden="1" customWidth="1"/>
    <col min="19" max="19" width="7.5703125" style="206" hidden="1" customWidth="1"/>
    <col min="20" max="20" width="9.5703125" style="206" hidden="1" customWidth="1"/>
    <col min="21" max="21" width="9.85546875" style="206" hidden="1" customWidth="1"/>
    <col min="22" max="22" width="8.140625" style="206" hidden="1" customWidth="1"/>
    <col min="23" max="23" width="7.42578125" style="206" hidden="1" customWidth="1"/>
    <col min="24" max="24" width="7.5703125" style="206" hidden="1" customWidth="1"/>
    <col min="25" max="25" width="8.42578125" style="206" hidden="1" customWidth="1"/>
    <col min="26" max="26" width="7.5703125" style="206" hidden="1" customWidth="1"/>
    <col min="27" max="27" width="8.42578125" style="206" hidden="1" customWidth="1"/>
    <col min="28" max="31" width="7.42578125" style="206" hidden="1" customWidth="1"/>
    <col min="32" max="32" width="8.140625" style="206" hidden="1" customWidth="1"/>
    <col min="33" max="33" width="7.42578125" style="206" hidden="1" customWidth="1"/>
    <col min="34" max="34" width="7.85546875" style="206" hidden="1" customWidth="1"/>
    <col min="35" max="35" width="7.42578125" style="206" hidden="1" customWidth="1"/>
    <col min="36" max="36" width="8" style="206" hidden="1" customWidth="1"/>
    <col min="37" max="37" width="7.5703125" style="206" hidden="1" customWidth="1"/>
    <col min="38" max="39" width="7.42578125" style="206" hidden="1" customWidth="1"/>
    <col min="40" max="40" width="9" style="206" hidden="1" customWidth="1"/>
    <col min="41" max="41" width="7.85546875" style="206" hidden="1" customWidth="1"/>
    <col min="42" max="44" width="7.5703125" style="206" hidden="1" customWidth="1"/>
    <col min="45" max="45" width="9" style="206" hidden="1" customWidth="1"/>
    <col min="46" max="47" width="7.85546875" style="206" hidden="1" customWidth="1"/>
    <col min="48" max="48" width="8.42578125" style="206" hidden="1" customWidth="1"/>
    <col min="49" max="49" width="7.42578125" style="206" hidden="1" customWidth="1"/>
    <col min="50" max="50" width="8.42578125" style="206" hidden="1" customWidth="1"/>
    <col min="51" max="51" width="6.42578125" style="206" hidden="1" customWidth="1"/>
    <col min="52" max="55" width="6.85546875" style="206" hidden="1" customWidth="1"/>
    <col min="56" max="56" width="0.85546875" style="206" hidden="1" customWidth="1"/>
    <col min="57" max="57" width="6.42578125" style="206" hidden="1" customWidth="1"/>
    <col min="58" max="58" width="6.85546875" style="206" hidden="1" customWidth="1"/>
    <col min="59" max="59" width="7.5703125" style="206" hidden="1" customWidth="1"/>
    <col min="60" max="60" width="6.85546875" style="206" hidden="1" customWidth="1"/>
    <col min="61" max="61" width="8" style="206" hidden="1" customWidth="1"/>
    <col min="62" max="62" width="0.85546875" style="206" hidden="1" customWidth="1"/>
    <col min="63" max="63" width="9.42578125" style="206" hidden="1" customWidth="1"/>
    <col min="64" max="64" width="9.140625" style="206" hidden="1" customWidth="1"/>
    <col min="65" max="65" width="8" style="206" hidden="1" customWidth="1"/>
    <col min="66" max="66" width="7.85546875" style="206" hidden="1" customWidth="1"/>
    <col min="67" max="67" width="6.85546875" style="105" hidden="1" customWidth="1"/>
    <col min="68" max="68" width="8.42578125" style="105" hidden="1" customWidth="1"/>
    <col min="69" max="69" width="0.85546875" style="206" hidden="1" customWidth="1"/>
    <col min="70" max="71" width="7.85546875" style="206" hidden="1" customWidth="1"/>
    <col min="72" max="72" width="7.140625" style="206" hidden="1" customWidth="1"/>
    <col min="73" max="73" width="8.140625" style="206" customWidth="1"/>
    <col min="74" max="74" width="7.85546875" style="206" customWidth="1"/>
    <col min="75" max="75" width="7.140625" style="206" customWidth="1"/>
    <col min="76" max="76" width="6.5703125" style="206" customWidth="1"/>
    <col min="77" max="77" width="7.5703125" style="206" customWidth="1"/>
    <col min="78" max="78" width="7.5703125" style="206" hidden="1" customWidth="1"/>
    <col min="79" max="79" width="7.85546875" style="206" customWidth="1"/>
    <col min="80" max="80" width="8.42578125" style="206" hidden="1" customWidth="1"/>
    <col min="81" max="81" width="7.85546875" style="206" hidden="1" customWidth="1"/>
    <col min="82" max="82" width="15.85546875" style="202" customWidth="1"/>
    <col min="83" max="83" width="14.140625" style="211" customWidth="1"/>
    <col min="84" max="244" width="9.140625" style="89"/>
    <col min="245" max="245" width="4.42578125" style="89" customWidth="1"/>
    <col min="246" max="246" width="29.140625" style="89" customWidth="1"/>
    <col min="247" max="249" width="0" style="89" hidden="1" customWidth="1"/>
    <col min="250" max="250" width="11.42578125" style="89" customWidth="1"/>
    <col min="251" max="251" width="9" style="89" customWidth="1"/>
    <col min="252" max="265" width="0" style="89" hidden="1" customWidth="1"/>
    <col min="266" max="266" width="8.140625" style="89" customWidth="1"/>
    <col min="267" max="306" width="0" style="89" hidden="1" customWidth="1"/>
    <col min="307" max="307" width="9.140625" style="89" customWidth="1"/>
    <col min="308" max="308" width="8" style="89" customWidth="1"/>
    <col min="309" max="309" width="7.140625" style="89" customWidth="1"/>
    <col min="310" max="313" width="0" style="89" hidden="1" customWidth="1"/>
    <col min="314" max="314" width="7.42578125" style="89" customWidth="1"/>
    <col min="315" max="315" width="17" style="89" customWidth="1"/>
    <col min="316" max="316" width="11.42578125" style="89" customWidth="1"/>
    <col min="317" max="500" width="9.140625" style="89"/>
    <col min="501" max="501" width="4.42578125" style="89" customWidth="1"/>
    <col min="502" max="502" width="29.140625" style="89" customWidth="1"/>
    <col min="503" max="505" width="0" style="89" hidden="1" customWidth="1"/>
    <col min="506" max="506" width="11.42578125" style="89" customWidth="1"/>
    <col min="507" max="507" width="9" style="89" customWidth="1"/>
    <col min="508" max="521" width="0" style="89" hidden="1" customWidth="1"/>
    <col min="522" max="522" width="8.140625" style="89" customWidth="1"/>
    <col min="523" max="562" width="0" style="89" hidden="1" customWidth="1"/>
    <col min="563" max="563" width="9.140625" style="89" customWidth="1"/>
    <col min="564" max="564" width="8" style="89" customWidth="1"/>
    <col min="565" max="565" width="7.140625" style="89" customWidth="1"/>
    <col min="566" max="569" width="0" style="89" hidden="1" customWidth="1"/>
    <col min="570" max="570" width="7.42578125" style="89" customWidth="1"/>
    <col min="571" max="571" width="17" style="89" customWidth="1"/>
    <col min="572" max="572" width="11.42578125" style="89" customWidth="1"/>
    <col min="573" max="756" width="9.140625" style="89"/>
    <col min="757" max="757" width="4.42578125" style="89" customWidth="1"/>
    <col min="758" max="758" width="29.140625" style="89" customWidth="1"/>
    <col min="759" max="761" width="0" style="89" hidden="1" customWidth="1"/>
    <col min="762" max="762" width="11.42578125" style="89" customWidth="1"/>
    <col min="763" max="763" width="9" style="89" customWidth="1"/>
    <col min="764" max="777" width="0" style="89" hidden="1" customWidth="1"/>
    <col min="778" max="778" width="8.140625" style="89" customWidth="1"/>
    <col min="779" max="818" width="0" style="89" hidden="1" customWidth="1"/>
    <col min="819" max="819" width="9.140625" style="89" customWidth="1"/>
    <col min="820" max="820" width="8" style="89" customWidth="1"/>
    <col min="821" max="821" width="7.140625" style="89" customWidth="1"/>
    <col min="822" max="825" width="0" style="89" hidden="1" customWidth="1"/>
    <col min="826" max="826" width="7.42578125" style="89" customWidth="1"/>
    <col min="827" max="827" width="17" style="89" customWidth="1"/>
    <col min="828" max="828" width="11.42578125" style="89" customWidth="1"/>
    <col min="829" max="1012" width="9.140625" style="89"/>
    <col min="1013" max="1013" width="4.42578125" style="89" customWidth="1"/>
    <col min="1014" max="1014" width="29.140625" style="89" customWidth="1"/>
    <col min="1015" max="1017" width="0" style="89" hidden="1" customWidth="1"/>
    <col min="1018" max="1018" width="11.42578125" style="89" customWidth="1"/>
    <col min="1019" max="1019" width="9" style="89" customWidth="1"/>
    <col min="1020" max="1033" width="0" style="89" hidden="1" customWidth="1"/>
    <col min="1034" max="1034" width="8.140625" style="89" customWidth="1"/>
    <col min="1035" max="1074" width="0" style="89" hidden="1" customWidth="1"/>
    <col min="1075" max="1075" width="9.140625" style="89" customWidth="1"/>
    <col min="1076" max="1076" width="8" style="89" customWidth="1"/>
    <col min="1077" max="1077" width="7.140625" style="89" customWidth="1"/>
    <col min="1078" max="1081" width="0" style="89" hidden="1" customWidth="1"/>
    <col min="1082" max="1082" width="7.42578125" style="89" customWidth="1"/>
    <col min="1083" max="1083" width="17" style="89" customWidth="1"/>
    <col min="1084" max="1084" width="11.42578125" style="89" customWidth="1"/>
    <col min="1085" max="1268" width="9.140625" style="89"/>
    <col min="1269" max="1269" width="4.42578125" style="89" customWidth="1"/>
    <col min="1270" max="1270" width="29.140625" style="89" customWidth="1"/>
    <col min="1271" max="1273" width="0" style="89" hidden="1" customWidth="1"/>
    <col min="1274" max="1274" width="11.42578125" style="89" customWidth="1"/>
    <col min="1275" max="1275" width="9" style="89" customWidth="1"/>
    <col min="1276" max="1289" width="0" style="89" hidden="1" customWidth="1"/>
    <col min="1290" max="1290" width="8.140625" style="89" customWidth="1"/>
    <col min="1291" max="1330" width="0" style="89" hidden="1" customWidth="1"/>
    <col min="1331" max="1331" width="9.140625" style="89" customWidth="1"/>
    <col min="1332" max="1332" width="8" style="89" customWidth="1"/>
    <col min="1333" max="1333" width="7.140625" style="89" customWidth="1"/>
    <col min="1334" max="1337" width="0" style="89" hidden="1" customWidth="1"/>
    <col min="1338" max="1338" width="7.42578125" style="89" customWidth="1"/>
    <col min="1339" max="1339" width="17" style="89" customWidth="1"/>
    <col min="1340" max="1340" width="11.42578125" style="89" customWidth="1"/>
    <col min="1341" max="1524" width="9.140625" style="89"/>
    <col min="1525" max="1525" width="4.42578125" style="89" customWidth="1"/>
    <col min="1526" max="1526" width="29.140625" style="89" customWidth="1"/>
    <col min="1527" max="1529" width="0" style="89" hidden="1" customWidth="1"/>
    <col min="1530" max="1530" width="11.42578125" style="89" customWidth="1"/>
    <col min="1531" max="1531" width="9" style="89" customWidth="1"/>
    <col min="1532" max="1545" width="0" style="89" hidden="1" customWidth="1"/>
    <col min="1546" max="1546" width="8.140625" style="89" customWidth="1"/>
    <col min="1547" max="1586" width="0" style="89" hidden="1" customWidth="1"/>
    <col min="1587" max="1587" width="9.140625" style="89" customWidth="1"/>
    <col min="1588" max="1588" width="8" style="89" customWidth="1"/>
    <col min="1589" max="1589" width="7.140625" style="89" customWidth="1"/>
    <col min="1590" max="1593" width="0" style="89" hidden="1" customWidth="1"/>
    <col min="1594" max="1594" width="7.42578125" style="89" customWidth="1"/>
    <col min="1595" max="1595" width="17" style="89" customWidth="1"/>
    <col min="1596" max="1596" width="11.42578125" style="89" customWidth="1"/>
    <col min="1597" max="1780" width="9.140625" style="89"/>
    <col min="1781" max="1781" width="4.42578125" style="89" customWidth="1"/>
    <col min="1782" max="1782" width="29.140625" style="89" customWidth="1"/>
    <col min="1783" max="1785" width="0" style="89" hidden="1" customWidth="1"/>
    <col min="1786" max="1786" width="11.42578125" style="89" customWidth="1"/>
    <col min="1787" max="1787" width="9" style="89" customWidth="1"/>
    <col min="1788" max="1801" width="0" style="89" hidden="1" customWidth="1"/>
    <col min="1802" max="1802" width="8.140625" style="89" customWidth="1"/>
    <col min="1803" max="1842" width="0" style="89" hidden="1" customWidth="1"/>
    <col min="1843" max="1843" width="9.140625" style="89" customWidth="1"/>
    <col min="1844" max="1844" width="8" style="89" customWidth="1"/>
    <col min="1845" max="1845" width="7.140625" style="89" customWidth="1"/>
    <col min="1846" max="1849" width="0" style="89" hidden="1" customWidth="1"/>
    <col min="1850" max="1850" width="7.42578125" style="89" customWidth="1"/>
    <col min="1851" max="1851" width="17" style="89" customWidth="1"/>
    <col min="1852" max="1852" width="11.42578125" style="89" customWidth="1"/>
    <col min="1853" max="2036" width="9.140625" style="89"/>
    <col min="2037" max="2037" width="4.42578125" style="89" customWidth="1"/>
    <col min="2038" max="2038" width="29.140625" style="89" customWidth="1"/>
    <col min="2039" max="2041" width="0" style="89" hidden="1" customWidth="1"/>
    <col min="2042" max="2042" width="11.42578125" style="89" customWidth="1"/>
    <col min="2043" max="2043" width="9" style="89" customWidth="1"/>
    <col min="2044" max="2057" width="0" style="89" hidden="1" customWidth="1"/>
    <col min="2058" max="2058" width="8.140625" style="89" customWidth="1"/>
    <col min="2059" max="2098" width="0" style="89" hidden="1" customWidth="1"/>
    <col min="2099" max="2099" width="9.140625" style="89" customWidth="1"/>
    <col min="2100" max="2100" width="8" style="89" customWidth="1"/>
    <col min="2101" max="2101" width="7.140625" style="89" customWidth="1"/>
    <col min="2102" max="2105" width="0" style="89" hidden="1" customWidth="1"/>
    <col min="2106" max="2106" width="7.42578125" style="89" customWidth="1"/>
    <col min="2107" max="2107" width="17" style="89" customWidth="1"/>
    <col min="2108" max="2108" width="11.42578125" style="89" customWidth="1"/>
    <col min="2109" max="2292" width="9.140625" style="89"/>
    <col min="2293" max="2293" width="4.42578125" style="89" customWidth="1"/>
    <col min="2294" max="2294" width="29.140625" style="89" customWidth="1"/>
    <col min="2295" max="2297" width="0" style="89" hidden="1" customWidth="1"/>
    <col min="2298" max="2298" width="11.42578125" style="89" customWidth="1"/>
    <col min="2299" max="2299" width="9" style="89" customWidth="1"/>
    <col min="2300" max="2313" width="0" style="89" hidden="1" customWidth="1"/>
    <col min="2314" max="2314" width="8.140625" style="89" customWidth="1"/>
    <col min="2315" max="2354" width="0" style="89" hidden="1" customWidth="1"/>
    <col min="2355" max="2355" width="9.140625" style="89" customWidth="1"/>
    <col min="2356" max="2356" width="8" style="89" customWidth="1"/>
    <col min="2357" max="2357" width="7.140625" style="89" customWidth="1"/>
    <col min="2358" max="2361" width="0" style="89" hidden="1" customWidth="1"/>
    <col min="2362" max="2362" width="7.42578125" style="89" customWidth="1"/>
    <col min="2363" max="2363" width="17" style="89" customWidth="1"/>
    <col min="2364" max="2364" width="11.42578125" style="89" customWidth="1"/>
    <col min="2365" max="2548" width="9.140625" style="89"/>
    <col min="2549" max="2549" width="4.42578125" style="89" customWidth="1"/>
    <col min="2550" max="2550" width="29.140625" style="89" customWidth="1"/>
    <col min="2551" max="2553" width="0" style="89" hidden="1" customWidth="1"/>
    <col min="2554" max="2554" width="11.42578125" style="89" customWidth="1"/>
    <col min="2555" max="2555" width="9" style="89" customWidth="1"/>
    <col min="2556" max="2569" width="0" style="89" hidden="1" customWidth="1"/>
    <col min="2570" max="2570" width="8.140625" style="89" customWidth="1"/>
    <col min="2571" max="2610" width="0" style="89" hidden="1" customWidth="1"/>
    <col min="2611" max="2611" width="9.140625" style="89" customWidth="1"/>
    <col min="2612" max="2612" width="8" style="89" customWidth="1"/>
    <col min="2613" max="2613" width="7.140625" style="89" customWidth="1"/>
    <col min="2614" max="2617" width="0" style="89" hidden="1" customWidth="1"/>
    <col min="2618" max="2618" width="7.42578125" style="89" customWidth="1"/>
    <col min="2619" max="2619" width="17" style="89" customWidth="1"/>
    <col min="2620" max="2620" width="11.42578125" style="89" customWidth="1"/>
    <col min="2621" max="2804" width="9.140625" style="89"/>
    <col min="2805" max="2805" width="4.42578125" style="89" customWidth="1"/>
    <col min="2806" max="2806" width="29.140625" style="89" customWidth="1"/>
    <col min="2807" max="2809" width="0" style="89" hidden="1" customWidth="1"/>
    <col min="2810" max="2810" width="11.42578125" style="89" customWidth="1"/>
    <col min="2811" max="2811" width="9" style="89" customWidth="1"/>
    <col min="2812" max="2825" width="0" style="89" hidden="1" customWidth="1"/>
    <col min="2826" max="2826" width="8.140625" style="89" customWidth="1"/>
    <col min="2827" max="2866" width="0" style="89" hidden="1" customWidth="1"/>
    <col min="2867" max="2867" width="9.140625" style="89" customWidth="1"/>
    <col min="2868" max="2868" width="8" style="89" customWidth="1"/>
    <col min="2869" max="2869" width="7.140625" style="89" customWidth="1"/>
    <col min="2870" max="2873" width="0" style="89" hidden="1" customWidth="1"/>
    <col min="2874" max="2874" width="7.42578125" style="89" customWidth="1"/>
    <col min="2875" max="2875" width="17" style="89" customWidth="1"/>
    <col min="2876" max="2876" width="11.42578125" style="89" customWidth="1"/>
    <col min="2877" max="3060" width="9.140625" style="89"/>
    <col min="3061" max="3061" width="4.42578125" style="89" customWidth="1"/>
    <col min="3062" max="3062" width="29.140625" style="89" customWidth="1"/>
    <col min="3063" max="3065" width="0" style="89" hidden="1" customWidth="1"/>
    <col min="3066" max="3066" width="11.42578125" style="89" customWidth="1"/>
    <col min="3067" max="3067" width="9" style="89" customWidth="1"/>
    <col min="3068" max="3081" width="0" style="89" hidden="1" customWidth="1"/>
    <col min="3082" max="3082" width="8.140625" style="89" customWidth="1"/>
    <col min="3083" max="3122" width="0" style="89" hidden="1" customWidth="1"/>
    <col min="3123" max="3123" width="9.140625" style="89" customWidth="1"/>
    <col min="3124" max="3124" width="8" style="89" customWidth="1"/>
    <col min="3125" max="3125" width="7.140625" style="89" customWidth="1"/>
    <col min="3126" max="3129" width="0" style="89" hidden="1" customWidth="1"/>
    <col min="3130" max="3130" width="7.42578125" style="89" customWidth="1"/>
    <col min="3131" max="3131" width="17" style="89" customWidth="1"/>
    <col min="3132" max="3132" width="11.42578125" style="89" customWidth="1"/>
    <col min="3133" max="3316" width="9.140625" style="89"/>
    <col min="3317" max="3317" width="4.42578125" style="89" customWidth="1"/>
    <col min="3318" max="3318" width="29.140625" style="89" customWidth="1"/>
    <col min="3319" max="3321" width="0" style="89" hidden="1" customWidth="1"/>
    <col min="3322" max="3322" width="11.42578125" style="89" customWidth="1"/>
    <col min="3323" max="3323" width="9" style="89" customWidth="1"/>
    <col min="3324" max="3337" width="0" style="89" hidden="1" customWidth="1"/>
    <col min="3338" max="3338" width="8.140625" style="89" customWidth="1"/>
    <col min="3339" max="3378" width="0" style="89" hidden="1" customWidth="1"/>
    <col min="3379" max="3379" width="9.140625" style="89" customWidth="1"/>
    <col min="3380" max="3380" width="8" style="89" customWidth="1"/>
    <col min="3381" max="3381" width="7.140625" style="89" customWidth="1"/>
    <col min="3382" max="3385" width="0" style="89" hidden="1" customWidth="1"/>
    <col min="3386" max="3386" width="7.42578125" style="89" customWidth="1"/>
    <col min="3387" max="3387" width="17" style="89" customWidth="1"/>
    <col min="3388" max="3388" width="11.42578125" style="89" customWidth="1"/>
    <col min="3389" max="3572" width="9.140625" style="89"/>
    <col min="3573" max="3573" width="4.42578125" style="89" customWidth="1"/>
    <col min="3574" max="3574" width="29.140625" style="89" customWidth="1"/>
    <col min="3575" max="3577" width="0" style="89" hidden="1" customWidth="1"/>
    <col min="3578" max="3578" width="11.42578125" style="89" customWidth="1"/>
    <col min="3579" max="3579" width="9" style="89" customWidth="1"/>
    <col min="3580" max="3593" width="0" style="89" hidden="1" customWidth="1"/>
    <col min="3594" max="3594" width="8.140625" style="89" customWidth="1"/>
    <col min="3595" max="3634" width="0" style="89" hidden="1" customWidth="1"/>
    <col min="3635" max="3635" width="9.140625" style="89" customWidth="1"/>
    <col min="3636" max="3636" width="8" style="89" customWidth="1"/>
    <col min="3637" max="3637" width="7.140625" style="89" customWidth="1"/>
    <col min="3638" max="3641" width="0" style="89" hidden="1" customWidth="1"/>
    <col min="3642" max="3642" width="7.42578125" style="89" customWidth="1"/>
    <col min="3643" max="3643" width="17" style="89" customWidth="1"/>
    <col min="3644" max="3644" width="11.42578125" style="89" customWidth="1"/>
    <col min="3645" max="3828" width="9.140625" style="89"/>
    <col min="3829" max="3829" width="4.42578125" style="89" customWidth="1"/>
    <col min="3830" max="3830" width="29.140625" style="89" customWidth="1"/>
    <col min="3831" max="3833" width="0" style="89" hidden="1" customWidth="1"/>
    <col min="3834" max="3834" width="11.42578125" style="89" customWidth="1"/>
    <col min="3835" max="3835" width="9" style="89" customWidth="1"/>
    <col min="3836" max="3849" width="0" style="89" hidden="1" customWidth="1"/>
    <col min="3850" max="3850" width="8.140625" style="89" customWidth="1"/>
    <col min="3851" max="3890" width="0" style="89" hidden="1" customWidth="1"/>
    <col min="3891" max="3891" width="9.140625" style="89" customWidth="1"/>
    <col min="3892" max="3892" width="8" style="89" customWidth="1"/>
    <col min="3893" max="3893" width="7.140625" style="89" customWidth="1"/>
    <col min="3894" max="3897" width="0" style="89" hidden="1" customWidth="1"/>
    <col min="3898" max="3898" width="7.42578125" style="89" customWidth="1"/>
    <col min="3899" max="3899" width="17" style="89" customWidth="1"/>
    <col min="3900" max="3900" width="11.42578125" style="89" customWidth="1"/>
    <col min="3901" max="4084" width="9.140625" style="89"/>
    <col min="4085" max="4085" width="4.42578125" style="89" customWidth="1"/>
    <col min="4086" max="4086" width="29.140625" style="89" customWidth="1"/>
    <col min="4087" max="4089" width="0" style="89" hidden="1" customWidth="1"/>
    <col min="4090" max="4090" width="11.42578125" style="89" customWidth="1"/>
    <col min="4091" max="4091" width="9" style="89" customWidth="1"/>
    <col min="4092" max="4105" width="0" style="89" hidden="1" customWidth="1"/>
    <col min="4106" max="4106" width="8.140625" style="89" customWidth="1"/>
    <col min="4107" max="4146" width="0" style="89" hidden="1" customWidth="1"/>
    <col min="4147" max="4147" width="9.140625" style="89" customWidth="1"/>
    <col min="4148" max="4148" width="8" style="89" customWidth="1"/>
    <col min="4149" max="4149" width="7.140625" style="89" customWidth="1"/>
    <col min="4150" max="4153" width="0" style="89" hidden="1" customWidth="1"/>
    <col min="4154" max="4154" width="7.42578125" style="89" customWidth="1"/>
    <col min="4155" max="4155" width="17" style="89" customWidth="1"/>
    <col min="4156" max="4156" width="11.42578125" style="89" customWidth="1"/>
    <col min="4157" max="4340" width="9.140625" style="89"/>
    <col min="4341" max="4341" width="4.42578125" style="89" customWidth="1"/>
    <col min="4342" max="4342" width="29.140625" style="89" customWidth="1"/>
    <col min="4343" max="4345" width="0" style="89" hidden="1" customWidth="1"/>
    <col min="4346" max="4346" width="11.42578125" style="89" customWidth="1"/>
    <col min="4347" max="4347" width="9" style="89" customWidth="1"/>
    <col min="4348" max="4361" width="0" style="89" hidden="1" customWidth="1"/>
    <col min="4362" max="4362" width="8.140625" style="89" customWidth="1"/>
    <col min="4363" max="4402" width="0" style="89" hidden="1" customWidth="1"/>
    <col min="4403" max="4403" width="9.140625" style="89" customWidth="1"/>
    <col min="4404" max="4404" width="8" style="89" customWidth="1"/>
    <col min="4405" max="4405" width="7.140625" style="89" customWidth="1"/>
    <col min="4406" max="4409" width="0" style="89" hidden="1" customWidth="1"/>
    <col min="4410" max="4410" width="7.42578125" style="89" customWidth="1"/>
    <col min="4411" max="4411" width="17" style="89" customWidth="1"/>
    <col min="4412" max="4412" width="11.42578125" style="89" customWidth="1"/>
    <col min="4413" max="4596" width="9.140625" style="89"/>
    <col min="4597" max="4597" width="4.42578125" style="89" customWidth="1"/>
    <col min="4598" max="4598" width="29.140625" style="89" customWidth="1"/>
    <col min="4599" max="4601" width="0" style="89" hidden="1" customWidth="1"/>
    <col min="4602" max="4602" width="11.42578125" style="89" customWidth="1"/>
    <col min="4603" max="4603" width="9" style="89" customWidth="1"/>
    <col min="4604" max="4617" width="0" style="89" hidden="1" customWidth="1"/>
    <col min="4618" max="4618" width="8.140625" style="89" customWidth="1"/>
    <col min="4619" max="4658" width="0" style="89" hidden="1" customWidth="1"/>
    <col min="4659" max="4659" width="9.140625" style="89" customWidth="1"/>
    <col min="4660" max="4660" width="8" style="89" customWidth="1"/>
    <col min="4661" max="4661" width="7.140625" style="89" customWidth="1"/>
    <col min="4662" max="4665" width="0" style="89" hidden="1" customWidth="1"/>
    <col min="4666" max="4666" width="7.42578125" style="89" customWidth="1"/>
    <col min="4667" max="4667" width="17" style="89" customWidth="1"/>
    <col min="4668" max="4668" width="11.42578125" style="89" customWidth="1"/>
    <col min="4669" max="4852" width="9.140625" style="89"/>
    <col min="4853" max="4853" width="4.42578125" style="89" customWidth="1"/>
    <col min="4854" max="4854" width="29.140625" style="89" customWidth="1"/>
    <col min="4855" max="4857" width="0" style="89" hidden="1" customWidth="1"/>
    <col min="4858" max="4858" width="11.42578125" style="89" customWidth="1"/>
    <col min="4859" max="4859" width="9" style="89" customWidth="1"/>
    <col min="4860" max="4873" width="0" style="89" hidden="1" customWidth="1"/>
    <col min="4874" max="4874" width="8.140625" style="89" customWidth="1"/>
    <col min="4875" max="4914" width="0" style="89" hidden="1" customWidth="1"/>
    <col min="4915" max="4915" width="9.140625" style="89" customWidth="1"/>
    <col min="4916" max="4916" width="8" style="89" customWidth="1"/>
    <col min="4917" max="4917" width="7.140625" style="89" customWidth="1"/>
    <col min="4918" max="4921" width="0" style="89" hidden="1" customWidth="1"/>
    <col min="4922" max="4922" width="7.42578125" style="89" customWidth="1"/>
    <col min="4923" max="4923" width="17" style="89" customWidth="1"/>
    <col min="4924" max="4924" width="11.42578125" style="89" customWidth="1"/>
    <col min="4925" max="5108" width="9.140625" style="89"/>
    <col min="5109" max="5109" width="4.42578125" style="89" customWidth="1"/>
    <col min="5110" max="5110" width="29.140625" style="89" customWidth="1"/>
    <col min="5111" max="5113" width="0" style="89" hidden="1" customWidth="1"/>
    <col min="5114" max="5114" width="11.42578125" style="89" customWidth="1"/>
    <col min="5115" max="5115" width="9" style="89" customWidth="1"/>
    <col min="5116" max="5129" width="0" style="89" hidden="1" customWidth="1"/>
    <col min="5130" max="5130" width="8.140625" style="89" customWidth="1"/>
    <col min="5131" max="5170" width="0" style="89" hidden="1" customWidth="1"/>
    <col min="5171" max="5171" width="9.140625" style="89" customWidth="1"/>
    <col min="5172" max="5172" width="8" style="89" customWidth="1"/>
    <col min="5173" max="5173" width="7.140625" style="89" customWidth="1"/>
    <col min="5174" max="5177" width="0" style="89" hidden="1" customWidth="1"/>
    <col min="5178" max="5178" width="7.42578125" style="89" customWidth="1"/>
    <col min="5179" max="5179" width="17" style="89" customWidth="1"/>
    <col min="5180" max="5180" width="11.42578125" style="89" customWidth="1"/>
    <col min="5181" max="5364" width="9.140625" style="89"/>
    <col min="5365" max="5365" width="4.42578125" style="89" customWidth="1"/>
    <col min="5366" max="5366" width="29.140625" style="89" customWidth="1"/>
    <col min="5367" max="5369" width="0" style="89" hidden="1" customWidth="1"/>
    <col min="5370" max="5370" width="11.42578125" style="89" customWidth="1"/>
    <col min="5371" max="5371" width="9" style="89" customWidth="1"/>
    <col min="5372" max="5385" width="0" style="89" hidden="1" customWidth="1"/>
    <col min="5386" max="5386" width="8.140625" style="89" customWidth="1"/>
    <col min="5387" max="5426" width="0" style="89" hidden="1" customWidth="1"/>
    <col min="5427" max="5427" width="9.140625" style="89" customWidth="1"/>
    <col min="5428" max="5428" width="8" style="89" customWidth="1"/>
    <col min="5429" max="5429" width="7.140625" style="89" customWidth="1"/>
    <col min="5430" max="5433" width="0" style="89" hidden="1" customWidth="1"/>
    <col min="5434" max="5434" width="7.42578125" style="89" customWidth="1"/>
    <col min="5435" max="5435" width="17" style="89" customWidth="1"/>
    <col min="5436" max="5436" width="11.42578125" style="89" customWidth="1"/>
    <col min="5437" max="5620" width="9.140625" style="89"/>
    <col min="5621" max="5621" width="4.42578125" style="89" customWidth="1"/>
    <col min="5622" max="5622" width="29.140625" style="89" customWidth="1"/>
    <col min="5623" max="5625" width="0" style="89" hidden="1" customWidth="1"/>
    <col min="5626" max="5626" width="11.42578125" style="89" customWidth="1"/>
    <col min="5627" max="5627" width="9" style="89" customWidth="1"/>
    <col min="5628" max="5641" width="0" style="89" hidden="1" customWidth="1"/>
    <col min="5642" max="5642" width="8.140625" style="89" customWidth="1"/>
    <col min="5643" max="5682" width="0" style="89" hidden="1" customWidth="1"/>
    <col min="5683" max="5683" width="9.140625" style="89" customWidth="1"/>
    <col min="5684" max="5684" width="8" style="89" customWidth="1"/>
    <col min="5685" max="5685" width="7.140625" style="89" customWidth="1"/>
    <col min="5686" max="5689" width="0" style="89" hidden="1" customWidth="1"/>
    <col min="5690" max="5690" width="7.42578125" style="89" customWidth="1"/>
    <col min="5691" max="5691" width="17" style="89" customWidth="1"/>
    <col min="5692" max="5692" width="11.42578125" style="89" customWidth="1"/>
    <col min="5693" max="5876" width="9.140625" style="89"/>
    <col min="5877" max="5877" width="4.42578125" style="89" customWidth="1"/>
    <col min="5878" max="5878" width="29.140625" style="89" customWidth="1"/>
    <col min="5879" max="5881" width="0" style="89" hidden="1" customWidth="1"/>
    <col min="5882" max="5882" width="11.42578125" style="89" customWidth="1"/>
    <col min="5883" max="5883" width="9" style="89" customWidth="1"/>
    <col min="5884" max="5897" width="0" style="89" hidden="1" customWidth="1"/>
    <col min="5898" max="5898" width="8.140625" style="89" customWidth="1"/>
    <col min="5899" max="5938" width="0" style="89" hidden="1" customWidth="1"/>
    <col min="5939" max="5939" width="9.140625" style="89" customWidth="1"/>
    <col min="5940" max="5940" width="8" style="89" customWidth="1"/>
    <col min="5941" max="5941" width="7.140625" style="89" customWidth="1"/>
    <col min="5942" max="5945" width="0" style="89" hidden="1" customWidth="1"/>
    <col min="5946" max="5946" width="7.42578125" style="89" customWidth="1"/>
    <col min="5947" max="5947" width="17" style="89" customWidth="1"/>
    <col min="5948" max="5948" width="11.42578125" style="89" customWidth="1"/>
    <col min="5949" max="6132" width="9.140625" style="89"/>
    <col min="6133" max="6133" width="4.42578125" style="89" customWidth="1"/>
    <col min="6134" max="6134" width="29.140625" style="89" customWidth="1"/>
    <col min="6135" max="6137" width="0" style="89" hidden="1" customWidth="1"/>
    <col min="6138" max="6138" width="11.42578125" style="89" customWidth="1"/>
    <col min="6139" max="6139" width="9" style="89" customWidth="1"/>
    <col min="6140" max="6153" width="0" style="89" hidden="1" customWidth="1"/>
    <col min="6154" max="6154" width="8.140625" style="89" customWidth="1"/>
    <col min="6155" max="6194" width="0" style="89" hidden="1" customWidth="1"/>
    <col min="6195" max="6195" width="9.140625" style="89" customWidth="1"/>
    <col min="6196" max="6196" width="8" style="89" customWidth="1"/>
    <col min="6197" max="6197" width="7.140625" style="89" customWidth="1"/>
    <col min="6198" max="6201" width="0" style="89" hidden="1" customWidth="1"/>
    <col min="6202" max="6202" width="7.42578125" style="89" customWidth="1"/>
    <col min="6203" max="6203" width="17" style="89" customWidth="1"/>
    <col min="6204" max="6204" width="11.42578125" style="89" customWidth="1"/>
    <col min="6205" max="6388" width="9.140625" style="89"/>
    <col min="6389" max="6389" width="4.42578125" style="89" customWidth="1"/>
    <col min="6390" max="6390" width="29.140625" style="89" customWidth="1"/>
    <col min="6391" max="6393" width="0" style="89" hidden="1" customWidth="1"/>
    <col min="6394" max="6394" width="11.42578125" style="89" customWidth="1"/>
    <col min="6395" max="6395" width="9" style="89" customWidth="1"/>
    <col min="6396" max="6409" width="0" style="89" hidden="1" customWidth="1"/>
    <col min="6410" max="6410" width="8.140625" style="89" customWidth="1"/>
    <col min="6411" max="6450" width="0" style="89" hidden="1" customWidth="1"/>
    <col min="6451" max="6451" width="9.140625" style="89" customWidth="1"/>
    <col min="6452" max="6452" width="8" style="89" customWidth="1"/>
    <col min="6453" max="6453" width="7.140625" style="89" customWidth="1"/>
    <col min="6454" max="6457" width="0" style="89" hidden="1" customWidth="1"/>
    <col min="6458" max="6458" width="7.42578125" style="89" customWidth="1"/>
    <col min="6459" max="6459" width="17" style="89" customWidth="1"/>
    <col min="6460" max="6460" width="11.42578125" style="89" customWidth="1"/>
    <col min="6461" max="6644" width="9.140625" style="89"/>
    <col min="6645" max="6645" width="4.42578125" style="89" customWidth="1"/>
    <col min="6646" max="6646" width="29.140625" style="89" customWidth="1"/>
    <col min="6647" max="6649" width="0" style="89" hidden="1" customWidth="1"/>
    <col min="6650" max="6650" width="11.42578125" style="89" customWidth="1"/>
    <col min="6651" max="6651" width="9" style="89" customWidth="1"/>
    <col min="6652" max="6665" width="0" style="89" hidden="1" customWidth="1"/>
    <col min="6666" max="6666" width="8.140625" style="89" customWidth="1"/>
    <col min="6667" max="6706" width="0" style="89" hidden="1" customWidth="1"/>
    <col min="6707" max="6707" width="9.140625" style="89" customWidth="1"/>
    <col min="6708" max="6708" width="8" style="89" customWidth="1"/>
    <col min="6709" max="6709" width="7.140625" style="89" customWidth="1"/>
    <col min="6710" max="6713" width="0" style="89" hidden="1" customWidth="1"/>
    <col min="6714" max="6714" width="7.42578125" style="89" customWidth="1"/>
    <col min="6715" max="6715" width="17" style="89" customWidth="1"/>
    <col min="6716" max="6716" width="11.42578125" style="89" customWidth="1"/>
    <col min="6717" max="6900" width="9.140625" style="89"/>
    <col min="6901" max="6901" width="4.42578125" style="89" customWidth="1"/>
    <col min="6902" max="6902" width="29.140625" style="89" customWidth="1"/>
    <col min="6903" max="6905" width="0" style="89" hidden="1" customWidth="1"/>
    <col min="6906" max="6906" width="11.42578125" style="89" customWidth="1"/>
    <col min="6907" max="6907" width="9" style="89" customWidth="1"/>
    <col min="6908" max="6921" width="0" style="89" hidden="1" customWidth="1"/>
    <col min="6922" max="6922" width="8.140625" style="89" customWidth="1"/>
    <col min="6923" max="6962" width="0" style="89" hidden="1" customWidth="1"/>
    <col min="6963" max="6963" width="9.140625" style="89" customWidth="1"/>
    <col min="6964" max="6964" width="8" style="89" customWidth="1"/>
    <col min="6965" max="6965" width="7.140625" style="89" customWidth="1"/>
    <col min="6966" max="6969" width="0" style="89" hidden="1" customWidth="1"/>
    <col min="6970" max="6970" width="7.42578125" style="89" customWidth="1"/>
    <col min="6971" max="6971" width="17" style="89" customWidth="1"/>
    <col min="6972" max="6972" width="11.42578125" style="89" customWidth="1"/>
    <col min="6973" max="7156" width="9.140625" style="89"/>
    <col min="7157" max="7157" width="4.42578125" style="89" customWidth="1"/>
    <col min="7158" max="7158" width="29.140625" style="89" customWidth="1"/>
    <col min="7159" max="7161" width="0" style="89" hidden="1" customWidth="1"/>
    <col min="7162" max="7162" width="11.42578125" style="89" customWidth="1"/>
    <col min="7163" max="7163" width="9" style="89" customWidth="1"/>
    <col min="7164" max="7177" width="0" style="89" hidden="1" customWidth="1"/>
    <col min="7178" max="7178" width="8.140625" style="89" customWidth="1"/>
    <col min="7179" max="7218" width="0" style="89" hidden="1" customWidth="1"/>
    <col min="7219" max="7219" width="9.140625" style="89" customWidth="1"/>
    <col min="7220" max="7220" width="8" style="89" customWidth="1"/>
    <col min="7221" max="7221" width="7.140625" style="89" customWidth="1"/>
    <col min="7222" max="7225" width="0" style="89" hidden="1" customWidth="1"/>
    <col min="7226" max="7226" width="7.42578125" style="89" customWidth="1"/>
    <col min="7227" max="7227" width="17" style="89" customWidth="1"/>
    <col min="7228" max="7228" width="11.42578125" style="89" customWidth="1"/>
    <col min="7229" max="7412" width="9.140625" style="89"/>
    <col min="7413" max="7413" width="4.42578125" style="89" customWidth="1"/>
    <col min="7414" max="7414" width="29.140625" style="89" customWidth="1"/>
    <col min="7415" max="7417" width="0" style="89" hidden="1" customWidth="1"/>
    <col min="7418" max="7418" width="11.42578125" style="89" customWidth="1"/>
    <col min="7419" max="7419" width="9" style="89" customWidth="1"/>
    <col min="7420" max="7433" width="0" style="89" hidden="1" customWidth="1"/>
    <col min="7434" max="7434" width="8.140625" style="89" customWidth="1"/>
    <col min="7435" max="7474" width="0" style="89" hidden="1" customWidth="1"/>
    <col min="7475" max="7475" width="9.140625" style="89" customWidth="1"/>
    <col min="7476" max="7476" width="8" style="89" customWidth="1"/>
    <col min="7477" max="7477" width="7.140625" style="89" customWidth="1"/>
    <col min="7478" max="7481" width="0" style="89" hidden="1" customWidth="1"/>
    <col min="7482" max="7482" width="7.42578125" style="89" customWidth="1"/>
    <col min="7483" max="7483" width="17" style="89" customWidth="1"/>
    <col min="7484" max="7484" width="11.42578125" style="89" customWidth="1"/>
    <col min="7485" max="7668" width="9.140625" style="89"/>
    <col min="7669" max="7669" width="4.42578125" style="89" customWidth="1"/>
    <col min="7670" max="7670" width="29.140625" style="89" customWidth="1"/>
    <col min="7671" max="7673" width="0" style="89" hidden="1" customWidth="1"/>
    <col min="7674" max="7674" width="11.42578125" style="89" customWidth="1"/>
    <col min="7675" max="7675" width="9" style="89" customWidth="1"/>
    <col min="7676" max="7689" width="0" style="89" hidden="1" customWidth="1"/>
    <col min="7690" max="7690" width="8.140625" style="89" customWidth="1"/>
    <col min="7691" max="7730" width="0" style="89" hidden="1" customWidth="1"/>
    <col min="7731" max="7731" width="9.140625" style="89" customWidth="1"/>
    <col min="7732" max="7732" width="8" style="89" customWidth="1"/>
    <col min="7733" max="7733" width="7.140625" style="89" customWidth="1"/>
    <col min="7734" max="7737" width="0" style="89" hidden="1" customWidth="1"/>
    <col min="7738" max="7738" width="7.42578125" style="89" customWidth="1"/>
    <col min="7739" max="7739" width="17" style="89" customWidth="1"/>
    <col min="7740" max="7740" width="11.42578125" style="89" customWidth="1"/>
    <col min="7741" max="7924" width="9.140625" style="89"/>
    <col min="7925" max="7925" width="4.42578125" style="89" customWidth="1"/>
    <col min="7926" max="7926" width="29.140625" style="89" customWidth="1"/>
    <col min="7927" max="7929" width="0" style="89" hidden="1" customWidth="1"/>
    <col min="7930" max="7930" width="11.42578125" style="89" customWidth="1"/>
    <col min="7931" max="7931" width="9" style="89" customWidth="1"/>
    <col min="7932" max="7945" width="0" style="89" hidden="1" customWidth="1"/>
    <col min="7946" max="7946" width="8.140625" style="89" customWidth="1"/>
    <col min="7947" max="7986" width="0" style="89" hidden="1" customWidth="1"/>
    <col min="7987" max="7987" width="9.140625" style="89" customWidth="1"/>
    <col min="7988" max="7988" width="8" style="89" customWidth="1"/>
    <col min="7989" max="7989" width="7.140625" style="89" customWidth="1"/>
    <col min="7990" max="7993" width="0" style="89" hidden="1" customWidth="1"/>
    <col min="7994" max="7994" width="7.42578125" style="89" customWidth="1"/>
    <col min="7995" max="7995" width="17" style="89" customWidth="1"/>
    <col min="7996" max="7996" width="11.42578125" style="89" customWidth="1"/>
    <col min="7997" max="8180" width="9.140625" style="89"/>
    <col min="8181" max="8181" width="4.42578125" style="89" customWidth="1"/>
    <col min="8182" max="8182" width="29.140625" style="89" customWidth="1"/>
    <col min="8183" max="8185" width="0" style="89" hidden="1" customWidth="1"/>
    <col min="8186" max="8186" width="11.42578125" style="89" customWidth="1"/>
    <col min="8187" max="8187" width="9" style="89" customWidth="1"/>
    <col min="8188" max="8201" width="0" style="89" hidden="1" customWidth="1"/>
    <col min="8202" max="8202" width="8.140625" style="89" customWidth="1"/>
    <col min="8203" max="8242" width="0" style="89" hidden="1" customWidth="1"/>
    <col min="8243" max="8243" width="9.140625" style="89" customWidth="1"/>
    <col min="8244" max="8244" width="8" style="89" customWidth="1"/>
    <col min="8245" max="8245" width="7.140625" style="89" customWidth="1"/>
    <col min="8246" max="8249" width="0" style="89" hidden="1" customWidth="1"/>
    <col min="8250" max="8250" width="7.42578125" style="89" customWidth="1"/>
    <col min="8251" max="8251" width="17" style="89" customWidth="1"/>
    <col min="8252" max="8252" width="11.42578125" style="89" customWidth="1"/>
    <col min="8253" max="8436" width="9.140625" style="89"/>
    <col min="8437" max="8437" width="4.42578125" style="89" customWidth="1"/>
    <col min="8438" max="8438" width="29.140625" style="89" customWidth="1"/>
    <col min="8439" max="8441" width="0" style="89" hidden="1" customWidth="1"/>
    <col min="8442" max="8442" width="11.42578125" style="89" customWidth="1"/>
    <col min="8443" max="8443" width="9" style="89" customWidth="1"/>
    <col min="8444" max="8457" width="0" style="89" hidden="1" customWidth="1"/>
    <col min="8458" max="8458" width="8.140625" style="89" customWidth="1"/>
    <col min="8459" max="8498" width="0" style="89" hidden="1" customWidth="1"/>
    <col min="8499" max="8499" width="9.140625" style="89" customWidth="1"/>
    <col min="8500" max="8500" width="8" style="89" customWidth="1"/>
    <col min="8501" max="8501" width="7.140625" style="89" customWidth="1"/>
    <col min="8502" max="8505" width="0" style="89" hidden="1" customWidth="1"/>
    <col min="8506" max="8506" width="7.42578125" style="89" customWidth="1"/>
    <col min="8507" max="8507" width="17" style="89" customWidth="1"/>
    <col min="8508" max="8508" width="11.42578125" style="89" customWidth="1"/>
    <col min="8509" max="8692" width="9.140625" style="89"/>
    <col min="8693" max="8693" width="4.42578125" style="89" customWidth="1"/>
    <col min="8694" max="8694" width="29.140625" style="89" customWidth="1"/>
    <col min="8695" max="8697" width="0" style="89" hidden="1" customWidth="1"/>
    <col min="8698" max="8698" width="11.42578125" style="89" customWidth="1"/>
    <col min="8699" max="8699" width="9" style="89" customWidth="1"/>
    <col min="8700" max="8713" width="0" style="89" hidden="1" customWidth="1"/>
    <col min="8714" max="8714" width="8.140625" style="89" customWidth="1"/>
    <col min="8715" max="8754" width="0" style="89" hidden="1" customWidth="1"/>
    <col min="8755" max="8755" width="9.140625" style="89" customWidth="1"/>
    <col min="8756" max="8756" width="8" style="89" customWidth="1"/>
    <col min="8757" max="8757" width="7.140625" style="89" customWidth="1"/>
    <col min="8758" max="8761" width="0" style="89" hidden="1" customWidth="1"/>
    <col min="8762" max="8762" width="7.42578125" style="89" customWidth="1"/>
    <col min="8763" max="8763" width="17" style="89" customWidth="1"/>
    <col min="8764" max="8764" width="11.42578125" style="89" customWidth="1"/>
    <col min="8765" max="8948" width="9.140625" style="89"/>
    <col min="8949" max="8949" width="4.42578125" style="89" customWidth="1"/>
    <col min="8950" max="8950" width="29.140625" style="89" customWidth="1"/>
    <col min="8951" max="8953" width="0" style="89" hidden="1" customWidth="1"/>
    <col min="8954" max="8954" width="11.42578125" style="89" customWidth="1"/>
    <col min="8955" max="8955" width="9" style="89" customWidth="1"/>
    <col min="8956" max="8969" width="0" style="89" hidden="1" customWidth="1"/>
    <col min="8970" max="8970" width="8.140625" style="89" customWidth="1"/>
    <col min="8971" max="9010" width="0" style="89" hidden="1" customWidth="1"/>
    <col min="9011" max="9011" width="9.140625" style="89" customWidth="1"/>
    <col min="9012" max="9012" width="8" style="89" customWidth="1"/>
    <col min="9013" max="9013" width="7.140625" style="89" customWidth="1"/>
    <col min="9014" max="9017" width="0" style="89" hidden="1" customWidth="1"/>
    <col min="9018" max="9018" width="7.42578125" style="89" customWidth="1"/>
    <col min="9019" max="9019" width="17" style="89" customWidth="1"/>
    <col min="9020" max="9020" width="11.42578125" style="89" customWidth="1"/>
    <col min="9021" max="9204" width="9.140625" style="89"/>
    <col min="9205" max="9205" width="4.42578125" style="89" customWidth="1"/>
    <col min="9206" max="9206" width="29.140625" style="89" customWidth="1"/>
    <col min="9207" max="9209" width="0" style="89" hidden="1" customWidth="1"/>
    <col min="9210" max="9210" width="11.42578125" style="89" customWidth="1"/>
    <col min="9211" max="9211" width="9" style="89" customWidth="1"/>
    <col min="9212" max="9225" width="0" style="89" hidden="1" customWidth="1"/>
    <col min="9226" max="9226" width="8.140625" style="89" customWidth="1"/>
    <col min="9227" max="9266" width="0" style="89" hidden="1" customWidth="1"/>
    <col min="9267" max="9267" width="9.140625" style="89" customWidth="1"/>
    <col min="9268" max="9268" width="8" style="89" customWidth="1"/>
    <col min="9269" max="9269" width="7.140625" style="89" customWidth="1"/>
    <col min="9270" max="9273" width="0" style="89" hidden="1" customWidth="1"/>
    <col min="9274" max="9274" width="7.42578125" style="89" customWidth="1"/>
    <col min="9275" max="9275" width="17" style="89" customWidth="1"/>
    <col min="9276" max="9276" width="11.42578125" style="89" customWidth="1"/>
    <col min="9277" max="9460" width="9.140625" style="89"/>
    <col min="9461" max="9461" width="4.42578125" style="89" customWidth="1"/>
    <col min="9462" max="9462" width="29.140625" style="89" customWidth="1"/>
    <col min="9463" max="9465" width="0" style="89" hidden="1" customWidth="1"/>
    <col min="9466" max="9466" width="11.42578125" style="89" customWidth="1"/>
    <col min="9467" max="9467" width="9" style="89" customWidth="1"/>
    <col min="9468" max="9481" width="0" style="89" hidden="1" customWidth="1"/>
    <col min="9482" max="9482" width="8.140625" style="89" customWidth="1"/>
    <col min="9483" max="9522" width="0" style="89" hidden="1" customWidth="1"/>
    <col min="9523" max="9523" width="9.140625" style="89" customWidth="1"/>
    <col min="9524" max="9524" width="8" style="89" customWidth="1"/>
    <col min="9525" max="9525" width="7.140625" style="89" customWidth="1"/>
    <col min="9526" max="9529" width="0" style="89" hidden="1" customWidth="1"/>
    <col min="9530" max="9530" width="7.42578125" style="89" customWidth="1"/>
    <col min="9531" max="9531" width="17" style="89" customWidth="1"/>
    <col min="9532" max="9532" width="11.42578125" style="89" customWidth="1"/>
    <col min="9533" max="9716" width="9.140625" style="89"/>
    <col min="9717" max="9717" width="4.42578125" style="89" customWidth="1"/>
    <col min="9718" max="9718" width="29.140625" style="89" customWidth="1"/>
    <col min="9719" max="9721" width="0" style="89" hidden="1" customWidth="1"/>
    <col min="9722" max="9722" width="11.42578125" style="89" customWidth="1"/>
    <col min="9723" max="9723" width="9" style="89" customWidth="1"/>
    <col min="9724" max="9737" width="0" style="89" hidden="1" customWidth="1"/>
    <col min="9738" max="9738" width="8.140625" style="89" customWidth="1"/>
    <col min="9739" max="9778" width="0" style="89" hidden="1" customWidth="1"/>
    <col min="9779" max="9779" width="9.140625" style="89" customWidth="1"/>
    <col min="9780" max="9780" width="8" style="89" customWidth="1"/>
    <col min="9781" max="9781" width="7.140625" style="89" customWidth="1"/>
    <col min="9782" max="9785" width="0" style="89" hidden="1" customWidth="1"/>
    <col min="9786" max="9786" width="7.42578125" style="89" customWidth="1"/>
    <col min="9787" max="9787" width="17" style="89" customWidth="1"/>
    <col min="9788" max="9788" width="11.42578125" style="89" customWidth="1"/>
    <col min="9789" max="9972" width="9.140625" style="89"/>
    <col min="9973" max="9973" width="4.42578125" style="89" customWidth="1"/>
    <col min="9974" max="9974" width="29.140625" style="89" customWidth="1"/>
    <col min="9975" max="9977" width="0" style="89" hidden="1" customWidth="1"/>
    <col min="9978" max="9978" width="11.42578125" style="89" customWidth="1"/>
    <col min="9979" max="9979" width="9" style="89" customWidth="1"/>
    <col min="9980" max="9993" width="0" style="89" hidden="1" customWidth="1"/>
    <col min="9994" max="9994" width="8.140625" style="89" customWidth="1"/>
    <col min="9995" max="10034" width="0" style="89" hidden="1" customWidth="1"/>
    <col min="10035" max="10035" width="9.140625" style="89" customWidth="1"/>
    <col min="10036" max="10036" width="8" style="89" customWidth="1"/>
    <col min="10037" max="10037" width="7.140625" style="89" customWidth="1"/>
    <col min="10038" max="10041" width="0" style="89" hidden="1" customWidth="1"/>
    <col min="10042" max="10042" width="7.42578125" style="89" customWidth="1"/>
    <col min="10043" max="10043" width="17" style="89" customWidth="1"/>
    <col min="10044" max="10044" width="11.42578125" style="89" customWidth="1"/>
    <col min="10045" max="10228" width="9.140625" style="89"/>
    <col min="10229" max="10229" width="4.42578125" style="89" customWidth="1"/>
    <col min="10230" max="10230" width="29.140625" style="89" customWidth="1"/>
    <col min="10231" max="10233" width="0" style="89" hidden="1" customWidth="1"/>
    <col min="10234" max="10234" width="11.42578125" style="89" customWidth="1"/>
    <col min="10235" max="10235" width="9" style="89" customWidth="1"/>
    <col min="10236" max="10249" width="0" style="89" hidden="1" customWidth="1"/>
    <col min="10250" max="10250" width="8.140625" style="89" customWidth="1"/>
    <col min="10251" max="10290" width="0" style="89" hidden="1" customWidth="1"/>
    <col min="10291" max="10291" width="9.140625" style="89" customWidth="1"/>
    <col min="10292" max="10292" width="8" style="89" customWidth="1"/>
    <col min="10293" max="10293" width="7.140625" style="89" customWidth="1"/>
    <col min="10294" max="10297" width="0" style="89" hidden="1" customWidth="1"/>
    <col min="10298" max="10298" width="7.42578125" style="89" customWidth="1"/>
    <col min="10299" max="10299" width="17" style="89" customWidth="1"/>
    <col min="10300" max="10300" width="11.42578125" style="89" customWidth="1"/>
    <col min="10301" max="10484" width="9.140625" style="89"/>
    <col min="10485" max="10485" width="4.42578125" style="89" customWidth="1"/>
    <col min="10486" max="10486" width="29.140625" style="89" customWidth="1"/>
    <col min="10487" max="10489" width="0" style="89" hidden="1" customWidth="1"/>
    <col min="10490" max="10490" width="11.42578125" style="89" customWidth="1"/>
    <col min="10491" max="10491" width="9" style="89" customWidth="1"/>
    <col min="10492" max="10505" width="0" style="89" hidden="1" customWidth="1"/>
    <col min="10506" max="10506" width="8.140625" style="89" customWidth="1"/>
    <col min="10507" max="10546" width="0" style="89" hidden="1" customWidth="1"/>
    <col min="10547" max="10547" width="9.140625" style="89" customWidth="1"/>
    <col min="10548" max="10548" width="8" style="89" customWidth="1"/>
    <col min="10549" max="10549" width="7.140625" style="89" customWidth="1"/>
    <col min="10550" max="10553" width="0" style="89" hidden="1" customWidth="1"/>
    <col min="10554" max="10554" width="7.42578125" style="89" customWidth="1"/>
    <col min="10555" max="10555" width="17" style="89" customWidth="1"/>
    <col min="10556" max="10556" width="11.42578125" style="89" customWidth="1"/>
    <col min="10557" max="10740" width="9.140625" style="89"/>
    <col min="10741" max="10741" width="4.42578125" style="89" customWidth="1"/>
    <col min="10742" max="10742" width="29.140625" style="89" customWidth="1"/>
    <col min="10743" max="10745" width="0" style="89" hidden="1" customWidth="1"/>
    <col min="10746" max="10746" width="11.42578125" style="89" customWidth="1"/>
    <col min="10747" max="10747" width="9" style="89" customWidth="1"/>
    <col min="10748" max="10761" width="0" style="89" hidden="1" customWidth="1"/>
    <col min="10762" max="10762" width="8.140625" style="89" customWidth="1"/>
    <col min="10763" max="10802" width="0" style="89" hidden="1" customWidth="1"/>
    <col min="10803" max="10803" width="9.140625" style="89" customWidth="1"/>
    <col min="10804" max="10804" width="8" style="89" customWidth="1"/>
    <col min="10805" max="10805" width="7.140625" style="89" customWidth="1"/>
    <col min="10806" max="10809" width="0" style="89" hidden="1" customWidth="1"/>
    <col min="10810" max="10810" width="7.42578125" style="89" customWidth="1"/>
    <col min="10811" max="10811" width="17" style="89" customWidth="1"/>
    <col min="10812" max="10812" width="11.42578125" style="89" customWidth="1"/>
    <col min="10813" max="10996" width="9.140625" style="89"/>
    <col min="10997" max="10997" width="4.42578125" style="89" customWidth="1"/>
    <col min="10998" max="10998" width="29.140625" style="89" customWidth="1"/>
    <col min="10999" max="11001" width="0" style="89" hidden="1" customWidth="1"/>
    <col min="11002" max="11002" width="11.42578125" style="89" customWidth="1"/>
    <col min="11003" max="11003" width="9" style="89" customWidth="1"/>
    <col min="11004" max="11017" width="0" style="89" hidden="1" customWidth="1"/>
    <col min="11018" max="11018" width="8.140625" style="89" customWidth="1"/>
    <col min="11019" max="11058" width="0" style="89" hidden="1" customWidth="1"/>
    <col min="11059" max="11059" width="9.140625" style="89" customWidth="1"/>
    <col min="11060" max="11060" width="8" style="89" customWidth="1"/>
    <col min="11061" max="11061" width="7.140625" style="89" customWidth="1"/>
    <col min="11062" max="11065" width="0" style="89" hidden="1" customWidth="1"/>
    <col min="11066" max="11066" width="7.42578125" style="89" customWidth="1"/>
    <col min="11067" max="11067" width="17" style="89" customWidth="1"/>
    <col min="11068" max="11068" width="11.42578125" style="89" customWidth="1"/>
    <col min="11069" max="11252" width="9.140625" style="89"/>
    <col min="11253" max="11253" width="4.42578125" style="89" customWidth="1"/>
    <col min="11254" max="11254" width="29.140625" style="89" customWidth="1"/>
    <col min="11255" max="11257" width="0" style="89" hidden="1" customWidth="1"/>
    <col min="11258" max="11258" width="11.42578125" style="89" customWidth="1"/>
    <col min="11259" max="11259" width="9" style="89" customWidth="1"/>
    <col min="11260" max="11273" width="0" style="89" hidden="1" customWidth="1"/>
    <col min="11274" max="11274" width="8.140625" style="89" customWidth="1"/>
    <col min="11275" max="11314" width="0" style="89" hidden="1" customWidth="1"/>
    <col min="11315" max="11315" width="9.140625" style="89" customWidth="1"/>
    <col min="11316" max="11316" width="8" style="89" customWidth="1"/>
    <col min="11317" max="11317" width="7.140625" style="89" customWidth="1"/>
    <col min="11318" max="11321" width="0" style="89" hidden="1" customWidth="1"/>
    <col min="11322" max="11322" width="7.42578125" style="89" customWidth="1"/>
    <col min="11323" max="11323" width="17" style="89" customWidth="1"/>
    <col min="11324" max="11324" width="11.42578125" style="89" customWidth="1"/>
    <col min="11325" max="11508" width="9.140625" style="89"/>
    <col min="11509" max="11509" width="4.42578125" style="89" customWidth="1"/>
    <col min="11510" max="11510" width="29.140625" style="89" customWidth="1"/>
    <col min="11511" max="11513" width="0" style="89" hidden="1" customWidth="1"/>
    <col min="11514" max="11514" width="11.42578125" style="89" customWidth="1"/>
    <col min="11515" max="11515" width="9" style="89" customWidth="1"/>
    <col min="11516" max="11529" width="0" style="89" hidden="1" customWidth="1"/>
    <col min="11530" max="11530" width="8.140625" style="89" customWidth="1"/>
    <col min="11531" max="11570" width="0" style="89" hidden="1" customWidth="1"/>
    <col min="11571" max="11571" width="9.140625" style="89" customWidth="1"/>
    <col min="11572" max="11572" width="8" style="89" customWidth="1"/>
    <col min="11573" max="11573" width="7.140625" style="89" customWidth="1"/>
    <col min="11574" max="11577" width="0" style="89" hidden="1" customWidth="1"/>
    <col min="11578" max="11578" width="7.42578125" style="89" customWidth="1"/>
    <col min="11579" max="11579" width="17" style="89" customWidth="1"/>
    <col min="11580" max="11580" width="11.42578125" style="89" customWidth="1"/>
    <col min="11581" max="11764" width="9.140625" style="89"/>
    <col min="11765" max="11765" width="4.42578125" style="89" customWidth="1"/>
    <col min="11766" max="11766" width="29.140625" style="89" customWidth="1"/>
    <col min="11767" max="11769" width="0" style="89" hidden="1" customWidth="1"/>
    <col min="11770" max="11770" width="11.42578125" style="89" customWidth="1"/>
    <col min="11771" max="11771" width="9" style="89" customWidth="1"/>
    <col min="11772" max="11785" width="0" style="89" hidden="1" customWidth="1"/>
    <col min="11786" max="11786" width="8.140625" style="89" customWidth="1"/>
    <col min="11787" max="11826" width="0" style="89" hidden="1" customWidth="1"/>
    <col min="11827" max="11827" width="9.140625" style="89" customWidth="1"/>
    <col min="11828" max="11828" width="8" style="89" customWidth="1"/>
    <col min="11829" max="11829" width="7.140625" style="89" customWidth="1"/>
    <col min="11830" max="11833" width="0" style="89" hidden="1" customWidth="1"/>
    <col min="11834" max="11834" width="7.42578125" style="89" customWidth="1"/>
    <col min="11835" max="11835" width="17" style="89" customWidth="1"/>
    <col min="11836" max="11836" width="11.42578125" style="89" customWidth="1"/>
    <col min="11837" max="12020" width="9.140625" style="89"/>
    <col min="12021" max="12021" width="4.42578125" style="89" customWidth="1"/>
    <col min="12022" max="12022" width="29.140625" style="89" customWidth="1"/>
    <col min="12023" max="12025" width="0" style="89" hidden="1" customWidth="1"/>
    <col min="12026" max="12026" width="11.42578125" style="89" customWidth="1"/>
    <col min="12027" max="12027" width="9" style="89" customWidth="1"/>
    <col min="12028" max="12041" width="0" style="89" hidden="1" customWidth="1"/>
    <col min="12042" max="12042" width="8.140625" style="89" customWidth="1"/>
    <col min="12043" max="12082" width="0" style="89" hidden="1" customWidth="1"/>
    <col min="12083" max="12083" width="9.140625" style="89" customWidth="1"/>
    <col min="12084" max="12084" width="8" style="89" customWidth="1"/>
    <col min="12085" max="12085" width="7.140625" style="89" customWidth="1"/>
    <col min="12086" max="12089" width="0" style="89" hidden="1" customWidth="1"/>
    <col min="12090" max="12090" width="7.42578125" style="89" customWidth="1"/>
    <col min="12091" max="12091" width="17" style="89" customWidth="1"/>
    <col min="12092" max="12092" width="11.42578125" style="89" customWidth="1"/>
    <col min="12093" max="12276" width="9.140625" style="89"/>
    <col min="12277" max="12277" width="4.42578125" style="89" customWidth="1"/>
    <col min="12278" max="12278" width="29.140625" style="89" customWidth="1"/>
    <col min="12279" max="12281" width="0" style="89" hidden="1" customWidth="1"/>
    <col min="12282" max="12282" width="11.42578125" style="89" customWidth="1"/>
    <col min="12283" max="12283" width="9" style="89" customWidth="1"/>
    <col min="12284" max="12297" width="0" style="89" hidden="1" customWidth="1"/>
    <col min="12298" max="12298" width="8.140625" style="89" customWidth="1"/>
    <col min="12299" max="12338" width="0" style="89" hidden="1" customWidth="1"/>
    <col min="12339" max="12339" width="9.140625" style="89" customWidth="1"/>
    <col min="12340" max="12340" width="8" style="89" customWidth="1"/>
    <col min="12341" max="12341" width="7.140625" style="89" customWidth="1"/>
    <col min="12342" max="12345" width="0" style="89" hidden="1" customWidth="1"/>
    <col min="12346" max="12346" width="7.42578125" style="89" customWidth="1"/>
    <col min="12347" max="12347" width="17" style="89" customWidth="1"/>
    <col min="12348" max="12348" width="11.42578125" style="89" customWidth="1"/>
    <col min="12349" max="12532" width="9.140625" style="89"/>
    <col min="12533" max="12533" width="4.42578125" style="89" customWidth="1"/>
    <col min="12534" max="12534" width="29.140625" style="89" customWidth="1"/>
    <col min="12535" max="12537" width="0" style="89" hidden="1" customWidth="1"/>
    <col min="12538" max="12538" width="11.42578125" style="89" customWidth="1"/>
    <col min="12539" max="12539" width="9" style="89" customWidth="1"/>
    <col min="12540" max="12553" width="0" style="89" hidden="1" customWidth="1"/>
    <col min="12554" max="12554" width="8.140625" style="89" customWidth="1"/>
    <col min="12555" max="12594" width="0" style="89" hidden="1" customWidth="1"/>
    <col min="12595" max="12595" width="9.140625" style="89" customWidth="1"/>
    <col min="12596" max="12596" width="8" style="89" customWidth="1"/>
    <col min="12597" max="12597" width="7.140625" style="89" customWidth="1"/>
    <col min="12598" max="12601" width="0" style="89" hidden="1" customWidth="1"/>
    <col min="12602" max="12602" width="7.42578125" style="89" customWidth="1"/>
    <col min="12603" max="12603" width="17" style="89" customWidth="1"/>
    <col min="12604" max="12604" width="11.42578125" style="89" customWidth="1"/>
    <col min="12605" max="12788" width="9.140625" style="89"/>
    <col min="12789" max="12789" width="4.42578125" style="89" customWidth="1"/>
    <col min="12790" max="12790" width="29.140625" style="89" customWidth="1"/>
    <col min="12791" max="12793" width="0" style="89" hidden="1" customWidth="1"/>
    <col min="12794" max="12794" width="11.42578125" style="89" customWidth="1"/>
    <col min="12795" max="12795" width="9" style="89" customWidth="1"/>
    <col min="12796" max="12809" width="0" style="89" hidden="1" customWidth="1"/>
    <col min="12810" max="12810" width="8.140625" style="89" customWidth="1"/>
    <col min="12811" max="12850" width="0" style="89" hidden="1" customWidth="1"/>
    <col min="12851" max="12851" width="9.140625" style="89" customWidth="1"/>
    <col min="12852" max="12852" width="8" style="89" customWidth="1"/>
    <col min="12853" max="12853" width="7.140625" style="89" customWidth="1"/>
    <col min="12854" max="12857" width="0" style="89" hidden="1" customWidth="1"/>
    <col min="12858" max="12858" width="7.42578125" style="89" customWidth="1"/>
    <col min="12859" max="12859" width="17" style="89" customWidth="1"/>
    <col min="12860" max="12860" width="11.42578125" style="89" customWidth="1"/>
    <col min="12861" max="13044" width="9.140625" style="89"/>
    <col min="13045" max="13045" width="4.42578125" style="89" customWidth="1"/>
    <col min="13046" max="13046" width="29.140625" style="89" customWidth="1"/>
    <col min="13047" max="13049" width="0" style="89" hidden="1" customWidth="1"/>
    <col min="13050" max="13050" width="11.42578125" style="89" customWidth="1"/>
    <col min="13051" max="13051" width="9" style="89" customWidth="1"/>
    <col min="13052" max="13065" width="0" style="89" hidden="1" customWidth="1"/>
    <col min="13066" max="13066" width="8.140625" style="89" customWidth="1"/>
    <col min="13067" max="13106" width="0" style="89" hidden="1" customWidth="1"/>
    <col min="13107" max="13107" width="9.140625" style="89" customWidth="1"/>
    <col min="13108" max="13108" width="8" style="89" customWidth="1"/>
    <col min="13109" max="13109" width="7.140625" style="89" customWidth="1"/>
    <col min="13110" max="13113" width="0" style="89" hidden="1" customWidth="1"/>
    <col min="13114" max="13114" width="7.42578125" style="89" customWidth="1"/>
    <col min="13115" max="13115" width="17" style="89" customWidth="1"/>
    <col min="13116" max="13116" width="11.42578125" style="89" customWidth="1"/>
    <col min="13117" max="13300" width="9.140625" style="89"/>
    <col min="13301" max="13301" width="4.42578125" style="89" customWidth="1"/>
    <col min="13302" max="13302" width="29.140625" style="89" customWidth="1"/>
    <col min="13303" max="13305" width="0" style="89" hidden="1" customWidth="1"/>
    <col min="13306" max="13306" width="11.42578125" style="89" customWidth="1"/>
    <col min="13307" max="13307" width="9" style="89" customWidth="1"/>
    <col min="13308" max="13321" width="0" style="89" hidden="1" customWidth="1"/>
    <col min="13322" max="13322" width="8.140625" style="89" customWidth="1"/>
    <col min="13323" max="13362" width="0" style="89" hidden="1" customWidth="1"/>
    <col min="13363" max="13363" width="9.140625" style="89" customWidth="1"/>
    <col min="13364" max="13364" width="8" style="89" customWidth="1"/>
    <col min="13365" max="13365" width="7.140625" style="89" customWidth="1"/>
    <col min="13366" max="13369" width="0" style="89" hidden="1" customWidth="1"/>
    <col min="13370" max="13370" width="7.42578125" style="89" customWidth="1"/>
    <col min="13371" max="13371" width="17" style="89" customWidth="1"/>
    <col min="13372" max="13372" width="11.42578125" style="89" customWidth="1"/>
    <col min="13373" max="13556" width="9.140625" style="89"/>
    <col min="13557" max="13557" width="4.42578125" style="89" customWidth="1"/>
    <col min="13558" max="13558" width="29.140625" style="89" customWidth="1"/>
    <col min="13559" max="13561" width="0" style="89" hidden="1" customWidth="1"/>
    <col min="13562" max="13562" width="11.42578125" style="89" customWidth="1"/>
    <col min="13563" max="13563" width="9" style="89" customWidth="1"/>
    <col min="13564" max="13577" width="0" style="89" hidden="1" customWidth="1"/>
    <col min="13578" max="13578" width="8.140625" style="89" customWidth="1"/>
    <col min="13579" max="13618" width="0" style="89" hidden="1" customWidth="1"/>
    <col min="13619" max="13619" width="9.140625" style="89" customWidth="1"/>
    <col min="13620" max="13620" width="8" style="89" customWidth="1"/>
    <col min="13621" max="13621" width="7.140625" style="89" customWidth="1"/>
    <col min="13622" max="13625" width="0" style="89" hidden="1" customWidth="1"/>
    <col min="13626" max="13626" width="7.42578125" style="89" customWidth="1"/>
    <col min="13627" max="13627" width="17" style="89" customWidth="1"/>
    <col min="13628" max="13628" width="11.42578125" style="89" customWidth="1"/>
    <col min="13629" max="13812" width="9.140625" style="89"/>
    <col min="13813" max="13813" width="4.42578125" style="89" customWidth="1"/>
    <col min="13814" max="13814" width="29.140625" style="89" customWidth="1"/>
    <col min="13815" max="13817" width="0" style="89" hidden="1" customWidth="1"/>
    <col min="13818" max="13818" width="11.42578125" style="89" customWidth="1"/>
    <col min="13819" max="13819" width="9" style="89" customWidth="1"/>
    <col min="13820" max="13833" width="0" style="89" hidden="1" customWidth="1"/>
    <col min="13834" max="13834" width="8.140625" style="89" customWidth="1"/>
    <col min="13835" max="13874" width="0" style="89" hidden="1" customWidth="1"/>
    <col min="13875" max="13875" width="9.140625" style="89" customWidth="1"/>
    <col min="13876" max="13876" width="8" style="89" customWidth="1"/>
    <col min="13877" max="13877" width="7.140625" style="89" customWidth="1"/>
    <col min="13878" max="13881" width="0" style="89" hidden="1" customWidth="1"/>
    <col min="13882" max="13882" width="7.42578125" style="89" customWidth="1"/>
    <col min="13883" max="13883" width="17" style="89" customWidth="1"/>
    <col min="13884" max="13884" width="11.42578125" style="89" customWidth="1"/>
    <col min="13885" max="14068" width="9.140625" style="89"/>
    <col min="14069" max="14069" width="4.42578125" style="89" customWidth="1"/>
    <col min="14070" max="14070" width="29.140625" style="89" customWidth="1"/>
    <col min="14071" max="14073" width="0" style="89" hidden="1" customWidth="1"/>
    <col min="14074" max="14074" width="11.42578125" style="89" customWidth="1"/>
    <col min="14075" max="14075" width="9" style="89" customWidth="1"/>
    <col min="14076" max="14089" width="0" style="89" hidden="1" customWidth="1"/>
    <col min="14090" max="14090" width="8.140625" style="89" customWidth="1"/>
    <col min="14091" max="14130" width="0" style="89" hidden="1" customWidth="1"/>
    <col min="14131" max="14131" width="9.140625" style="89" customWidth="1"/>
    <col min="14132" max="14132" width="8" style="89" customWidth="1"/>
    <col min="14133" max="14133" width="7.140625" style="89" customWidth="1"/>
    <col min="14134" max="14137" width="0" style="89" hidden="1" customWidth="1"/>
    <col min="14138" max="14138" width="7.42578125" style="89" customWidth="1"/>
    <col min="14139" max="14139" width="17" style="89" customWidth="1"/>
    <col min="14140" max="14140" width="11.42578125" style="89" customWidth="1"/>
    <col min="14141" max="14324" width="9.140625" style="89"/>
    <col min="14325" max="14325" width="4.42578125" style="89" customWidth="1"/>
    <col min="14326" max="14326" width="29.140625" style="89" customWidth="1"/>
    <col min="14327" max="14329" width="0" style="89" hidden="1" customWidth="1"/>
    <col min="14330" max="14330" width="11.42578125" style="89" customWidth="1"/>
    <col min="14331" max="14331" width="9" style="89" customWidth="1"/>
    <col min="14332" max="14345" width="0" style="89" hidden="1" customWidth="1"/>
    <col min="14346" max="14346" width="8.140625" style="89" customWidth="1"/>
    <col min="14347" max="14386" width="0" style="89" hidden="1" customWidth="1"/>
    <col min="14387" max="14387" width="9.140625" style="89" customWidth="1"/>
    <col min="14388" max="14388" width="8" style="89" customWidth="1"/>
    <col min="14389" max="14389" width="7.140625" style="89" customWidth="1"/>
    <col min="14390" max="14393" width="0" style="89" hidden="1" customWidth="1"/>
    <col min="14394" max="14394" width="7.42578125" style="89" customWidth="1"/>
    <col min="14395" max="14395" width="17" style="89" customWidth="1"/>
    <col min="14396" max="14396" width="11.42578125" style="89" customWidth="1"/>
    <col min="14397" max="14580" width="9.140625" style="89"/>
    <col min="14581" max="14581" width="4.42578125" style="89" customWidth="1"/>
    <col min="14582" max="14582" width="29.140625" style="89" customWidth="1"/>
    <col min="14583" max="14585" width="0" style="89" hidden="1" customWidth="1"/>
    <col min="14586" max="14586" width="11.42578125" style="89" customWidth="1"/>
    <col min="14587" max="14587" width="9" style="89" customWidth="1"/>
    <col min="14588" max="14601" width="0" style="89" hidden="1" customWidth="1"/>
    <col min="14602" max="14602" width="8.140625" style="89" customWidth="1"/>
    <col min="14603" max="14642" width="0" style="89" hidden="1" customWidth="1"/>
    <col min="14643" max="14643" width="9.140625" style="89" customWidth="1"/>
    <col min="14644" max="14644" width="8" style="89" customWidth="1"/>
    <col min="14645" max="14645" width="7.140625" style="89" customWidth="1"/>
    <col min="14646" max="14649" width="0" style="89" hidden="1" customWidth="1"/>
    <col min="14650" max="14650" width="7.42578125" style="89" customWidth="1"/>
    <col min="14651" max="14651" width="17" style="89" customWidth="1"/>
    <col min="14652" max="14652" width="11.42578125" style="89" customWidth="1"/>
    <col min="14653" max="14836" width="9.140625" style="89"/>
    <col min="14837" max="14837" width="4.42578125" style="89" customWidth="1"/>
    <col min="14838" max="14838" width="29.140625" style="89" customWidth="1"/>
    <col min="14839" max="14841" width="0" style="89" hidden="1" customWidth="1"/>
    <col min="14842" max="14842" width="11.42578125" style="89" customWidth="1"/>
    <col min="14843" max="14843" width="9" style="89" customWidth="1"/>
    <col min="14844" max="14857" width="0" style="89" hidden="1" customWidth="1"/>
    <col min="14858" max="14858" width="8.140625" style="89" customWidth="1"/>
    <col min="14859" max="14898" width="0" style="89" hidden="1" customWidth="1"/>
    <col min="14899" max="14899" width="9.140625" style="89" customWidth="1"/>
    <col min="14900" max="14900" width="8" style="89" customWidth="1"/>
    <col min="14901" max="14901" width="7.140625" style="89" customWidth="1"/>
    <col min="14902" max="14905" width="0" style="89" hidden="1" customWidth="1"/>
    <col min="14906" max="14906" width="7.42578125" style="89" customWidth="1"/>
    <col min="14907" max="14907" width="17" style="89" customWidth="1"/>
    <col min="14908" max="14908" width="11.42578125" style="89" customWidth="1"/>
    <col min="14909" max="15092" width="9.140625" style="89"/>
    <col min="15093" max="15093" width="4.42578125" style="89" customWidth="1"/>
    <col min="15094" max="15094" width="29.140625" style="89" customWidth="1"/>
    <col min="15095" max="15097" width="0" style="89" hidden="1" customWidth="1"/>
    <col min="15098" max="15098" width="11.42578125" style="89" customWidth="1"/>
    <col min="15099" max="15099" width="9" style="89" customWidth="1"/>
    <col min="15100" max="15113" width="0" style="89" hidden="1" customWidth="1"/>
    <col min="15114" max="15114" width="8.140625" style="89" customWidth="1"/>
    <col min="15115" max="15154" width="0" style="89" hidden="1" customWidth="1"/>
    <col min="15155" max="15155" width="9.140625" style="89" customWidth="1"/>
    <col min="15156" max="15156" width="8" style="89" customWidth="1"/>
    <col min="15157" max="15157" width="7.140625" style="89" customWidth="1"/>
    <col min="15158" max="15161" width="0" style="89" hidden="1" customWidth="1"/>
    <col min="15162" max="15162" width="7.42578125" style="89" customWidth="1"/>
    <col min="15163" max="15163" width="17" style="89" customWidth="1"/>
    <col min="15164" max="15164" width="11.42578125" style="89" customWidth="1"/>
    <col min="15165" max="15348" width="9.140625" style="89"/>
    <col min="15349" max="15349" width="4.42578125" style="89" customWidth="1"/>
    <col min="15350" max="15350" width="29.140625" style="89" customWidth="1"/>
    <col min="15351" max="15353" width="0" style="89" hidden="1" customWidth="1"/>
    <col min="15354" max="15354" width="11.42578125" style="89" customWidth="1"/>
    <col min="15355" max="15355" width="9" style="89" customWidth="1"/>
    <col min="15356" max="15369" width="0" style="89" hidden="1" customWidth="1"/>
    <col min="15370" max="15370" width="8.140625" style="89" customWidth="1"/>
    <col min="15371" max="15410" width="0" style="89" hidden="1" customWidth="1"/>
    <col min="15411" max="15411" width="9.140625" style="89" customWidth="1"/>
    <col min="15412" max="15412" width="8" style="89" customWidth="1"/>
    <col min="15413" max="15413" width="7.140625" style="89" customWidth="1"/>
    <col min="15414" max="15417" width="0" style="89" hidden="1" customWidth="1"/>
    <col min="15418" max="15418" width="7.42578125" style="89" customWidth="1"/>
    <col min="15419" max="15419" width="17" style="89" customWidth="1"/>
    <col min="15420" max="15420" width="11.42578125" style="89" customWidth="1"/>
    <col min="15421" max="15604" width="9.140625" style="89"/>
    <col min="15605" max="15605" width="4.42578125" style="89" customWidth="1"/>
    <col min="15606" max="15606" width="29.140625" style="89" customWidth="1"/>
    <col min="15607" max="15609" width="0" style="89" hidden="1" customWidth="1"/>
    <col min="15610" max="15610" width="11.42578125" style="89" customWidth="1"/>
    <col min="15611" max="15611" width="9" style="89" customWidth="1"/>
    <col min="15612" max="15625" width="0" style="89" hidden="1" customWidth="1"/>
    <col min="15626" max="15626" width="8.140625" style="89" customWidth="1"/>
    <col min="15627" max="15666" width="0" style="89" hidden="1" customWidth="1"/>
    <col min="15667" max="15667" width="9.140625" style="89" customWidth="1"/>
    <col min="15668" max="15668" width="8" style="89" customWidth="1"/>
    <col min="15669" max="15669" width="7.140625" style="89" customWidth="1"/>
    <col min="15670" max="15673" width="0" style="89" hidden="1" customWidth="1"/>
    <col min="15674" max="15674" width="7.42578125" style="89" customWidth="1"/>
    <col min="15675" max="15675" width="17" style="89" customWidth="1"/>
    <col min="15676" max="15676" width="11.42578125" style="89" customWidth="1"/>
    <col min="15677" max="15860" width="9.140625" style="89"/>
    <col min="15861" max="15861" width="4.42578125" style="89" customWidth="1"/>
    <col min="15862" max="15862" width="29.140625" style="89" customWidth="1"/>
    <col min="15863" max="15865" width="0" style="89" hidden="1" customWidth="1"/>
    <col min="15866" max="15866" width="11.42578125" style="89" customWidth="1"/>
    <col min="15867" max="15867" width="9" style="89" customWidth="1"/>
    <col min="15868" max="15881" width="0" style="89" hidden="1" customWidth="1"/>
    <col min="15882" max="15882" width="8.140625" style="89" customWidth="1"/>
    <col min="15883" max="15922" width="0" style="89" hidden="1" customWidth="1"/>
    <col min="15923" max="15923" width="9.140625" style="89" customWidth="1"/>
    <col min="15924" max="15924" width="8" style="89" customWidth="1"/>
    <col min="15925" max="15925" width="7.140625" style="89" customWidth="1"/>
    <col min="15926" max="15929" width="0" style="89" hidden="1" customWidth="1"/>
    <col min="15930" max="15930" width="7.42578125" style="89" customWidth="1"/>
    <col min="15931" max="15931" width="17" style="89" customWidth="1"/>
    <col min="15932" max="15932" width="11.42578125" style="89" customWidth="1"/>
    <col min="15933" max="16116" width="9.140625" style="89"/>
    <col min="16117" max="16117" width="4.42578125" style="89" customWidth="1"/>
    <col min="16118" max="16118" width="29.140625" style="89" customWidth="1"/>
    <col min="16119" max="16121" width="0" style="89" hidden="1" customWidth="1"/>
    <col min="16122" max="16122" width="11.42578125" style="89" customWidth="1"/>
    <col min="16123" max="16123" width="9" style="89" customWidth="1"/>
    <col min="16124" max="16137" width="0" style="89" hidden="1" customWidth="1"/>
    <col min="16138" max="16138" width="8.140625" style="89" customWidth="1"/>
    <col min="16139" max="16178" width="0" style="89" hidden="1" customWidth="1"/>
    <col min="16179" max="16179" width="9.140625" style="89" customWidth="1"/>
    <col min="16180" max="16180" width="8" style="89" customWidth="1"/>
    <col min="16181" max="16181" width="7.140625" style="89" customWidth="1"/>
    <col min="16182" max="16185" width="0" style="89" hidden="1" customWidth="1"/>
    <col min="16186" max="16186" width="7.42578125" style="89" customWidth="1"/>
    <col min="16187" max="16187" width="17" style="89" customWidth="1"/>
    <col min="16188" max="16188" width="11.42578125" style="89" customWidth="1"/>
    <col min="16189" max="16384" width="9.140625" style="89"/>
  </cols>
  <sheetData>
    <row r="1" spans="1:83" s="88" customFormat="1" ht="10.35" customHeight="1" x14ac:dyDescent="0.25">
      <c r="A1" s="81"/>
      <c r="B1" s="82"/>
      <c r="C1" s="82"/>
      <c r="D1" s="82"/>
      <c r="E1" s="82"/>
      <c r="F1" s="83"/>
      <c r="G1" s="83"/>
      <c r="H1" s="83"/>
      <c r="I1" s="83"/>
      <c r="J1" s="83"/>
      <c r="K1" s="83"/>
      <c r="L1" s="83"/>
      <c r="M1" s="83"/>
      <c r="N1" s="83"/>
      <c r="O1" s="83"/>
      <c r="P1" s="83"/>
      <c r="Q1" s="83"/>
      <c r="R1" s="83"/>
      <c r="S1" s="83"/>
      <c r="T1" s="83"/>
      <c r="U1" s="83"/>
      <c r="V1" s="83"/>
      <c r="W1" s="83"/>
      <c r="X1" s="83"/>
      <c r="Y1" s="83"/>
      <c r="Z1" s="83"/>
      <c r="AA1" s="83"/>
      <c r="AB1" s="84"/>
      <c r="AC1" s="84"/>
      <c r="AD1" s="84"/>
      <c r="AE1" s="84"/>
      <c r="AF1" s="84"/>
      <c r="AG1" s="84"/>
      <c r="AH1" s="84"/>
      <c r="AI1" s="84"/>
      <c r="AJ1" s="84"/>
      <c r="AK1" s="84"/>
      <c r="AL1" s="84"/>
      <c r="AM1" s="84"/>
      <c r="AN1" s="85"/>
      <c r="AO1" s="85"/>
      <c r="AP1" s="84"/>
      <c r="AQ1" s="84"/>
      <c r="AR1" s="84"/>
      <c r="AS1" s="85"/>
      <c r="AT1" s="85"/>
      <c r="AU1" s="84"/>
      <c r="AV1" s="84"/>
      <c r="AW1" s="84"/>
      <c r="AX1" s="84"/>
      <c r="AY1" s="84"/>
      <c r="AZ1" s="84"/>
      <c r="BA1" s="84"/>
      <c r="BB1" s="84"/>
      <c r="BC1" s="84"/>
      <c r="BD1" s="84"/>
      <c r="BE1" s="84"/>
      <c r="BF1" s="84"/>
      <c r="BG1" s="85"/>
      <c r="BH1" s="85"/>
      <c r="BI1" s="85"/>
      <c r="BJ1" s="85"/>
      <c r="BK1" s="85"/>
      <c r="BL1" s="85"/>
      <c r="BM1" s="85"/>
      <c r="BN1" s="85"/>
      <c r="BO1" s="86"/>
      <c r="BP1" s="86"/>
      <c r="BQ1" s="85"/>
      <c r="BR1" s="85"/>
      <c r="BS1" s="85"/>
      <c r="BT1" s="85"/>
      <c r="BU1" s="85"/>
      <c r="BV1" s="85"/>
      <c r="BW1" s="85"/>
      <c r="BX1" s="85"/>
      <c r="BY1" s="85"/>
      <c r="BZ1" s="85"/>
      <c r="CA1" s="85"/>
      <c r="CB1" s="85"/>
      <c r="CC1" s="85"/>
      <c r="CD1" s="83"/>
      <c r="CE1" s="87"/>
    </row>
    <row r="2" spans="1:83" s="88" customFormat="1" ht="29.25" customHeight="1" x14ac:dyDescent="0.25">
      <c r="A2" s="485" t="s">
        <v>734</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row>
    <row r="3" spans="1:83" s="14" customFormat="1" ht="18.75" customHeight="1" x14ac:dyDescent="0.25">
      <c r="A3" s="447" t="s">
        <v>719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83" ht="18.75" customHeight="1" x14ac:dyDescent="0.25">
      <c r="A4" s="486" t="s">
        <v>530</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row>
    <row r="5" spans="1:83" s="95" customFormat="1" ht="37.35" customHeight="1" x14ac:dyDescent="0.25">
      <c r="A5" s="469" t="s">
        <v>0</v>
      </c>
      <c r="B5" s="469" t="s">
        <v>1</v>
      </c>
      <c r="C5" s="90" t="s">
        <v>2</v>
      </c>
      <c r="D5" s="90" t="s">
        <v>3</v>
      </c>
      <c r="E5" s="90" t="s">
        <v>4</v>
      </c>
      <c r="F5" s="469" t="s">
        <v>5</v>
      </c>
      <c r="G5" s="469"/>
      <c r="H5" s="469"/>
      <c r="I5" s="90" t="s">
        <v>6</v>
      </c>
      <c r="J5" s="90"/>
      <c r="K5" s="90"/>
      <c r="L5" s="91" t="s">
        <v>7</v>
      </c>
      <c r="M5" s="91"/>
      <c r="N5" s="90" t="s">
        <v>8</v>
      </c>
      <c r="O5" s="90"/>
      <c r="P5" s="90"/>
      <c r="Q5" s="90"/>
      <c r="R5" s="90"/>
      <c r="S5" s="90"/>
      <c r="T5" s="90" t="s">
        <v>9</v>
      </c>
      <c r="U5" s="90"/>
      <c r="V5" s="470" t="s">
        <v>238</v>
      </c>
      <c r="W5" s="92"/>
      <c r="X5" s="93" t="s">
        <v>10</v>
      </c>
      <c r="Y5" s="93"/>
      <c r="Z5" s="93"/>
      <c r="AA5" s="93"/>
      <c r="AB5" s="90" t="s">
        <v>11</v>
      </c>
      <c r="AC5" s="90"/>
      <c r="AD5" s="90"/>
      <c r="AE5" s="90"/>
      <c r="AF5" s="94" t="s">
        <v>12</v>
      </c>
      <c r="AG5" s="94" t="s">
        <v>13</v>
      </c>
      <c r="AH5" s="94" t="s">
        <v>14</v>
      </c>
      <c r="AI5" s="94"/>
      <c r="AJ5" s="94"/>
      <c r="AK5" s="94"/>
      <c r="AL5" s="94"/>
      <c r="AM5" s="94"/>
      <c r="AN5" s="92" t="s">
        <v>15</v>
      </c>
      <c r="AO5" s="92"/>
      <c r="AP5" s="92" t="s">
        <v>16</v>
      </c>
      <c r="AQ5" s="92" t="s">
        <v>17</v>
      </c>
      <c r="AR5" s="92"/>
      <c r="AS5" s="92" t="s">
        <v>18</v>
      </c>
      <c r="AT5" s="92"/>
      <c r="AU5" s="92" t="s">
        <v>19</v>
      </c>
      <c r="AV5" s="92"/>
      <c r="AW5" s="92" t="s">
        <v>20</v>
      </c>
      <c r="AX5" s="92" t="s">
        <v>21</v>
      </c>
      <c r="AY5" s="473" t="s">
        <v>22</v>
      </c>
      <c r="AZ5" s="90" t="s">
        <v>23</v>
      </c>
      <c r="BA5" s="90" t="s">
        <v>24</v>
      </c>
      <c r="BB5" s="90" t="s">
        <v>25</v>
      </c>
      <c r="BC5" s="90"/>
      <c r="BD5" s="90"/>
      <c r="BE5" s="474" t="s">
        <v>26</v>
      </c>
      <c r="BF5" s="474"/>
      <c r="BG5" s="474" t="s">
        <v>27</v>
      </c>
      <c r="BH5" s="474"/>
      <c r="BI5" s="474" t="s">
        <v>19</v>
      </c>
      <c r="BJ5" s="474"/>
      <c r="BK5" s="470" t="s">
        <v>345</v>
      </c>
      <c r="BL5" s="475" t="s">
        <v>239</v>
      </c>
      <c r="BM5" s="476"/>
      <c r="BN5" s="474" t="s">
        <v>250</v>
      </c>
      <c r="BO5" s="469" t="s">
        <v>28</v>
      </c>
      <c r="BP5" s="469" t="s">
        <v>29</v>
      </c>
      <c r="BQ5" s="473"/>
      <c r="BR5" s="481" t="s">
        <v>240</v>
      </c>
      <c r="BS5" s="469" t="s">
        <v>340</v>
      </c>
      <c r="BT5" s="469" t="s">
        <v>28</v>
      </c>
      <c r="BU5" s="482" t="s">
        <v>519</v>
      </c>
      <c r="BV5" s="469" t="s">
        <v>398</v>
      </c>
      <c r="BW5" s="469" t="s">
        <v>504</v>
      </c>
      <c r="BX5" s="487" t="s">
        <v>505</v>
      </c>
      <c r="BY5" s="469" t="s">
        <v>21</v>
      </c>
      <c r="BZ5" s="481" t="s">
        <v>251</v>
      </c>
      <c r="CA5" s="480" t="s">
        <v>520</v>
      </c>
      <c r="CB5" s="481" t="s">
        <v>249</v>
      </c>
      <c r="CC5" s="481" t="s">
        <v>493</v>
      </c>
      <c r="CD5" s="469" t="s">
        <v>30</v>
      </c>
      <c r="CE5" s="469" t="s">
        <v>31</v>
      </c>
    </row>
    <row r="6" spans="1:83" s="95" customFormat="1" ht="87.6" customHeight="1" x14ac:dyDescent="0.25">
      <c r="A6" s="469"/>
      <c r="B6" s="469"/>
      <c r="C6" s="90"/>
      <c r="D6" s="90"/>
      <c r="E6" s="90"/>
      <c r="F6" s="469" t="s">
        <v>32</v>
      </c>
      <c r="G6" s="487" t="s">
        <v>241</v>
      </c>
      <c r="H6" s="487" t="s">
        <v>40</v>
      </c>
      <c r="I6" s="90" t="s">
        <v>34</v>
      </c>
      <c r="J6" s="90" t="s">
        <v>33</v>
      </c>
      <c r="K6" s="90"/>
      <c r="L6" s="91"/>
      <c r="M6" s="91"/>
      <c r="N6" s="90"/>
      <c r="O6" s="90"/>
      <c r="P6" s="90"/>
      <c r="Q6" s="90"/>
      <c r="R6" s="90"/>
      <c r="S6" s="90"/>
      <c r="T6" s="90"/>
      <c r="U6" s="90"/>
      <c r="V6" s="471"/>
      <c r="W6" s="92"/>
      <c r="X6" s="93"/>
      <c r="Y6" s="93"/>
      <c r="Z6" s="93"/>
      <c r="AA6" s="93"/>
      <c r="AB6" s="90"/>
      <c r="AC6" s="90"/>
      <c r="AD6" s="90"/>
      <c r="AE6" s="90"/>
      <c r="AF6" s="94"/>
      <c r="AG6" s="94"/>
      <c r="AH6" s="94" t="s">
        <v>35</v>
      </c>
      <c r="AI6" s="94"/>
      <c r="AJ6" s="96" t="s">
        <v>36</v>
      </c>
      <c r="AK6" s="96"/>
      <c r="AL6" s="96" t="s">
        <v>37</v>
      </c>
      <c r="AM6" s="96"/>
      <c r="AN6" s="92"/>
      <c r="AO6" s="92"/>
      <c r="AP6" s="92"/>
      <c r="AQ6" s="92"/>
      <c r="AR6" s="92"/>
      <c r="AS6" s="92"/>
      <c r="AT6" s="92"/>
      <c r="AU6" s="92"/>
      <c r="AV6" s="92"/>
      <c r="AW6" s="92"/>
      <c r="AX6" s="92"/>
      <c r="AY6" s="473"/>
      <c r="AZ6" s="90"/>
      <c r="BA6" s="90"/>
      <c r="BB6" s="90"/>
      <c r="BC6" s="90"/>
      <c r="BD6" s="90"/>
      <c r="BE6" s="474"/>
      <c r="BF6" s="474"/>
      <c r="BG6" s="474"/>
      <c r="BH6" s="474"/>
      <c r="BI6" s="474"/>
      <c r="BJ6" s="474"/>
      <c r="BK6" s="471"/>
      <c r="BL6" s="477"/>
      <c r="BM6" s="478"/>
      <c r="BN6" s="474"/>
      <c r="BO6" s="469"/>
      <c r="BP6" s="469"/>
      <c r="BQ6" s="473"/>
      <c r="BR6" s="481"/>
      <c r="BS6" s="469"/>
      <c r="BT6" s="469"/>
      <c r="BU6" s="483"/>
      <c r="BV6" s="469"/>
      <c r="BW6" s="469"/>
      <c r="BX6" s="488"/>
      <c r="BY6" s="469"/>
      <c r="BZ6" s="481"/>
      <c r="CA6" s="480"/>
      <c r="CB6" s="481"/>
      <c r="CC6" s="481"/>
      <c r="CD6" s="469"/>
      <c r="CE6" s="469"/>
    </row>
    <row r="7" spans="1:83" s="95" customFormat="1" ht="78" hidden="1" customHeight="1" x14ac:dyDescent="0.25">
      <c r="A7" s="469"/>
      <c r="B7" s="469"/>
      <c r="C7" s="90"/>
      <c r="D7" s="90"/>
      <c r="E7" s="90"/>
      <c r="F7" s="469"/>
      <c r="G7" s="488"/>
      <c r="H7" s="488"/>
      <c r="I7" s="90"/>
      <c r="J7" s="90" t="s">
        <v>38</v>
      </c>
      <c r="K7" s="90" t="s">
        <v>40</v>
      </c>
      <c r="L7" s="91"/>
      <c r="M7" s="91"/>
      <c r="N7" s="90"/>
      <c r="O7" s="90"/>
      <c r="P7" s="90"/>
      <c r="Q7" s="90"/>
      <c r="R7" s="90"/>
      <c r="S7" s="90"/>
      <c r="T7" s="90"/>
      <c r="U7" s="90"/>
      <c r="V7" s="471"/>
      <c r="W7" s="92"/>
      <c r="X7" s="93"/>
      <c r="Y7" s="93"/>
      <c r="Z7" s="93"/>
      <c r="AA7" s="93"/>
      <c r="AB7" s="90"/>
      <c r="AC7" s="90"/>
      <c r="AD7" s="90"/>
      <c r="AE7" s="90"/>
      <c r="AF7" s="94"/>
      <c r="AG7" s="94"/>
      <c r="AH7" s="94"/>
      <c r="AI7" s="94"/>
      <c r="AJ7" s="96"/>
      <c r="AK7" s="96"/>
      <c r="AL7" s="96"/>
      <c r="AM7" s="96"/>
      <c r="AN7" s="92"/>
      <c r="AO7" s="92"/>
      <c r="AP7" s="92"/>
      <c r="AQ7" s="92"/>
      <c r="AR7" s="92"/>
      <c r="AS7" s="92"/>
      <c r="AT7" s="92"/>
      <c r="AU7" s="93" t="s">
        <v>38</v>
      </c>
      <c r="AV7" s="92" t="s">
        <v>39</v>
      </c>
      <c r="AW7" s="92"/>
      <c r="AX7" s="92"/>
      <c r="AY7" s="473"/>
      <c r="AZ7" s="90"/>
      <c r="BA7" s="90"/>
      <c r="BB7" s="90"/>
      <c r="BC7" s="90"/>
      <c r="BD7" s="90"/>
      <c r="BE7" s="479" t="s">
        <v>41</v>
      </c>
      <c r="BF7" s="469" t="s">
        <v>42</v>
      </c>
      <c r="BG7" s="479" t="s">
        <v>38</v>
      </c>
      <c r="BH7" s="469" t="s">
        <v>39</v>
      </c>
      <c r="BI7" s="479" t="s">
        <v>38</v>
      </c>
      <c r="BJ7" s="474" t="s">
        <v>39</v>
      </c>
      <c r="BK7" s="471"/>
      <c r="BL7" s="470" t="s">
        <v>48</v>
      </c>
      <c r="BM7" s="470" t="s">
        <v>242</v>
      </c>
      <c r="BN7" s="474"/>
      <c r="BO7" s="469"/>
      <c r="BP7" s="469"/>
      <c r="BQ7" s="473"/>
      <c r="BR7" s="481"/>
      <c r="BS7" s="469"/>
      <c r="BT7" s="469"/>
      <c r="BU7" s="483"/>
      <c r="BV7" s="469"/>
      <c r="BW7" s="469"/>
      <c r="BX7" s="488"/>
      <c r="BY7" s="469"/>
      <c r="BZ7" s="481"/>
      <c r="CA7" s="480"/>
      <c r="CB7" s="481"/>
      <c r="CC7" s="481"/>
      <c r="CD7" s="469"/>
      <c r="CE7" s="469"/>
    </row>
    <row r="8" spans="1:83" s="95" customFormat="1" ht="83.1" hidden="1" customHeight="1" x14ac:dyDescent="0.25">
      <c r="A8" s="469"/>
      <c r="B8" s="469"/>
      <c r="C8" s="90"/>
      <c r="D8" s="90"/>
      <c r="E8" s="90"/>
      <c r="F8" s="469"/>
      <c r="G8" s="488"/>
      <c r="H8" s="488"/>
      <c r="I8" s="90"/>
      <c r="J8" s="90"/>
      <c r="K8" s="90"/>
      <c r="L8" s="90" t="s">
        <v>38</v>
      </c>
      <c r="M8" s="90" t="s">
        <v>39</v>
      </c>
      <c r="N8" s="90" t="s">
        <v>38</v>
      </c>
      <c r="O8" s="90" t="s">
        <v>39</v>
      </c>
      <c r="P8" s="90" t="s">
        <v>38</v>
      </c>
      <c r="Q8" s="90" t="s">
        <v>39</v>
      </c>
      <c r="R8" s="90" t="s">
        <v>38</v>
      </c>
      <c r="S8" s="90" t="s">
        <v>39</v>
      </c>
      <c r="T8" s="90" t="s">
        <v>38</v>
      </c>
      <c r="U8" s="90" t="s">
        <v>39</v>
      </c>
      <c r="V8" s="471"/>
      <c r="W8" s="90" t="s">
        <v>39</v>
      </c>
      <c r="X8" s="93" t="s">
        <v>38</v>
      </c>
      <c r="Y8" s="90" t="s">
        <v>39</v>
      </c>
      <c r="Z8" s="97" t="s">
        <v>43</v>
      </c>
      <c r="AA8" s="97"/>
      <c r="AB8" s="93" t="s">
        <v>38</v>
      </c>
      <c r="AC8" s="90" t="s">
        <v>39</v>
      </c>
      <c r="AD8" s="94" t="s">
        <v>44</v>
      </c>
      <c r="AE8" s="94"/>
      <c r="AF8" s="94"/>
      <c r="AG8" s="94"/>
      <c r="AH8" s="93" t="s">
        <v>38</v>
      </c>
      <c r="AI8" s="90" t="s">
        <v>39</v>
      </c>
      <c r="AJ8" s="93" t="s">
        <v>38</v>
      </c>
      <c r="AK8" s="90" t="s">
        <v>45</v>
      </c>
      <c r="AL8" s="93" t="s">
        <v>38</v>
      </c>
      <c r="AM8" s="90" t="s">
        <v>45</v>
      </c>
      <c r="AN8" s="93" t="s">
        <v>38</v>
      </c>
      <c r="AO8" s="90" t="s">
        <v>39</v>
      </c>
      <c r="AP8" s="92"/>
      <c r="AQ8" s="93" t="s">
        <v>41</v>
      </c>
      <c r="AR8" s="90" t="s">
        <v>42</v>
      </c>
      <c r="AS8" s="93" t="s">
        <v>38</v>
      </c>
      <c r="AT8" s="90" t="s">
        <v>39</v>
      </c>
      <c r="AU8" s="93"/>
      <c r="AV8" s="92"/>
      <c r="AW8" s="92"/>
      <c r="AX8" s="92"/>
      <c r="AY8" s="473"/>
      <c r="AZ8" s="90"/>
      <c r="BA8" s="90"/>
      <c r="BB8" s="90"/>
      <c r="BC8" s="90"/>
      <c r="BD8" s="90"/>
      <c r="BE8" s="479"/>
      <c r="BF8" s="469"/>
      <c r="BG8" s="479"/>
      <c r="BH8" s="469"/>
      <c r="BI8" s="479"/>
      <c r="BJ8" s="474"/>
      <c r="BK8" s="471"/>
      <c r="BL8" s="471"/>
      <c r="BM8" s="471"/>
      <c r="BN8" s="474"/>
      <c r="BO8" s="469"/>
      <c r="BP8" s="469"/>
      <c r="BQ8" s="473"/>
      <c r="BR8" s="481"/>
      <c r="BS8" s="469"/>
      <c r="BT8" s="469"/>
      <c r="BU8" s="483"/>
      <c r="BV8" s="469"/>
      <c r="BW8" s="469"/>
      <c r="BX8" s="488"/>
      <c r="BY8" s="469"/>
      <c r="BZ8" s="481"/>
      <c r="CA8" s="480"/>
      <c r="CB8" s="481"/>
      <c r="CC8" s="481"/>
      <c r="CD8" s="469"/>
      <c r="CE8" s="469"/>
    </row>
    <row r="9" spans="1:83" s="95" customFormat="1" ht="78" hidden="1" customHeight="1" x14ac:dyDescent="0.25">
      <c r="A9" s="469"/>
      <c r="B9" s="469"/>
      <c r="C9" s="90"/>
      <c r="D9" s="90"/>
      <c r="E9" s="90"/>
      <c r="F9" s="469"/>
      <c r="G9" s="489"/>
      <c r="H9" s="489"/>
      <c r="I9" s="90"/>
      <c r="J9" s="90"/>
      <c r="K9" s="90"/>
      <c r="L9" s="90"/>
      <c r="M9" s="90"/>
      <c r="N9" s="90"/>
      <c r="O9" s="90"/>
      <c r="P9" s="90"/>
      <c r="Q9" s="90"/>
      <c r="R9" s="90"/>
      <c r="S9" s="90"/>
      <c r="T9" s="90"/>
      <c r="U9" s="90"/>
      <c r="V9" s="472"/>
      <c r="W9" s="90"/>
      <c r="X9" s="93"/>
      <c r="Y9" s="90"/>
      <c r="Z9" s="97" t="s">
        <v>46</v>
      </c>
      <c r="AA9" s="97" t="s">
        <v>47</v>
      </c>
      <c r="AB9" s="93"/>
      <c r="AC9" s="90"/>
      <c r="AD9" s="94"/>
      <c r="AE9" s="94"/>
      <c r="AF9" s="94"/>
      <c r="AG9" s="94"/>
      <c r="AH9" s="93"/>
      <c r="AI9" s="90"/>
      <c r="AJ9" s="93"/>
      <c r="AK9" s="90"/>
      <c r="AL9" s="93"/>
      <c r="AM9" s="90"/>
      <c r="AN9" s="93"/>
      <c r="AO9" s="90"/>
      <c r="AP9" s="92"/>
      <c r="AQ9" s="93"/>
      <c r="AR9" s="90"/>
      <c r="AS9" s="93"/>
      <c r="AT9" s="90"/>
      <c r="AU9" s="93"/>
      <c r="AV9" s="92"/>
      <c r="AW9" s="92"/>
      <c r="AX9" s="92"/>
      <c r="AY9" s="473"/>
      <c r="AZ9" s="90"/>
      <c r="BA9" s="90"/>
      <c r="BB9" s="90"/>
      <c r="BC9" s="90"/>
      <c r="BD9" s="90"/>
      <c r="BE9" s="479"/>
      <c r="BF9" s="469"/>
      <c r="BG9" s="479"/>
      <c r="BH9" s="469"/>
      <c r="BI9" s="479"/>
      <c r="BJ9" s="474"/>
      <c r="BK9" s="472"/>
      <c r="BL9" s="472"/>
      <c r="BM9" s="472"/>
      <c r="BN9" s="474"/>
      <c r="BO9" s="469"/>
      <c r="BP9" s="469"/>
      <c r="BQ9" s="473"/>
      <c r="BR9" s="481"/>
      <c r="BS9" s="469"/>
      <c r="BT9" s="469"/>
      <c r="BU9" s="484"/>
      <c r="BV9" s="469"/>
      <c r="BW9" s="469"/>
      <c r="BX9" s="489"/>
      <c r="BY9" s="469"/>
      <c r="BZ9" s="481"/>
      <c r="CA9" s="480"/>
      <c r="CB9" s="481"/>
      <c r="CC9" s="481"/>
      <c r="CD9" s="469"/>
      <c r="CE9" s="469"/>
    </row>
    <row r="10" spans="1:83" s="105" customFormat="1" ht="15.75" x14ac:dyDescent="0.2">
      <c r="A10" s="98"/>
      <c r="B10" s="99" t="s">
        <v>48</v>
      </c>
      <c r="C10" s="100"/>
      <c r="D10" s="100"/>
      <c r="E10" s="101"/>
      <c r="F10" s="102"/>
      <c r="G10" s="103">
        <f t="shared" ref="G10:AL10" si="0">G11+G176+G216+G254</f>
        <v>759941.2</v>
      </c>
      <c r="H10" s="103">
        <f t="shared" si="0"/>
        <v>673466.98</v>
      </c>
      <c r="I10" s="103">
        <f t="shared" si="0"/>
        <v>0</v>
      </c>
      <c r="J10" s="103">
        <f t="shared" si="0"/>
        <v>0</v>
      </c>
      <c r="K10" s="103">
        <f t="shared" si="0"/>
        <v>0</v>
      </c>
      <c r="L10" s="103">
        <f t="shared" si="0"/>
        <v>0</v>
      </c>
      <c r="M10" s="103">
        <f t="shared" si="0"/>
        <v>0</v>
      </c>
      <c r="N10" s="103">
        <f t="shared" si="0"/>
        <v>0</v>
      </c>
      <c r="O10" s="103">
        <f t="shared" si="0"/>
        <v>0</v>
      </c>
      <c r="P10" s="103">
        <f t="shared" si="0"/>
        <v>0</v>
      </c>
      <c r="Q10" s="103">
        <f t="shared" si="0"/>
        <v>0</v>
      </c>
      <c r="R10" s="103">
        <f t="shared" si="0"/>
        <v>0</v>
      </c>
      <c r="S10" s="103">
        <f t="shared" si="0"/>
        <v>0</v>
      </c>
      <c r="T10" s="103">
        <f t="shared" si="0"/>
        <v>0</v>
      </c>
      <c r="U10" s="103">
        <f t="shared" si="0"/>
        <v>0</v>
      </c>
      <c r="V10" s="103">
        <f t="shared" si="0"/>
        <v>0</v>
      </c>
      <c r="W10" s="103">
        <f t="shared" si="0"/>
        <v>0</v>
      </c>
      <c r="X10" s="103">
        <f t="shared" si="0"/>
        <v>0</v>
      </c>
      <c r="Y10" s="103">
        <f t="shared" si="0"/>
        <v>0</v>
      </c>
      <c r="Z10" s="103">
        <f t="shared" si="0"/>
        <v>0</v>
      </c>
      <c r="AA10" s="103">
        <f t="shared" si="0"/>
        <v>0</v>
      </c>
      <c r="AB10" s="103">
        <f t="shared" si="0"/>
        <v>0</v>
      </c>
      <c r="AC10" s="103">
        <f t="shared" si="0"/>
        <v>0</v>
      </c>
      <c r="AD10" s="103">
        <f t="shared" si="0"/>
        <v>0</v>
      </c>
      <c r="AE10" s="103">
        <f t="shared" si="0"/>
        <v>0</v>
      </c>
      <c r="AF10" s="103">
        <f t="shared" si="0"/>
        <v>0</v>
      </c>
      <c r="AG10" s="103">
        <f t="shared" si="0"/>
        <v>0</v>
      </c>
      <c r="AH10" s="103">
        <f t="shared" si="0"/>
        <v>0</v>
      </c>
      <c r="AI10" s="103">
        <f t="shared" si="0"/>
        <v>0</v>
      </c>
      <c r="AJ10" s="103">
        <f t="shared" si="0"/>
        <v>0</v>
      </c>
      <c r="AK10" s="103">
        <f t="shared" si="0"/>
        <v>0</v>
      </c>
      <c r="AL10" s="103">
        <f t="shared" si="0"/>
        <v>0</v>
      </c>
      <c r="AM10" s="103">
        <f t="shared" ref="AM10:BR10" si="1">AM11+AM176+AM216+AM254</f>
        <v>0</v>
      </c>
      <c r="AN10" s="103">
        <f t="shared" si="1"/>
        <v>0</v>
      </c>
      <c r="AO10" s="103">
        <f t="shared" si="1"/>
        <v>0</v>
      </c>
      <c r="AP10" s="103">
        <f t="shared" si="1"/>
        <v>0</v>
      </c>
      <c r="AQ10" s="103">
        <f t="shared" si="1"/>
        <v>0</v>
      </c>
      <c r="AR10" s="103">
        <f t="shared" si="1"/>
        <v>0</v>
      </c>
      <c r="AS10" s="103">
        <f t="shared" si="1"/>
        <v>0</v>
      </c>
      <c r="AT10" s="103">
        <f t="shared" si="1"/>
        <v>0</v>
      </c>
      <c r="AU10" s="103">
        <f t="shared" si="1"/>
        <v>0</v>
      </c>
      <c r="AV10" s="103">
        <f t="shared" si="1"/>
        <v>0</v>
      </c>
      <c r="AW10" s="103">
        <f t="shared" si="1"/>
        <v>0</v>
      </c>
      <c r="AX10" s="103">
        <f t="shared" si="1"/>
        <v>0</v>
      </c>
      <c r="AY10" s="103">
        <f t="shared" si="1"/>
        <v>0</v>
      </c>
      <c r="AZ10" s="103">
        <f t="shared" si="1"/>
        <v>0</v>
      </c>
      <c r="BA10" s="103">
        <f t="shared" si="1"/>
        <v>0</v>
      </c>
      <c r="BB10" s="103">
        <f t="shared" si="1"/>
        <v>0</v>
      </c>
      <c r="BC10" s="103">
        <f t="shared" si="1"/>
        <v>0</v>
      </c>
      <c r="BD10" s="103">
        <f t="shared" si="1"/>
        <v>0</v>
      </c>
      <c r="BE10" s="103">
        <f t="shared" si="1"/>
        <v>0</v>
      </c>
      <c r="BF10" s="103">
        <f t="shared" si="1"/>
        <v>0</v>
      </c>
      <c r="BG10" s="103">
        <f t="shared" si="1"/>
        <v>0</v>
      </c>
      <c r="BH10" s="103">
        <f t="shared" si="1"/>
        <v>0</v>
      </c>
      <c r="BI10" s="103">
        <f t="shared" si="1"/>
        <v>54440</v>
      </c>
      <c r="BJ10" s="103">
        <f t="shared" si="1"/>
        <v>30642.2</v>
      </c>
      <c r="BK10" s="103">
        <f t="shared" si="1"/>
        <v>30642.2</v>
      </c>
      <c r="BL10" s="103">
        <f t="shared" si="1"/>
        <v>0</v>
      </c>
      <c r="BM10" s="103">
        <f t="shared" si="1"/>
        <v>0</v>
      </c>
      <c r="BN10" s="103">
        <f t="shared" si="1"/>
        <v>30642.2</v>
      </c>
      <c r="BO10" s="103">
        <f t="shared" si="1"/>
        <v>0</v>
      </c>
      <c r="BP10" s="103">
        <f t="shared" si="1"/>
        <v>30642.2</v>
      </c>
      <c r="BQ10" s="103">
        <f t="shared" si="1"/>
        <v>0</v>
      </c>
      <c r="BR10" s="103">
        <f t="shared" si="1"/>
        <v>630</v>
      </c>
      <c r="BS10" s="103">
        <f t="shared" ref="BS10:CA10" si="2">BS11+BS176+BS216+BS254</f>
        <v>30042.2</v>
      </c>
      <c r="BT10" s="103">
        <f t="shared" si="2"/>
        <v>-2894</v>
      </c>
      <c r="BU10" s="103">
        <f t="shared" si="2"/>
        <v>23910</v>
      </c>
      <c r="BV10" s="103">
        <f t="shared" si="2"/>
        <v>1190</v>
      </c>
      <c r="BW10" s="103">
        <f t="shared" si="2"/>
        <v>870</v>
      </c>
      <c r="BX10" s="103">
        <f t="shared" si="2"/>
        <v>870</v>
      </c>
      <c r="BY10" s="103">
        <f t="shared" si="2"/>
        <v>22720</v>
      </c>
      <c r="BZ10" s="103">
        <f t="shared" si="2"/>
        <v>188450.13999999998</v>
      </c>
      <c r="CA10" s="103">
        <f t="shared" si="2"/>
        <v>182724</v>
      </c>
      <c r="CB10" s="103">
        <f>CB11+CB176+CB216</f>
        <v>167980</v>
      </c>
      <c r="CC10" s="103" t="e">
        <f>CC11+CC167+CC176+CC216+#REF!+#REF!+#REF!</f>
        <v>#REF!</v>
      </c>
      <c r="CD10" s="104"/>
      <c r="CE10" s="104"/>
    </row>
    <row r="11" spans="1:83" s="105" customFormat="1" ht="15.75" x14ac:dyDescent="0.25">
      <c r="A11" s="108" t="s">
        <v>49</v>
      </c>
      <c r="B11" s="109" t="s">
        <v>50</v>
      </c>
      <c r="C11" s="110"/>
      <c r="D11" s="110"/>
      <c r="E11" s="111"/>
      <c r="F11" s="108"/>
      <c r="G11" s="112">
        <f t="shared" ref="G11:BR11" si="3">G113</f>
        <v>431455.2</v>
      </c>
      <c r="H11" s="112">
        <f t="shared" si="3"/>
        <v>377829.57999999996</v>
      </c>
      <c r="I11" s="112">
        <f t="shared" si="3"/>
        <v>0</v>
      </c>
      <c r="J11" s="112">
        <f t="shared" si="3"/>
        <v>0</v>
      </c>
      <c r="K11" s="112">
        <f t="shared" si="3"/>
        <v>0</v>
      </c>
      <c r="L11" s="112">
        <f t="shared" si="3"/>
        <v>0</v>
      </c>
      <c r="M11" s="112">
        <f t="shared" si="3"/>
        <v>0</v>
      </c>
      <c r="N11" s="112">
        <f t="shared" si="3"/>
        <v>0</v>
      </c>
      <c r="O11" s="112">
        <f t="shared" si="3"/>
        <v>0</v>
      </c>
      <c r="P11" s="112">
        <f t="shared" si="3"/>
        <v>0</v>
      </c>
      <c r="Q11" s="112">
        <f t="shared" si="3"/>
        <v>0</v>
      </c>
      <c r="R11" s="112">
        <f t="shared" si="3"/>
        <v>0</v>
      </c>
      <c r="S11" s="112">
        <f t="shared" si="3"/>
        <v>0</v>
      </c>
      <c r="T11" s="112">
        <f t="shared" si="3"/>
        <v>0</v>
      </c>
      <c r="U11" s="112">
        <f t="shared" si="3"/>
        <v>0</v>
      </c>
      <c r="V11" s="112">
        <f t="shared" si="3"/>
        <v>0</v>
      </c>
      <c r="W11" s="112">
        <f t="shared" si="3"/>
        <v>0</v>
      </c>
      <c r="X11" s="112">
        <f t="shared" si="3"/>
        <v>0</v>
      </c>
      <c r="Y11" s="112">
        <f t="shared" si="3"/>
        <v>0</v>
      </c>
      <c r="Z11" s="112">
        <f t="shared" si="3"/>
        <v>0</v>
      </c>
      <c r="AA11" s="112">
        <f t="shared" si="3"/>
        <v>0</v>
      </c>
      <c r="AB11" s="112">
        <f t="shared" si="3"/>
        <v>0</v>
      </c>
      <c r="AC11" s="112">
        <f t="shared" si="3"/>
        <v>0</v>
      </c>
      <c r="AD11" s="112">
        <f t="shared" si="3"/>
        <v>0</v>
      </c>
      <c r="AE11" s="112">
        <f t="shared" si="3"/>
        <v>0</v>
      </c>
      <c r="AF11" s="112">
        <f t="shared" si="3"/>
        <v>0</v>
      </c>
      <c r="AG11" s="112">
        <f t="shared" si="3"/>
        <v>0</v>
      </c>
      <c r="AH11" s="112">
        <f t="shared" si="3"/>
        <v>0</v>
      </c>
      <c r="AI11" s="112">
        <f t="shared" si="3"/>
        <v>0</v>
      </c>
      <c r="AJ11" s="112">
        <f t="shared" si="3"/>
        <v>0</v>
      </c>
      <c r="AK11" s="112">
        <f t="shared" si="3"/>
        <v>0</v>
      </c>
      <c r="AL11" s="112">
        <f t="shared" si="3"/>
        <v>0</v>
      </c>
      <c r="AM11" s="112">
        <f t="shared" si="3"/>
        <v>0</v>
      </c>
      <c r="AN11" s="112">
        <f t="shared" si="3"/>
        <v>0</v>
      </c>
      <c r="AO11" s="112">
        <f t="shared" si="3"/>
        <v>0</v>
      </c>
      <c r="AP11" s="112">
        <f t="shared" si="3"/>
        <v>0</v>
      </c>
      <c r="AQ11" s="112">
        <f t="shared" si="3"/>
        <v>0</v>
      </c>
      <c r="AR11" s="112">
        <f t="shared" si="3"/>
        <v>0</v>
      </c>
      <c r="AS11" s="112">
        <f t="shared" si="3"/>
        <v>0</v>
      </c>
      <c r="AT11" s="112">
        <f t="shared" si="3"/>
        <v>0</v>
      </c>
      <c r="AU11" s="112">
        <f t="shared" si="3"/>
        <v>0</v>
      </c>
      <c r="AV11" s="112">
        <f t="shared" si="3"/>
        <v>0</v>
      </c>
      <c r="AW11" s="112">
        <f t="shared" si="3"/>
        <v>0</v>
      </c>
      <c r="AX11" s="112">
        <f t="shared" si="3"/>
        <v>0</v>
      </c>
      <c r="AY11" s="112">
        <f t="shared" si="3"/>
        <v>0</v>
      </c>
      <c r="AZ11" s="112">
        <f t="shared" si="3"/>
        <v>0</v>
      </c>
      <c r="BA11" s="112">
        <f t="shared" si="3"/>
        <v>0</v>
      </c>
      <c r="BB11" s="112">
        <f t="shared" si="3"/>
        <v>0</v>
      </c>
      <c r="BC11" s="112">
        <f t="shared" si="3"/>
        <v>0</v>
      </c>
      <c r="BD11" s="112">
        <f t="shared" si="3"/>
        <v>0</v>
      </c>
      <c r="BE11" s="112">
        <f t="shared" si="3"/>
        <v>0</v>
      </c>
      <c r="BF11" s="112">
        <f t="shared" si="3"/>
        <v>0</v>
      </c>
      <c r="BG11" s="112">
        <f t="shared" si="3"/>
        <v>0</v>
      </c>
      <c r="BH11" s="112">
        <f t="shared" si="3"/>
        <v>0</v>
      </c>
      <c r="BI11" s="112">
        <f t="shared" si="3"/>
        <v>27619</v>
      </c>
      <c r="BJ11" s="112">
        <f t="shared" si="3"/>
        <v>17198</v>
      </c>
      <c r="BK11" s="112">
        <f t="shared" si="3"/>
        <v>17198</v>
      </c>
      <c r="BL11" s="112">
        <f t="shared" si="3"/>
        <v>0</v>
      </c>
      <c r="BM11" s="112">
        <f t="shared" si="3"/>
        <v>0</v>
      </c>
      <c r="BN11" s="112">
        <f t="shared" si="3"/>
        <v>17198</v>
      </c>
      <c r="BO11" s="112">
        <f t="shared" si="3"/>
        <v>0</v>
      </c>
      <c r="BP11" s="112">
        <f t="shared" si="3"/>
        <v>17198</v>
      </c>
      <c r="BQ11" s="112">
        <f t="shared" si="3"/>
        <v>0</v>
      </c>
      <c r="BR11" s="112">
        <f t="shared" si="3"/>
        <v>540</v>
      </c>
      <c r="BS11" s="112">
        <f t="shared" ref="BS11:CA11" si="4">BS113</f>
        <v>16658</v>
      </c>
      <c r="BT11" s="112">
        <f t="shared" si="4"/>
        <v>-2894</v>
      </c>
      <c r="BU11" s="112">
        <f t="shared" si="4"/>
        <v>18910</v>
      </c>
      <c r="BV11" s="112">
        <f t="shared" si="4"/>
        <v>1060</v>
      </c>
      <c r="BW11" s="112">
        <f t="shared" si="4"/>
        <v>540</v>
      </c>
      <c r="BX11" s="112">
        <f t="shared" si="4"/>
        <v>540</v>
      </c>
      <c r="BY11" s="112">
        <f t="shared" si="4"/>
        <v>17850</v>
      </c>
      <c r="BZ11" s="112">
        <f t="shared" si="4"/>
        <v>179580.13999999998</v>
      </c>
      <c r="CA11" s="112">
        <f t="shared" si="4"/>
        <v>154824</v>
      </c>
      <c r="CB11" s="112">
        <f>CB113</f>
        <v>155510</v>
      </c>
      <c r="CC11" s="112">
        <f t="shared" ref="CC11" si="5">CC12+CC61+CC113</f>
        <v>229076</v>
      </c>
      <c r="CD11" s="113"/>
      <c r="CE11" s="113"/>
    </row>
    <row r="12" spans="1:83" s="121" customFormat="1" ht="28.5" hidden="1" x14ac:dyDescent="0.25">
      <c r="A12" s="114" t="s">
        <v>51</v>
      </c>
      <c r="B12" s="115" t="s">
        <v>52</v>
      </c>
      <c r="C12" s="116"/>
      <c r="D12" s="116"/>
      <c r="E12" s="117"/>
      <c r="F12" s="118"/>
      <c r="G12" s="119">
        <f t="shared" ref="G12:AL12" si="6">SUM(G13:G59)</f>
        <v>295141.51199999999</v>
      </c>
      <c r="H12" s="119">
        <f t="shared" si="6"/>
        <v>260333.85</v>
      </c>
      <c r="I12" s="119">
        <f t="shared" si="6"/>
        <v>0</v>
      </c>
      <c r="J12" s="119">
        <f t="shared" si="6"/>
        <v>0</v>
      </c>
      <c r="K12" s="119">
        <f t="shared" si="6"/>
        <v>0</v>
      </c>
      <c r="L12" s="119">
        <f t="shared" si="6"/>
        <v>4500</v>
      </c>
      <c r="M12" s="119">
        <f t="shared" si="6"/>
        <v>4500</v>
      </c>
      <c r="N12" s="119">
        <f t="shared" si="6"/>
        <v>6700</v>
      </c>
      <c r="O12" s="119">
        <f t="shared" si="6"/>
        <v>6700</v>
      </c>
      <c r="P12" s="119">
        <f t="shared" si="6"/>
        <v>6840</v>
      </c>
      <c r="Q12" s="119">
        <f t="shared" si="6"/>
        <v>6840</v>
      </c>
      <c r="R12" s="119">
        <f t="shared" si="6"/>
        <v>6300</v>
      </c>
      <c r="S12" s="119">
        <f t="shared" si="6"/>
        <v>6300</v>
      </c>
      <c r="T12" s="119">
        <f t="shared" si="6"/>
        <v>9999</v>
      </c>
      <c r="U12" s="119">
        <f t="shared" si="6"/>
        <v>9800</v>
      </c>
      <c r="V12" s="119">
        <f t="shared" si="6"/>
        <v>20134</v>
      </c>
      <c r="W12" s="119">
        <f t="shared" si="6"/>
        <v>20134</v>
      </c>
      <c r="X12" s="119">
        <f t="shared" si="6"/>
        <v>56227</v>
      </c>
      <c r="Y12" s="119">
        <f t="shared" si="6"/>
        <v>54161</v>
      </c>
      <c r="Z12" s="119">
        <f t="shared" si="6"/>
        <v>0</v>
      </c>
      <c r="AA12" s="119">
        <f t="shared" si="6"/>
        <v>0</v>
      </c>
      <c r="AB12" s="119">
        <f t="shared" si="6"/>
        <v>10700</v>
      </c>
      <c r="AC12" s="119">
        <f t="shared" si="6"/>
        <v>10700</v>
      </c>
      <c r="AD12" s="119">
        <f t="shared" si="6"/>
        <v>6200</v>
      </c>
      <c r="AE12" s="119">
        <f t="shared" si="6"/>
        <v>0</v>
      </c>
      <c r="AF12" s="119">
        <f t="shared" si="6"/>
        <v>30834</v>
      </c>
      <c r="AG12" s="119">
        <f t="shared" si="6"/>
        <v>12235</v>
      </c>
      <c r="AH12" s="119">
        <f t="shared" si="6"/>
        <v>22935</v>
      </c>
      <c r="AI12" s="119">
        <f t="shared" si="6"/>
        <v>22935</v>
      </c>
      <c r="AJ12" s="119" t="e">
        <f t="shared" si="6"/>
        <v>#REF!</v>
      </c>
      <c r="AK12" s="119" t="e">
        <f t="shared" si="6"/>
        <v>#REF!</v>
      </c>
      <c r="AL12" s="119">
        <f t="shared" si="6"/>
        <v>8720</v>
      </c>
      <c r="AM12" s="119">
        <f t="shared" ref="AM12:CC12" si="7">SUM(AM13:AM59)</f>
        <v>8720</v>
      </c>
      <c r="AN12" s="119">
        <f t="shared" si="7"/>
        <v>43069</v>
      </c>
      <c r="AO12" s="119">
        <f t="shared" si="7"/>
        <v>43069</v>
      </c>
      <c r="AP12" s="119">
        <f t="shared" si="7"/>
        <v>30090</v>
      </c>
      <c r="AQ12" s="119">
        <f t="shared" si="7"/>
        <v>27591</v>
      </c>
      <c r="AR12" s="119">
        <f t="shared" si="7"/>
        <v>24377</v>
      </c>
      <c r="AS12" s="119">
        <f t="shared" si="7"/>
        <v>77978.720000000001</v>
      </c>
      <c r="AT12" s="119">
        <f t="shared" si="7"/>
        <v>76478.720000000001</v>
      </c>
      <c r="AU12" s="119">
        <f t="shared" si="7"/>
        <v>225701</v>
      </c>
      <c r="AV12" s="119">
        <f t="shared" si="7"/>
        <v>210603</v>
      </c>
      <c r="AW12" s="119">
        <f t="shared" si="7"/>
        <v>52375</v>
      </c>
      <c r="AX12" s="119">
        <f t="shared" si="7"/>
        <v>157456</v>
      </c>
      <c r="AY12" s="119">
        <f t="shared" si="7"/>
        <v>55400</v>
      </c>
      <c r="AZ12" s="119">
        <f t="shared" si="7"/>
        <v>56914</v>
      </c>
      <c r="BA12" s="119">
        <f t="shared" si="7"/>
        <v>52223.880000000005</v>
      </c>
      <c r="BB12" s="119">
        <f t="shared" si="7"/>
        <v>102351</v>
      </c>
      <c r="BC12" s="119">
        <f t="shared" si="7"/>
        <v>808</v>
      </c>
      <c r="BD12" s="119">
        <f t="shared" si="7"/>
        <v>101543</v>
      </c>
      <c r="BE12" s="119">
        <f t="shared" si="7"/>
        <v>39886</v>
      </c>
      <c r="BF12" s="119">
        <f t="shared" si="7"/>
        <v>39886</v>
      </c>
      <c r="BG12" s="119">
        <f t="shared" si="7"/>
        <v>110459</v>
      </c>
      <c r="BH12" s="119">
        <f t="shared" si="7"/>
        <v>110459</v>
      </c>
      <c r="BI12" s="119">
        <f t="shared" si="7"/>
        <v>261161</v>
      </c>
      <c r="BJ12" s="119">
        <f t="shared" si="7"/>
        <v>227623</v>
      </c>
      <c r="BK12" s="119">
        <f t="shared" si="7"/>
        <v>225790</v>
      </c>
      <c r="BL12" s="119">
        <f t="shared" si="7"/>
        <v>111327</v>
      </c>
      <c r="BM12" s="119">
        <f t="shared" si="7"/>
        <v>55400</v>
      </c>
      <c r="BN12" s="119">
        <f t="shared" si="7"/>
        <v>116296</v>
      </c>
      <c r="BO12" s="119">
        <f t="shared" si="7"/>
        <v>-305</v>
      </c>
      <c r="BP12" s="119">
        <f t="shared" si="7"/>
        <v>119311</v>
      </c>
      <c r="BQ12" s="119">
        <f t="shared" si="7"/>
        <v>76256</v>
      </c>
      <c r="BR12" s="119">
        <f t="shared" si="7"/>
        <v>90092</v>
      </c>
      <c r="BS12" s="119">
        <f t="shared" si="7"/>
        <v>23817</v>
      </c>
      <c r="BT12" s="119">
        <f t="shared" si="7"/>
        <v>8974</v>
      </c>
      <c r="BU12" s="119">
        <f t="shared" si="7"/>
        <v>226961</v>
      </c>
      <c r="BV12" s="119">
        <f t="shared" si="7"/>
        <v>207282</v>
      </c>
      <c r="BW12" s="119">
        <f t="shared" si="7"/>
        <v>90092</v>
      </c>
      <c r="BX12" s="119">
        <f t="shared" si="7"/>
        <v>90092</v>
      </c>
      <c r="BY12" s="119">
        <f t="shared" si="7"/>
        <v>19679</v>
      </c>
      <c r="BZ12" s="119">
        <f t="shared" si="7"/>
        <v>19679</v>
      </c>
      <c r="CA12" s="119">
        <f t="shared" si="7"/>
        <v>7500</v>
      </c>
      <c r="CB12" s="119">
        <f t="shared" si="7"/>
        <v>24654</v>
      </c>
      <c r="CC12" s="119">
        <f t="shared" si="7"/>
        <v>7900</v>
      </c>
      <c r="CD12" s="120"/>
      <c r="CE12" s="120"/>
    </row>
    <row r="13" spans="1:83" s="125" customFormat="1" ht="30" hidden="1" x14ac:dyDescent="0.25">
      <c r="A13" s="41">
        <v>1</v>
      </c>
      <c r="B13" s="122" t="s">
        <v>328</v>
      </c>
      <c r="C13" s="44"/>
      <c r="D13" s="44"/>
      <c r="E13" s="41"/>
      <c r="F13" s="123" t="s">
        <v>452</v>
      </c>
      <c r="G13" s="37">
        <f>'Bieu8-XSKT'!G13</f>
        <v>7462</v>
      </c>
      <c r="H13" s="37">
        <f>'Bieu8-XSKT'!H13</f>
        <v>7462</v>
      </c>
      <c r="I13" s="37">
        <f>'Bieu8-XSKT'!I13</f>
        <v>0</v>
      </c>
      <c r="J13" s="37">
        <f>'Bieu8-XSKT'!J13</f>
        <v>0</v>
      </c>
      <c r="K13" s="37">
        <f>'Bieu8-XSKT'!K13</f>
        <v>0</v>
      </c>
      <c r="L13" s="37">
        <f>'Bieu8-XSKT'!L13</f>
        <v>0</v>
      </c>
      <c r="M13" s="37">
        <f>'Bieu8-XSKT'!M13</f>
        <v>0</v>
      </c>
      <c r="N13" s="37">
        <f>'Bieu8-XSKT'!N13</f>
        <v>0</v>
      </c>
      <c r="O13" s="37">
        <f>'Bieu8-XSKT'!O13</f>
        <v>0</v>
      </c>
      <c r="P13" s="37">
        <f>'Bieu8-XSKT'!P13</f>
        <v>0</v>
      </c>
      <c r="Q13" s="37">
        <f>'Bieu8-XSKT'!Q13</f>
        <v>0</v>
      </c>
      <c r="R13" s="37">
        <f>'Bieu8-XSKT'!R13</f>
        <v>0</v>
      </c>
      <c r="S13" s="37">
        <f>'Bieu8-XSKT'!S13</f>
        <v>0</v>
      </c>
      <c r="T13" s="37">
        <f>'Bieu8-XSKT'!T13</f>
        <v>0</v>
      </c>
      <c r="U13" s="37">
        <f>'Bieu8-XSKT'!U13</f>
        <v>0</v>
      </c>
      <c r="V13" s="37">
        <f>'Bieu8-XSKT'!V13</f>
        <v>5300</v>
      </c>
      <c r="W13" s="37">
        <f>'Bieu8-XSKT'!W13</f>
        <v>5300</v>
      </c>
      <c r="X13" s="37">
        <f>'Bieu8-XSKT'!X13</f>
        <v>2162</v>
      </c>
      <c r="Y13" s="37">
        <f>'Bieu8-XSKT'!Y13</f>
        <v>2000</v>
      </c>
      <c r="Z13" s="37">
        <f>'Bieu8-XSKT'!Z13</f>
        <v>0</v>
      </c>
      <c r="AA13" s="37">
        <f>'Bieu8-XSKT'!AA13</f>
        <v>0</v>
      </c>
      <c r="AB13" s="37">
        <f>'Bieu8-XSKT'!AB13</f>
        <v>0</v>
      </c>
      <c r="AC13" s="37">
        <f>'Bieu8-XSKT'!AC13</f>
        <v>0</v>
      </c>
      <c r="AD13" s="37">
        <f>'Bieu8-XSKT'!AD13</f>
        <v>0</v>
      </c>
      <c r="AE13" s="37">
        <f>'Bieu8-XSKT'!AE13</f>
        <v>0</v>
      </c>
      <c r="AF13" s="37">
        <f>'Bieu8-XSKT'!AF13</f>
        <v>5300</v>
      </c>
      <c r="AG13" s="37">
        <f>'Bieu8-XSKT'!AG13</f>
        <v>2000</v>
      </c>
      <c r="AH13" s="37">
        <f>'Bieu8-XSKT'!AH13</f>
        <v>2000</v>
      </c>
      <c r="AI13" s="37">
        <f>'Bieu8-XSKT'!AI13</f>
        <v>2000</v>
      </c>
      <c r="AJ13" s="37">
        <f>'Bieu8-XSKT'!AJ13</f>
        <v>0</v>
      </c>
      <c r="AK13" s="37">
        <f>'Bieu8-XSKT'!AK13</f>
        <v>0</v>
      </c>
      <c r="AL13" s="37">
        <f>'Bieu8-XSKT'!AL13</f>
        <v>0</v>
      </c>
      <c r="AM13" s="37">
        <f>'Bieu8-XSKT'!AM13</f>
        <v>0</v>
      </c>
      <c r="AN13" s="37">
        <f>'Bieu8-XSKT'!AN13</f>
        <v>7300</v>
      </c>
      <c r="AO13" s="37">
        <f>'Bieu8-XSKT'!AO13</f>
        <v>7300</v>
      </c>
      <c r="AP13" s="37">
        <f>'Bieu8-XSKT'!AP13</f>
        <v>0</v>
      </c>
      <c r="AQ13" s="37">
        <f>'Bieu8-XSKT'!AQ13</f>
        <v>0</v>
      </c>
      <c r="AR13" s="37">
        <f>'Bieu8-XSKT'!AR13</f>
        <v>0</v>
      </c>
      <c r="AS13" s="37">
        <f>'Bieu8-XSKT'!AS13</f>
        <v>7300</v>
      </c>
      <c r="AT13" s="37">
        <f>'Bieu8-XSKT'!AT13</f>
        <v>7300</v>
      </c>
      <c r="AU13" s="37">
        <f>'Bieu8-XSKT'!AU13</f>
        <v>2162</v>
      </c>
      <c r="AV13" s="37">
        <f>'Bieu8-XSKT'!AV13</f>
        <v>2000</v>
      </c>
      <c r="AW13" s="37">
        <f>'Bieu8-XSKT'!AW13</f>
        <v>2000</v>
      </c>
      <c r="AX13" s="37">
        <f>'Bieu8-XSKT'!AX13</f>
        <v>0</v>
      </c>
      <c r="AY13" s="37">
        <f>'Bieu8-XSKT'!AY13</f>
        <v>0</v>
      </c>
      <c r="AZ13" s="37">
        <f>'Bieu8-XSKT'!AZ13</f>
        <v>0</v>
      </c>
      <c r="BA13" s="37">
        <f>'Bieu8-XSKT'!BA13</f>
        <v>0</v>
      </c>
      <c r="BB13" s="37">
        <f>'Bieu8-XSKT'!BB13</f>
        <v>0</v>
      </c>
      <c r="BC13" s="37">
        <f>'Bieu8-XSKT'!BC13</f>
        <v>0</v>
      </c>
      <c r="BD13" s="37">
        <f>'Bieu8-XSKT'!BD13</f>
        <v>0</v>
      </c>
      <c r="BE13" s="37">
        <f>'Bieu8-XSKT'!BE13</f>
        <v>0</v>
      </c>
      <c r="BF13" s="37">
        <f>'Bieu8-XSKT'!BF13</f>
        <v>0</v>
      </c>
      <c r="BG13" s="37">
        <f>'Bieu8-XSKT'!BG13</f>
        <v>2000</v>
      </c>
      <c r="BH13" s="37">
        <f>'Bieu8-XSKT'!BH13</f>
        <v>2000</v>
      </c>
      <c r="BI13" s="37">
        <f>'Bieu8-XSKT'!BI13</f>
        <v>2162</v>
      </c>
      <c r="BJ13" s="37">
        <f>'Bieu8-XSKT'!BJ13</f>
        <v>2000</v>
      </c>
      <c r="BK13" s="37">
        <f>'Bieu8-XSKT'!BK13</f>
        <v>1652</v>
      </c>
      <c r="BL13" s="37">
        <f>'Bieu8-XSKT'!BL13</f>
        <v>2000</v>
      </c>
      <c r="BM13" s="37">
        <f>'Bieu8-XSKT'!BM13</f>
        <v>0</v>
      </c>
      <c r="BN13" s="37">
        <f>'Bieu8-XSKT'!BN13</f>
        <v>0</v>
      </c>
      <c r="BO13" s="37">
        <f>'Bieu8-XSKT'!BO13</f>
        <v>0</v>
      </c>
      <c r="BP13" s="37">
        <f>'Bieu8-XSKT'!BP13</f>
        <v>0</v>
      </c>
      <c r="BQ13" s="37">
        <f>'Bieu8-XSKT'!BQ13</f>
        <v>0</v>
      </c>
      <c r="BR13" s="37">
        <f>'Bieu8-XSKT'!BR13</f>
        <v>0</v>
      </c>
      <c r="BS13" s="37">
        <f>'Bieu8-XSKT'!BS13</f>
        <v>0</v>
      </c>
      <c r="BT13" s="37">
        <f>'Bieu8-XSKT'!BT13</f>
        <v>0</v>
      </c>
      <c r="BU13" s="37">
        <f>'Bieu8-XSKT'!BU13</f>
        <v>1652</v>
      </c>
      <c r="BV13" s="37">
        <f>'Bieu8-XSKT'!BV13</f>
        <v>1579</v>
      </c>
      <c r="BW13" s="37">
        <f>'Bieu8-XSKT'!BW13</f>
        <v>0</v>
      </c>
      <c r="BX13" s="37">
        <f>'Bieu8-XSKT'!BX13</f>
        <v>0</v>
      </c>
      <c r="BY13" s="37">
        <f>'Bieu8-XSKT'!BY13</f>
        <v>73</v>
      </c>
      <c r="BZ13" s="37">
        <f>'Bieu8-XSKT'!BZ13</f>
        <v>73</v>
      </c>
      <c r="CA13" s="37">
        <f>'Bieu8-XSKT'!CA13</f>
        <v>0</v>
      </c>
      <c r="CB13" s="37">
        <f>'Bieu8-XSKT'!CB13</f>
        <v>73</v>
      </c>
      <c r="CC13" s="39"/>
      <c r="CD13" s="124" t="s">
        <v>55</v>
      </c>
      <c r="CE13" s="124"/>
    </row>
    <row r="14" spans="1:83" s="125" customFormat="1" ht="30" hidden="1" x14ac:dyDescent="0.25">
      <c r="A14" s="41">
        <f>A13+1</f>
        <v>2</v>
      </c>
      <c r="B14" s="43" t="s">
        <v>329</v>
      </c>
      <c r="C14" s="44"/>
      <c r="D14" s="44"/>
      <c r="E14" s="41"/>
      <c r="F14" s="123" t="s">
        <v>453</v>
      </c>
      <c r="G14" s="37">
        <f>'Bieu8-XSKT'!G14</f>
        <v>4100.5119999999997</v>
      </c>
      <c r="H14" s="37">
        <f>'Bieu8-XSKT'!H14</f>
        <v>3652</v>
      </c>
      <c r="I14" s="37">
        <f>'Bieu8-XSKT'!I14</f>
        <v>0</v>
      </c>
      <c r="J14" s="37">
        <f>'Bieu8-XSKT'!J14</f>
        <v>0</v>
      </c>
      <c r="K14" s="37">
        <f>'Bieu8-XSKT'!K14</f>
        <v>0</v>
      </c>
      <c r="L14" s="37">
        <f>'Bieu8-XSKT'!L14</f>
        <v>0</v>
      </c>
      <c r="M14" s="37">
        <f>'Bieu8-XSKT'!M14</f>
        <v>0</v>
      </c>
      <c r="N14" s="37">
        <f>'Bieu8-XSKT'!N14</f>
        <v>0</v>
      </c>
      <c r="O14" s="37">
        <f>'Bieu8-XSKT'!O14</f>
        <v>0</v>
      </c>
      <c r="P14" s="37">
        <f>'Bieu8-XSKT'!P14</f>
        <v>0</v>
      </c>
      <c r="Q14" s="37">
        <f>'Bieu8-XSKT'!Q14</f>
        <v>0</v>
      </c>
      <c r="R14" s="37">
        <f>'Bieu8-XSKT'!R14</f>
        <v>0</v>
      </c>
      <c r="S14" s="37">
        <f>'Bieu8-XSKT'!S14</f>
        <v>0</v>
      </c>
      <c r="T14" s="37">
        <f>'Bieu8-XSKT'!T14</f>
        <v>0</v>
      </c>
      <c r="U14" s="37">
        <f>'Bieu8-XSKT'!U14</f>
        <v>0</v>
      </c>
      <c r="V14" s="37">
        <f>'Bieu8-XSKT'!V14</f>
        <v>3634</v>
      </c>
      <c r="W14" s="37">
        <f>'Bieu8-XSKT'!W14</f>
        <v>3634</v>
      </c>
      <c r="X14" s="37">
        <f>'Bieu8-XSKT'!X14</f>
        <v>135</v>
      </c>
      <c r="Y14" s="37">
        <f>'Bieu8-XSKT'!Y14</f>
        <v>135</v>
      </c>
      <c r="Z14" s="37">
        <f>'Bieu8-XSKT'!Z14</f>
        <v>0</v>
      </c>
      <c r="AA14" s="37">
        <f>'Bieu8-XSKT'!AA14</f>
        <v>0</v>
      </c>
      <c r="AB14" s="37">
        <f>'Bieu8-XSKT'!AB14</f>
        <v>0</v>
      </c>
      <c r="AC14" s="37">
        <f>'Bieu8-XSKT'!AC14</f>
        <v>0</v>
      </c>
      <c r="AD14" s="37">
        <f>'Bieu8-XSKT'!AD14</f>
        <v>0</v>
      </c>
      <c r="AE14" s="37">
        <f>'Bieu8-XSKT'!AE14</f>
        <v>0</v>
      </c>
      <c r="AF14" s="37">
        <f>'Bieu8-XSKT'!AF14</f>
        <v>3634</v>
      </c>
      <c r="AG14" s="37">
        <f>'Bieu8-XSKT'!AG14</f>
        <v>135</v>
      </c>
      <c r="AH14" s="37">
        <f>'Bieu8-XSKT'!AH14</f>
        <v>135</v>
      </c>
      <c r="AI14" s="37">
        <f>'Bieu8-XSKT'!AI14</f>
        <v>135</v>
      </c>
      <c r="AJ14" s="37">
        <f>'Bieu8-XSKT'!AJ14</f>
        <v>0</v>
      </c>
      <c r="AK14" s="37">
        <f>'Bieu8-XSKT'!AK14</f>
        <v>0</v>
      </c>
      <c r="AL14" s="37">
        <f>'Bieu8-XSKT'!AL14</f>
        <v>0</v>
      </c>
      <c r="AM14" s="37">
        <f>'Bieu8-XSKT'!AM14</f>
        <v>0</v>
      </c>
      <c r="AN14" s="37">
        <f>'Bieu8-XSKT'!AN14</f>
        <v>3769</v>
      </c>
      <c r="AO14" s="37">
        <f>'Bieu8-XSKT'!AO14</f>
        <v>3769</v>
      </c>
      <c r="AP14" s="37">
        <f>'Bieu8-XSKT'!AP14</f>
        <v>0</v>
      </c>
      <c r="AQ14" s="37">
        <f>'Bieu8-XSKT'!AQ14</f>
        <v>0</v>
      </c>
      <c r="AR14" s="37">
        <f>'Bieu8-XSKT'!AR14</f>
        <v>0</v>
      </c>
      <c r="AS14" s="37">
        <f>'Bieu8-XSKT'!AS14</f>
        <v>3769</v>
      </c>
      <c r="AT14" s="37">
        <f>'Bieu8-XSKT'!AT14</f>
        <v>3769</v>
      </c>
      <c r="AU14" s="37">
        <f>'Bieu8-XSKT'!AU14</f>
        <v>135</v>
      </c>
      <c r="AV14" s="37">
        <f>'Bieu8-XSKT'!AV14</f>
        <v>135</v>
      </c>
      <c r="AW14" s="37">
        <f>'Bieu8-XSKT'!AW14</f>
        <v>135</v>
      </c>
      <c r="AX14" s="37">
        <f>'Bieu8-XSKT'!AX14</f>
        <v>0</v>
      </c>
      <c r="AY14" s="37">
        <f>'Bieu8-XSKT'!AY14</f>
        <v>0</v>
      </c>
      <c r="AZ14" s="37">
        <f>'Bieu8-XSKT'!AZ14</f>
        <v>0</v>
      </c>
      <c r="BA14" s="37">
        <f>'Bieu8-XSKT'!BA14</f>
        <v>0</v>
      </c>
      <c r="BB14" s="37">
        <f>'Bieu8-XSKT'!BB14</f>
        <v>0</v>
      </c>
      <c r="BC14" s="37">
        <f>'Bieu8-XSKT'!BC14</f>
        <v>0</v>
      </c>
      <c r="BD14" s="37">
        <f>'Bieu8-XSKT'!BD14</f>
        <v>0</v>
      </c>
      <c r="BE14" s="37">
        <f>'Bieu8-XSKT'!BE14</f>
        <v>0</v>
      </c>
      <c r="BF14" s="37">
        <f>'Bieu8-XSKT'!BF14</f>
        <v>0</v>
      </c>
      <c r="BG14" s="37">
        <f>'Bieu8-XSKT'!BG14</f>
        <v>135</v>
      </c>
      <c r="BH14" s="37">
        <f>'Bieu8-XSKT'!BH14</f>
        <v>135</v>
      </c>
      <c r="BI14" s="37">
        <f>'Bieu8-XSKT'!BI14</f>
        <v>135</v>
      </c>
      <c r="BJ14" s="37">
        <f>'Bieu8-XSKT'!BJ14</f>
        <v>135</v>
      </c>
      <c r="BK14" s="37">
        <f>'Bieu8-XSKT'!BK14</f>
        <v>135</v>
      </c>
      <c r="BL14" s="37">
        <f>'Bieu8-XSKT'!BL14</f>
        <v>135</v>
      </c>
      <c r="BM14" s="37">
        <f>'Bieu8-XSKT'!BM14</f>
        <v>0</v>
      </c>
      <c r="BN14" s="37">
        <f>'Bieu8-XSKT'!BN14</f>
        <v>0</v>
      </c>
      <c r="BO14" s="37">
        <f>'Bieu8-XSKT'!BO14</f>
        <v>0</v>
      </c>
      <c r="BP14" s="37">
        <f>'Bieu8-XSKT'!BP14</f>
        <v>0</v>
      </c>
      <c r="BQ14" s="37">
        <f>'Bieu8-XSKT'!BQ14</f>
        <v>0</v>
      </c>
      <c r="BR14" s="37">
        <f>'Bieu8-XSKT'!BR14</f>
        <v>0</v>
      </c>
      <c r="BS14" s="37">
        <f>'Bieu8-XSKT'!BS14</f>
        <v>0</v>
      </c>
      <c r="BT14" s="37">
        <f>'Bieu8-XSKT'!BT14</f>
        <v>0</v>
      </c>
      <c r="BU14" s="37">
        <f>'Bieu8-XSKT'!BU14</f>
        <v>135</v>
      </c>
      <c r="BV14" s="37">
        <f>'Bieu8-XSKT'!BV14</f>
        <v>0</v>
      </c>
      <c r="BW14" s="37">
        <f>'Bieu8-XSKT'!BW14</f>
        <v>0</v>
      </c>
      <c r="BX14" s="37">
        <f>'Bieu8-XSKT'!BX14</f>
        <v>0</v>
      </c>
      <c r="BY14" s="37">
        <f>'Bieu8-XSKT'!BY14</f>
        <v>135</v>
      </c>
      <c r="BZ14" s="37">
        <f>'Bieu8-XSKT'!BZ14</f>
        <v>135</v>
      </c>
      <c r="CA14" s="37">
        <f>'Bieu8-XSKT'!CA14</f>
        <v>0</v>
      </c>
      <c r="CB14" s="37">
        <f>'Bieu8-XSKT'!CB14</f>
        <v>135</v>
      </c>
      <c r="CC14" s="39"/>
      <c r="CD14" s="124" t="s">
        <v>55</v>
      </c>
      <c r="CE14" s="124"/>
    </row>
    <row r="15" spans="1:83" s="125" customFormat="1" ht="30" hidden="1" x14ac:dyDescent="0.25">
      <c r="A15" s="41">
        <f t="shared" ref="A15:A58" si="8">A14+1</f>
        <v>3</v>
      </c>
      <c r="B15" s="51" t="s">
        <v>330</v>
      </c>
      <c r="C15" s="44"/>
      <c r="D15" s="44"/>
      <c r="E15" s="41"/>
      <c r="F15" s="123" t="s">
        <v>454</v>
      </c>
      <c r="G15" s="37">
        <f>'Bieu8-XSKT'!G15</f>
        <v>4982</v>
      </c>
      <c r="H15" s="37">
        <f>'Bieu8-XSKT'!H15</f>
        <v>3482</v>
      </c>
      <c r="I15" s="37">
        <f>'Bieu8-XSKT'!I15</f>
        <v>0</v>
      </c>
      <c r="J15" s="37">
        <f>'Bieu8-XSKT'!J15</f>
        <v>0</v>
      </c>
      <c r="K15" s="37">
        <f>'Bieu8-XSKT'!K15</f>
        <v>0</v>
      </c>
      <c r="L15" s="37">
        <f>'Bieu8-XSKT'!L15</f>
        <v>0</v>
      </c>
      <c r="M15" s="37">
        <f>'Bieu8-XSKT'!M15</f>
        <v>0</v>
      </c>
      <c r="N15" s="37">
        <f>'Bieu8-XSKT'!N15</f>
        <v>0</v>
      </c>
      <c r="O15" s="37">
        <f>'Bieu8-XSKT'!O15</f>
        <v>0</v>
      </c>
      <c r="P15" s="37">
        <f>'Bieu8-XSKT'!P15</f>
        <v>0</v>
      </c>
      <c r="Q15" s="37">
        <f>'Bieu8-XSKT'!Q15</f>
        <v>0</v>
      </c>
      <c r="R15" s="37">
        <f>'Bieu8-XSKT'!R15</f>
        <v>0</v>
      </c>
      <c r="S15" s="37">
        <f>'Bieu8-XSKT'!S15</f>
        <v>0</v>
      </c>
      <c r="T15" s="37">
        <f>'Bieu8-XSKT'!T15</f>
        <v>0</v>
      </c>
      <c r="U15" s="37">
        <f>'Bieu8-XSKT'!U15</f>
        <v>0</v>
      </c>
      <c r="V15" s="37">
        <f>'Bieu8-XSKT'!V15</f>
        <v>0</v>
      </c>
      <c r="W15" s="37">
        <f>'Bieu8-XSKT'!W15</f>
        <v>0</v>
      </c>
      <c r="X15" s="37">
        <f>'Bieu8-XSKT'!X15</f>
        <v>0</v>
      </c>
      <c r="Y15" s="37">
        <f>'Bieu8-XSKT'!Y15</f>
        <v>0</v>
      </c>
      <c r="Z15" s="37">
        <f>'Bieu8-XSKT'!Z15</f>
        <v>0</v>
      </c>
      <c r="AA15" s="37">
        <f>'Bieu8-XSKT'!AA15</f>
        <v>0</v>
      </c>
      <c r="AB15" s="37">
        <f>'Bieu8-XSKT'!AB15</f>
        <v>0</v>
      </c>
      <c r="AC15" s="37">
        <f>'Bieu8-XSKT'!AC15</f>
        <v>0</v>
      </c>
      <c r="AD15" s="37">
        <f>'Bieu8-XSKT'!AD15</f>
        <v>0</v>
      </c>
      <c r="AE15" s="37">
        <f>'Bieu8-XSKT'!AE15</f>
        <v>0</v>
      </c>
      <c r="AF15" s="37">
        <f>'Bieu8-XSKT'!AF15</f>
        <v>0</v>
      </c>
      <c r="AG15" s="37">
        <f>'Bieu8-XSKT'!AG15</f>
        <v>0</v>
      </c>
      <c r="AH15" s="37">
        <f>'Bieu8-XSKT'!AH15</f>
        <v>0</v>
      </c>
      <c r="AI15" s="37">
        <f>'Bieu8-XSKT'!AI15</f>
        <v>0</v>
      </c>
      <c r="AJ15" s="37">
        <f>'Bieu8-XSKT'!AJ15</f>
        <v>0</v>
      </c>
      <c r="AK15" s="37">
        <f>'Bieu8-XSKT'!AK15</f>
        <v>0</v>
      </c>
      <c r="AL15" s="37">
        <f>'Bieu8-XSKT'!AL15</f>
        <v>0</v>
      </c>
      <c r="AM15" s="37">
        <f>'Bieu8-XSKT'!AM15</f>
        <v>0</v>
      </c>
      <c r="AN15" s="37">
        <f>'Bieu8-XSKT'!AN15</f>
        <v>0</v>
      </c>
      <c r="AO15" s="37">
        <f>'Bieu8-XSKT'!AO15</f>
        <v>0</v>
      </c>
      <c r="AP15" s="37">
        <f>'Bieu8-XSKT'!AP15</f>
        <v>0</v>
      </c>
      <c r="AQ15" s="37">
        <f>'Bieu8-XSKT'!AQ15</f>
        <v>0</v>
      </c>
      <c r="AR15" s="37">
        <f>'Bieu8-XSKT'!AR15</f>
        <v>0</v>
      </c>
      <c r="AS15" s="37">
        <f>'Bieu8-XSKT'!AS15</f>
        <v>0</v>
      </c>
      <c r="AT15" s="37">
        <f>'Bieu8-XSKT'!AT15</f>
        <v>0</v>
      </c>
      <c r="AU15" s="37">
        <f>'Bieu8-XSKT'!AU15</f>
        <v>0</v>
      </c>
      <c r="AV15" s="37">
        <f>'Bieu8-XSKT'!AV15</f>
        <v>0</v>
      </c>
      <c r="AW15" s="37">
        <f>'Bieu8-XSKT'!AW15</f>
        <v>0</v>
      </c>
      <c r="AX15" s="37">
        <f>'Bieu8-XSKT'!AX15</f>
        <v>0</v>
      </c>
      <c r="AY15" s="37">
        <f>'Bieu8-XSKT'!AY15</f>
        <v>0</v>
      </c>
      <c r="AZ15" s="37">
        <f>'Bieu8-XSKT'!AZ15</f>
        <v>0</v>
      </c>
      <c r="BA15" s="37">
        <f>'Bieu8-XSKT'!BA15</f>
        <v>0</v>
      </c>
      <c r="BB15" s="37">
        <f>'Bieu8-XSKT'!BB15</f>
        <v>0</v>
      </c>
      <c r="BC15" s="37">
        <f>'Bieu8-XSKT'!BC15</f>
        <v>0</v>
      </c>
      <c r="BD15" s="37">
        <f>'Bieu8-XSKT'!BD15</f>
        <v>0</v>
      </c>
      <c r="BE15" s="37">
        <f>'Bieu8-XSKT'!BE15</f>
        <v>0</v>
      </c>
      <c r="BF15" s="37">
        <f>'Bieu8-XSKT'!BF15</f>
        <v>0</v>
      </c>
      <c r="BG15" s="37">
        <f>'Bieu8-XSKT'!BG15</f>
        <v>0</v>
      </c>
      <c r="BH15" s="37">
        <f>'Bieu8-XSKT'!BH15</f>
        <v>0</v>
      </c>
      <c r="BI15" s="37">
        <f>'Bieu8-XSKT'!BI15</f>
        <v>0</v>
      </c>
      <c r="BJ15" s="37">
        <f>'Bieu8-XSKT'!BJ15</f>
        <v>0</v>
      </c>
      <c r="BK15" s="37">
        <f>'Bieu8-XSKT'!BK15</f>
        <v>349</v>
      </c>
      <c r="BL15" s="37">
        <f>'Bieu8-XSKT'!BL15</f>
        <v>0</v>
      </c>
      <c r="BM15" s="37">
        <f>'Bieu8-XSKT'!BM15</f>
        <v>0</v>
      </c>
      <c r="BN15" s="37">
        <f>'Bieu8-XSKT'!BN15</f>
        <v>0</v>
      </c>
      <c r="BO15" s="37">
        <f>'Bieu8-XSKT'!BO15</f>
        <v>0</v>
      </c>
      <c r="BP15" s="37">
        <f>'Bieu8-XSKT'!BP15</f>
        <v>349</v>
      </c>
      <c r="BQ15" s="37">
        <f>'Bieu8-XSKT'!BQ15</f>
        <v>0</v>
      </c>
      <c r="BR15" s="37">
        <f>'Bieu8-XSKT'!BR15</f>
        <v>0</v>
      </c>
      <c r="BS15" s="37">
        <f>'Bieu8-XSKT'!BS15</f>
        <v>0</v>
      </c>
      <c r="BT15" s="37">
        <f>'Bieu8-XSKT'!BT15</f>
        <v>0</v>
      </c>
      <c r="BU15" s="37">
        <f>'Bieu8-XSKT'!BU15</f>
        <v>349</v>
      </c>
      <c r="BV15" s="37">
        <f>'Bieu8-XSKT'!BV15</f>
        <v>0</v>
      </c>
      <c r="BW15" s="37">
        <f>'Bieu8-XSKT'!BW15</f>
        <v>0</v>
      </c>
      <c r="BX15" s="37">
        <f>'Bieu8-XSKT'!BX15</f>
        <v>0</v>
      </c>
      <c r="BY15" s="37">
        <f>'Bieu8-XSKT'!BY15</f>
        <v>349</v>
      </c>
      <c r="BZ15" s="37">
        <f>'Bieu8-XSKT'!BZ15</f>
        <v>349</v>
      </c>
      <c r="CA15" s="37">
        <f>'Bieu8-XSKT'!CA15</f>
        <v>0</v>
      </c>
      <c r="CB15" s="37">
        <f>'Bieu8-XSKT'!CB15</f>
        <v>349</v>
      </c>
      <c r="CC15" s="39"/>
      <c r="CD15" s="124" t="s">
        <v>55</v>
      </c>
      <c r="CE15" s="124"/>
    </row>
    <row r="16" spans="1:83" s="125" customFormat="1" ht="45" hidden="1" x14ac:dyDescent="0.25">
      <c r="A16" s="41">
        <f t="shared" si="8"/>
        <v>4</v>
      </c>
      <c r="B16" s="43" t="s">
        <v>331</v>
      </c>
      <c r="C16" s="126"/>
      <c r="D16" s="126"/>
      <c r="E16" s="127">
        <v>2013</v>
      </c>
      <c r="F16" s="41" t="s">
        <v>332</v>
      </c>
      <c r="G16" s="37">
        <f>'Bieu8-XSKT'!G16</f>
        <v>11257</v>
      </c>
      <c r="H16" s="37">
        <f>'Bieu8-XSKT'!H16</f>
        <v>3065</v>
      </c>
      <c r="I16" s="37">
        <f>'Bieu8-XSKT'!I16</f>
        <v>0</v>
      </c>
      <c r="J16" s="37">
        <f>'Bieu8-XSKT'!J16</f>
        <v>0</v>
      </c>
      <c r="K16" s="37">
        <f>'Bieu8-XSKT'!K16</f>
        <v>0</v>
      </c>
      <c r="L16" s="37">
        <f>'Bieu8-XSKT'!L16</f>
        <v>4500</v>
      </c>
      <c r="M16" s="37">
        <f>'Bieu8-XSKT'!M16</f>
        <v>4500</v>
      </c>
      <c r="N16" s="37">
        <f>'Bieu8-XSKT'!N16</f>
        <v>2800</v>
      </c>
      <c r="O16" s="37">
        <f>'Bieu8-XSKT'!O16</f>
        <v>2800</v>
      </c>
      <c r="P16" s="37">
        <f>'Bieu8-XSKT'!P16</f>
        <v>2800</v>
      </c>
      <c r="Q16" s="37">
        <f>'Bieu8-XSKT'!Q16</f>
        <v>2800</v>
      </c>
      <c r="R16" s="37">
        <f>'Bieu8-XSKT'!R16</f>
        <v>2800</v>
      </c>
      <c r="S16" s="37">
        <f>'Bieu8-XSKT'!S16</f>
        <v>2800</v>
      </c>
      <c r="T16" s="37">
        <f>'Bieu8-XSKT'!T16</f>
        <v>7499</v>
      </c>
      <c r="U16" s="37">
        <f>'Bieu8-XSKT'!U16</f>
        <v>7300</v>
      </c>
      <c r="V16" s="37">
        <f>'Bieu8-XSKT'!V16</f>
        <v>7300</v>
      </c>
      <c r="W16" s="37">
        <f>'Bieu8-XSKT'!W16</f>
        <v>7300</v>
      </c>
      <c r="X16" s="37">
        <f>'Bieu8-XSKT'!X16</f>
        <v>3281</v>
      </c>
      <c r="Y16" s="37">
        <f>'Bieu8-XSKT'!Y16</f>
        <v>3281</v>
      </c>
      <c r="Z16" s="37">
        <f>'Bieu8-XSKT'!Z16</f>
        <v>0</v>
      </c>
      <c r="AA16" s="37">
        <f>'Bieu8-XSKT'!AA16</f>
        <v>0</v>
      </c>
      <c r="AB16" s="37">
        <f>'Bieu8-XSKT'!AB16</f>
        <v>700</v>
      </c>
      <c r="AC16" s="37">
        <f>'Bieu8-XSKT'!AC16</f>
        <v>700</v>
      </c>
      <c r="AD16" s="37">
        <f>'Bieu8-XSKT'!AD16</f>
        <v>0</v>
      </c>
      <c r="AE16" s="37">
        <f>'Bieu8-XSKT'!AE16</f>
        <v>0</v>
      </c>
      <c r="AF16" s="37">
        <f>'Bieu8-XSKT'!AF16</f>
        <v>8000</v>
      </c>
      <c r="AG16" s="37">
        <f>'Bieu8-XSKT'!AG16</f>
        <v>1200</v>
      </c>
      <c r="AH16" s="37">
        <f>'Bieu8-XSKT'!AH16</f>
        <v>1900</v>
      </c>
      <c r="AI16" s="37">
        <f>'Bieu8-XSKT'!AI16</f>
        <v>1900</v>
      </c>
      <c r="AJ16" s="37">
        <f>'Bieu8-XSKT'!AJ16</f>
        <v>0</v>
      </c>
      <c r="AK16" s="37">
        <f>'Bieu8-XSKT'!AK16</f>
        <v>0</v>
      </c>
      <c r="AL16" s="37">
        <f>'Bieu8-XSKT'!AL16</f>
        <v>700</v>
      </c>
      <c r="AM16" s="37">
        <f>'Bieu8-XSKT'!AM16</f>
        <v>700</v>
      </c>
      <c r="AN16" s="37">
        <f>'Bieu8-XSKT'!AN16</f>
        <v>9200</v>
      </c>
      <c r="AO16" s="37">
        <f>'Bieu8-XSKT'!AO16</f>
        <v>9200</v>
      </c>
      <c r="AP16" s="37">
        <f>'Bieu8-XSKT'!AP16</f>
        <v>930</v>
      </c>
      <c r="AQ16" s="37">
        <f>'Bieu8-XSKT'!AQ16</f>
        <v>570</v>
      </c>
      <c r="AR16" s="37">
        <f>'Bieu8-XSKT'!AR16</f>
        <v>570</v>
      </c>
      <c r="AS16" s="37">
        <f>'Bieu8-XSKT'!AS16</f>
        <v>10130</v>
      </c>
      <c r="AT16" s="37">
        <f>'Bieu8-XSKT'!AT16</f>
        <v>10130</v>
      </c>
      <c r="AU16" s="37">
        <f>'Bieu8-XSKT'!AU16</f>
        <v>3259</v>
      </c>
      <c r="AV16" s="37">
        <f>'Bieu8-XSKT'!AV16</f>
        <v>3259</v>
      </c>
      <c r="AW16" s="37">
        <f>'Bieu8-XSKT'!AW16</f>
        <v>2830</v>
      </c>
      <c r="AX16" s="37">
        <f>'Bieu8-XSKT'!AX16</f>
        <v>429</v>
      </c>
      <c r="AY16" s="37">
        <f>'Bieu8-XSKT'!AY16</f>
        <v>0</v>
      </c>
      <c r="AZ16" s="37">
        <f>'Bieu8-XSKT'!AZ16</f>
        <v>429</v>
      </c>
      <c r="BA16" s="37">
        <f>'Bieu8-XSKT'!BA16</f>
        <v>0</v>
      </c>
      <c r="BB16" s="37">
        <f>'Bieu8-XSKT'!BB16</f>
        <v>429</v>
      </c>
      <c r="BC16" s="37">
        <f>'Bieu8-XSKT'!BC16</f>
        <v>0</v>
      </c>
      <c r="BD16" s="37">
        <f>'Bieu8-XSKT'!BD16</f>
        <v>429</v>
      </c>
      <c r="BE16" s="37">
        <f>'Bieu8-XSKT'!BE16</f>
        <v>0</v>
      </c>
      <c r="BF16" s="37">
        <f>'Bieu8-XSKT'!BF16</f>
        <v>0</v>
      </c>
      <c r="BG16" s="37">
        <f>'Bieu8-XSKT'!BG16</f>
        <v>2830</v>
      </c>
      <c r="BH16" s="37">
        <f>'Bieu8-XSKT'!BH16</f>
        <v>2830</v>
      </c>
      <c r="BI16" s="37">
        <f>'Bieu8-XSKT'!BI16</f>
        <v>3259</v>
      </c>
      <c r="BJ16" s="37">
        <f>'Bieu8-XSKT'!BJ16</f>
        <v>3259</v>
      </c>
      <c r="BK16" s="37">
        <f>'Bieu8-XSKT'!BK16</f>
        <v>2935</v>
      </c>
      <c r="BL16" s="37">
        <f>'Bieu8-XSKT'!BL16</f>
        <v>2830</v>
      </c>
      <c r="BM16" s="37">
        <f>'Bieu8-XSKT'!BM16</f>
        <v>0</v>
      </c>
      <c r="BN16" s="37">
        <f>'Bieu8-XSKT'!BN16</f>
        <v>429</v>
      </c>
      <c r="BO16" s="37">
        <f>'Bieu8-XSKT'!BO16</f>
        <v>-324</v>
      </c>
      <c r="BP16" s="37">
        <f>'Bieu8-XSKT'!BP16</f>
        <v>105</v>
      </c>
      <c r="BQ16" s="37">
        <f>'Bieu8-XSKT'!BQ16</f>
        <v>105</v>
      </c>
      <c r="BR16" s="37">
        <f>'Bieu8-XSKT'!BR16</f>
        <v>105</v>
      </c>
      <c r="BS16" s="37">
        <f>'Bieu8-XSKT'!BS16</f>
        <v>0</v>
      </c>
      <c r="BT16" s="37">
        <f>'Bieu8-XSKT'!BT16</f>
        <v>0</v>
      </c>
      <c r="BU16" s="37">
        <f>'Bieu8-XSKT'!BU16</f>
        <v>3065</v>
      </c>
      <c r="BV16" s="37">
        <f>'Bieu8-XSKT'!BV16</f>
        <v>2908</v>
      </c>
      <c r="BW16" s="37">
        <f>'Bieu8-XSKT'!BW16</f>
        <v>105</v>
      </c>
      <c r="BX16" s="37">
        <f>'Bieu8-XSKT'!BX16</f>
        <v>105</v>
      </c>
      <c r="BY16" s="37">
        <f>'Bieu8-XSKT'!BY16</f>
        <v>157</v>
      </c>
      <c r="BZ16" s="37">
        <f>'Bieu8-XSKT'!BZ16</f>
        <v>157</v>
      </c>
      <c r="CA16" s="37">
        <f>'Bieu8-XSKT'!CA16</f>
        <v>0</v>
      </c>
      <c r="CB16" s="37">
        <f>'Bieu8-XSKT'!CB16</f>
        <v>157</v>
      </c>
      <c r="CC16" s="39"/>
      <c r="CD16" s="124" t="s">
        <v>55</v>
      </c>
      <c r="CE16" s="124"/>
    </row>
    <row r="17" spans="1:83" s="129" customFormat="1" ht="45" hidden="1" x14ac:dyDescent="0.2">
      <c r="A17" s="41">
        <f t="shared" si="8"/>
        <v>5</v>
      </c>
      <c r="B17" s="128" t="s">
        <v>333</v>
      </c>
      <c r="C17" s="126"/>
      <c r="D17" s="126"/>
      <c r="E17" s="127">
        <v>2015</v>
      </c>
      <c r="F17" s="127" t="s">
        <v>334</v>
      </c>
      <c r="G17" s="37">
        <f>'Bieu8-XSKT'!G17</f>
        <v>8383</v>
      </c>
      <c r="H17" s="37">
        <f>'Bieu8-XSKT'!H17</f>
        <v>7800</v>
      </c>
      <c r="I17" s="37">
        <f>'Bieu8-XSKT'!I17</f>
        <v>0</v>
      </c>
      <c r="J17" s="37">
        <f>'Bieu8-XSKT'!J17</f>
        <v>0</v>
      </c>
      <c r="K17" s="37">
        <f>'Bieu8-XSKT'!K17</f>
        <v>0</v>
      </c>
      <c r="L17" s="37">
        <f>'Bieu8-XSKT'!L17</f>
        <v>0</v>
      </c>
      <c r="M17" s="37">
        <f>'Bieu8-XSKT'!M17</f>
        <v>0</v>
      </c>
      <c r="N17" s="37">
        <f>'Bieu8-XSKT'!N17</f>
        <v>2500</v>
      </c>
      <c r="O17" s="37">
        <f>'Bieu8-XSKT'!O17</f>
        <v>2500</v>
      </c>
      <c r="P17" s="37">
        <f>'Bieu8-XSKT'!P17</f>
        <v>2500</v>
      </c>
      <c r="Q17" s="37">
        <f>'Bieu8-XSKT'!Q17</f>
        <v>2500</v>
      </c>
      <c r="R17" s="37">
        <f>'Bieu8-XSKT'!R17</f>
        <v>2500</v>
      </c>
      <c r="S17" s="37">
        <f>'Bieu8-XSKT'!S17</f>
        <v>2500</v>
      </c>
      <c r="T17" s="37">
        <f>'Bieu8-XSKT'!T17</f>
        <v>2500</v>
      </c>
      <c r="U17" s="37">
        <f>'Bieu8-XSKT'!U17</f>
        <v>2500</v>
      </c>
      <c r="V17" s="37">
        <f>'Bieu8-XSKT'!V17</f>
        <v>2500</v>
      </c>
      <c r="W17" s="37">
        <f>'Bieu8-XSKT'!W17</f>
        <v>2500</v>
      </c>
      <c r="X17" s="37">
        <f>'Bieu8-XSKT'!X17</f>
        <v>5380</v>
      </c>
      <c r="Y17" s="37">
        <f>'Bieu8-XSKT'!Y17</f>
        <v>5300</v>
      </c>
      <c r="Z17" s="37">
        <f>'Bieu8-XSKT'!Z17</f>
        <v>0</v>
      </c>
      <c r="AA17" s="37">
        <f>'Bieu8-XSKT'!AA17</f>
        <v>0</v>
      </c>
      <c r="AB17" s="37">
        <f>'Bieu8-XSKT'!AB17</f>
        <v>700</v>
      </c>
      <c r="AC17" s="37">
        <f>'Bieu8-XSKT'!AC17</f>
        <v>700</v>
      </c>
      <c r="AD17" s="37">
        <f>'Bieu8-XSKT'!AD17</f>
        <v>0</v>
      </c>
      <c r="AE17" s="37">
        <f>'Bieu8-XSKT'!AE17</f>
        <v>0</v>
      </c>
      <c r="AF17" s="37">
        <f>'Bieu8-XSKT'!AF17</f>
        <v>3200</v>
      </c>
      <c r="AG17" s="37">
        <f>'Bieu8-XSKT'!AG17</f>
        <v>1200</v>
      </c>
      <c r="AH17" s="37">
        <f>'Bieu8-XSKT'!AH17</f>
        <v>1900</v>
      </c>
      <c r="AI17" s="37">
        <f>'Bieu8-XSKT'!AI17</f>
        <v>1900</v>
      </c>
      <c r="AJ17" s="37">
        <f>'Bieu8-XSKT'!AJ17</f>
        <v>0</v>
      </c>
      <c r="AK17" s="37">
        <f>'Bieu8-XSKT'!AK17</f>
        <v>0</v>
      </c>
      <c r="AL17" s="37">
        <f>'Bieu8-XSKT'!AL17</f>
        <v>0</v>
      </c>
      <c r="AM17" s="37">
        <f>'Bieu8-XSKT'!AM17</f>
        <v>0</v>
      </c>
      <c r="AN17" s="37">
        <f>'Bieu8-XSKT'!AN17</f>
        <v>4400</v>
      </c>
      <c r="AO17" s="37">
        <f>'Bieu8-XSKT'!AO17</f>
        <v>4400</v>
      </c>
      <c r="AP17" s="37">
        <f>'Bieu8-XSKT'!AP17</f>
        <v>2500</v>
      </c>
      <c r="AQ17" s="37">
        <f>'Bieu8-XSKT'!AQ17</f>
        <v>115</v>
      </c>
      <c r="AR17" s="37">
        <f>'Bieu8-XSKT'!AR17</f>
        <v>115</v>
      </c>
      <c r="AS17" s="37">
        <f>'Bieu8-XSKT'!AS17</f>
        <v>6900</v>
      </c>
      <c r="AT17" s="37">
        <f>'Bieu8-XSKT'!AT17</f>
        <v>6900</v>
      </c>
      <c r="AU17" s="37">
        <f>'Bieu8-XSKT'!AU17</f>
        <v>5460</v>
      </c>
      <c r="AV17" s="37">
        <f>'Bieu8-XSKT'!AV17</f>
        <v>5460</v>
      </c>
      <c r="AW17" s="37">
        <f>'Bieu8-XSKT'!AW17</f>
        <v>4400</v>
      </c>
      <c r="AX17" s="37">
        <f>'Bieu8-XSKT'!AX17</f>
        <v>1060</v>
      </c>
      <c r="AY17" s="37">
        <f>'Bieu8-XSKT'!AY17</f>
        <v>1000</v>
      </c>
      <c r="AZ17" s="37">
        <f>'Bieu8-XSKT'!AZ17</f>
        <v>1000</v>
      </c>
      <c r="BA17" s="37">
        <f>'Bieu8-XSKT'!BA17</f>
        <v>120</v>
      </c>
      <c r="BB17" s="37">
        <f>'Bieu8-XSKT'!BB17</f>
        <v>60</v>
      </c>
      <c r="BC17" s="37">
        <f>'Bieu8-XSKT'!BC17</f>
        <v>0</v>
      </c>
      <c r="BD17" s="37">
        <f>'Bieu8-XSKT'!BD17</f>
        <v>60</v>
      </c>
      <c r="BE17" s="37">
        <f>'Bieu8-XSKT'!BE17</f>
        <v>0</v>
      </c>
      <c r="BF17" s="37">
        <f>'Bieu8-XSKT'!BF17</f>
        <v>0</v>
      </c>
      <c r="BG17" s="37">
        <f>'Bieu8-XSKT'!BG17</f>
        <v>5400</v>
      </c>
      <c r="BH17" s="37">
        <f>'Bieu8-XSKT'!BH17</f>
        <v>5400</v>
      </c>
      <c r="BI17" s="37">
        <f>'Bieu8-XSKT'!BI17</f>
        <v>5460</v>
      </c>
      <c r="BJ17" s="37">
        <f>'Bieu8-XSKT'!BJ17</f>
        <v>5460</v>
      </c>
      <c r="BK17" s="37">
        <f>'Bieu8-XSKT'!BK17</f>
        <v>5557</v>
      </c>
      <c r="BL17" s="37">
        <f>'Bieu8-XSKT'!BL17</f>
        <v>5400</v>
      </c>
      <c r="BM17" s="37">
        <f>'Bieu8-XSKT'!BM17</f>
        <v>1000</v>
      </c>
      <c r="BN17" s="37">
        <f>'Bieu8-XSKT'!BN17</f>
        <v>60</v>
      </c>
      <c r="BO17" s="37">
        <f>'Bieu8-XSKT'!BO17</f>
        <v>-3048</v>
      </c>
      <c r="BP17" s="37">
        <f>'Bieu8-XSKT'!BP17</f>
        <v>157</v>
      </c>
      <c r="BQ17" s="37">
        <f>'Bieu8-XSKT'!BQ17</f>
        <v>60</v>
      </c>
      <c r="BR17" s="37">
        <f>'Bieu8-XSKT'!BR17</f>
        <v>60</v>
      </c>
      <c r="BS17" s="37">
        <f>'Bieu8-XSKT'!BS17</f>
        <v>0</v>
      </c>
      <c r="BT17" s="37">
        <f>'Bieu8-XSKT'!BT17</f>
        <v>0</v>
      </c>
      <c r="BU17" s="37">
        <f>'Bieu8-XSKT'!BU17</f>
        <v>4752</v>
      </c>
      <c r="BV17" s="37">
        <f>'Bieu8-XSKT'!BV17</f>
        <v>4143</v>
      </c>
      <c r="BW17" s="37">
        <f>'Bieu8-XSKT'!BW17</f>
        <v>60</v>
      </c>
      <c r="BX17" s="37">
        <f>'Bieu8-XSKT'!BX17</f>
        <v>60</v>
      </c>
      <c r="BY17" s="37">
        <f>'Bieu8-XSKT'!BY17</f>
        <v>609</v>
      </c>
      <c r="BZ17" s="37">
        <f>'Bieu8-XSKT'!BZ17</f>
        <v>609</v>
      </c>
      <c r="CA17" s="37">
        <f>'Bieu8-XSKT'!CA17</f>
        <v>0</v>
      </c>
      <c r="CB17" s="37">
        <f>'Bieu8-XSKT'!CB17</f>
        <v>609</v>
      </c>
      <c r="CC17" s="39"/>
      <c r="CD17" s="124" t="s">
        <v>55</v>
      </c>
      <c r="CE17" s="124"/>
    </row>
    <row r="18" spans="1:83" s="17" customFormat="1" ht="45" hidden="1" x14ac:dyDescent="0.25">
      <c r="A18" s="41">
        <f t="shared" si="8"/>
        <v>6</v>
      </c>
      <c r="B18" s="43" t="s">
        <v>335</v>
      </c>
      <c r="C18" s="44"/>
      <c r="D18" s="44"/>
      <c r="E18" s="41">
        <v>2014</v>
      </c>
      <c r="F18" s="41" t="s">
        <v>336</v>
      </c>
      <c r="G18" s="37">
        <f>'Bieu8-XSKT'!G18</f>
        <v>4420</v>
      </c>
      <c r="H18" s="37">
        <f>'Bieu8-XSKT'!H18</f>
        <v>4327</v>
      </c>
      <c r="I18" s="37">
        <f>'Bieu8-XSKT'!I18</f>
        <v>0</v>
      </c>
      <c r="J18" s="37">
        <f>'Bieu8-XSKT'!J18</f>
        <v>0</v>
      </c>
      <c r="K18" s="37">
        <f>'Bieu8-XSKT'!K18</f>
        <v>0</v>
      </c>
      <c r="L18" s="37">
        <f>'Bieu8-XSKT'!L18</f>
        <v>0</v>
      </c>
      <c r="M18" s="37">
        <f>'Bieu8-XSKT'!M18</f>
        <v>0</v>
      </c>
      <c r="N18" s="37">
        <f>'Bieu8-XSKT'!N18</f>
        <v>0</v>
      </c>
      <c r="O18" s="37">
        <f>'Bieu8-XSKT'!O18</f>
        <v>0</v>
      </c>
      <c r="P18" s="37">
        <f>'Bieu8-XSKT'!P18</f>
        <v>0</v>
      </c>
      <c r="Q18" s="37">
        <f>'Bieu8-XSKT'!Q18</f>
        <v>0</v>
      </c>
      <c r="R18" s="37">
        <f>'Bieu8-XSKT'!R18</f>
        <v>0</v>
      </c>
      <c r="S18" s="37">
        <f>'Bieu8-XSKT'!S18</f>
        <v>0</v>
      </c>
      <c r="T18" s="37">
        <f>'Bieu8-XSKT'!T18</f>
        <v>0</v>
      </c>
      <c r="U18" s="37">
        <f>'Bieu8-XSKT'!U18</f>
        <v>0</v>
      </c>
      <c r="V18" s="37">
        <f>'Bieu8-XSKT'!V18</f>
        <v>0</v>
      </c>
      <c r="W18" s="37">
        <f>'Bieu8-XSKT'!W18</f>
        <v>0</v>
      </c>
      <c r="X18" s="37">
        <f>'Bieu8-XSKT'!X18</f>
        <v>4420</v>
      </c>
      <c r="Y18" s="37">
        <f>'Bieu8-XSKT'!Y18</f>
        <v>4127</v>
      </c>
      <c r="Z18" s="37">
        <f>'Bieu8-XSKT'!Z18</f>
        <v>0</v>
      </c>
      <c r="AA18" s="37">
        <f>'Bieu8-XSKT'!AA18</f>
        <v>0</v>
      </c>
      <c r="AB18" s="37">
        <f>'Bieu8-XSKT'!AB18</f>
        <v>1500</v>
      </c>
      <c r="AC18" s="37">
        <f>'Bieu8-XSKT'!AC18</f>
        <v>1500</v>
      </c>
      <c r="AD18" s="37">
        <f>'Bieu8-XSKT'!AD18</f>
        <v>1400</v>
      </c>
      <c r="AE18" s="37">
        <f>'Bieu8-XSKT'!AE18</f>
        <v>0</v>
      </c>
      <c r="AF18" s="37">
        <f>'Bieu8-XSKT'!AF18</f>
        <v>1500</v>
      </c>
      <c r="AG18" s="37">
        <f>'Bieu8-XSKT'!AG18</f>
        <v>1100</v>
      </c>
      <c r="AH18" s="37">
        <f>'Bieu8-XSKT'!AH18</f>
        <v>2600</v>
      </c>
      <c r="AI18" s="37">
        <f>'Bieu8-XSKT'!AI18</f>
        <v>2600</v>
      </c>
      <c r="AJ18" s="37" t="e">
        <f>'Bieu8-XSKT'!AJ18</f>
        <v>#REF!</v>
      </c>
      <c r="AK18" s="37" t="e">
        <f>'Bieu8-XSKT'!AK18</f>
        <v>#REF!</v>
      </c>
      <c r="AL18" s="37">
        <f>'Bieu8-XSKT'!AL18</f>
        <v>1438</v>
      </c>
      <c r="AM18" s="37">
        <f>'Bieu8-XSKT'!AM18</f>
        <v>1438</v>
      </c>
      <c r="AN18" s="37">
        <f>'Bieu8-XSKT'!AN18</f>
        <v>2600</v>
      </c>
      <c r="AO18" s="37">
        <f>'Bieu8-XSKT'!AO18</f>
        <v>2600</v>
      </c>
      <c r="AP18" s="37">
        <f>'Bieu8-XSKT'!AP18</f>
        <v>1100</v>
      </c>
      <c r="AQ18" s="37">
        <f>'Bieu8-XSKT'!AQ18</f>
        <v>1100</v>
      </c>
      <c r="AR18" s="37">
        <f>'Bieu8-XSKT'!AR18</f>
        <v>1100</v>
      </c>
      <c r="AS18" s="37">
        <f>'Bieu8-XSKT'!AS18</f>
        <v>3700</v>
      </c>
      <c r="AT18" s="37">
        <f>'Bieu8-XSKT'!AT18</f>
        <v>3700</v>
      </c>
      <c r="AU18" s="37">
        <f>'Bieu8-XSKT'!AU18</f>
        <v>4470</v>
      </c>
      <c r="AV18" s="37">
        <f>'Bieu8-XSKT'!AV18</f>
        <v>4470</v>
      </c>
      <c r="AW18" s="37">
        <f>'Bieu8-XSKT'!AW18</f>
        <v>3700</v>
      </c>
      <c r="AX18" s="37">
        <f>'Bieu8-XSKT'!AX18</f>
        <v>770</v>
      </c>
      <c r="AY18" s="37">
        <f>'Bieu8-XSKT'!AY18</f>
        <v>600</v>
      </c>
      <c r="AZ18" s="37">
        <f>'Bieu8-XSKT'!AZ18</f>
        <v>770</v>
      </c>
      <c r="BA18" s="37">
        <f>'Bieu8-XSKT'!BA18</f>
        <v>0</v>
      </c>
      <c r="BB18" s="37">
        <f>'Bieu8-XSKT'!BB18</f>
        <v>170</v>
      </c>
      <c r="BC18" s="37">
        <f>'Bieu8-XSKT'!BC18</f>
        <v>0</v>
      </c>
      <c r="BD18" s="37">
        <f>'Bieu8-XSKT'!BD18</f>
        <v>170</v>
      </c>
      <c r="BE18" s="37">
        <f>'Bieu8-XSKT'!BE18</f>
        <v>0</v>
      </c>
      <c r="BF18" s="37">
        <f>'Bieu8-XSKT'!BF18</f>
        <v>0</v>
      </c>
      <c r="BG18" s="37">
        <f>'Bieu8-XSKT'!BG18</f>
        <v>4300</v>
      </c>
      <c r="BH18" s="37">
        <f>'Bieu8-XSKT'!BH18</f>
        <v>4300</v>
      </c>
      <c r="BI18" s="37">
        <f>'Bieu8-XSKT'!BI18</f>
        <v>4470</v>
      </c>
      <c r="BJ18" s="37">
        <f>'Bieu8-XSKT'!BJ18</f>
        <v>4470</v>
      </c>
      <c r="BK18" s="37">
        <f>'Bieu8-XSKT'!BK18</f>
        <v>4303</v>
      </c>
      <c r="BL18" s="37">
        <f>'Bieu8-XSKT'!BL18</f>
        <v>4300</v>
      </c>
      <c r="BM18" s="37">
        <f>'Bieu8-XSKT'!BM18</f>
        <v>600</v>
      </c>
      <c r="BN18" s="37">
        <f>'Bieu8-XSKT'!BN18</f>
        <v>170</v>
      </c>
      <c r="BO18" s="37">
        <f>'Bieu8-XSKT'!BO18</f>
        <v>-170</v>
      </c>
      <c r="BP18" s="37">
        <f>'Bieu8-XSKT'!BP18</f>
        <v>3</v>
      </c>
      <c r="BQ18" s="37">
        <f>'Bieu8-XSKT'!BQ18</f>
        <v>0</v>
      </c>
      <c r="BR18" s="37">
        <f>'Bieu8-XSKT'!BR18</f>
        <v>0</v>
      </c>
      <c r="BS18" s="37">
        <f>'Bieu8-XSKT'!BS18</f>
        <v>0</v>
      </c>
      <c r="BT18" s="37">
        <f>'Bieu8-XSKT'!BT18</f>
        <v>0</v>
      </c>
      <c r="BU18" s="37">
        <f>'Bieu8-XSKT'!BU18</f>
        <v>4303</v>
      </c>
      <c r="BV18" s="37">
        <f>'Bieu8-XSKT'!BV18</f>
        <v>4300</v>
      </c>
      <c r="BW18" s="37">
        <f>'Bieu8-XSKT'!BW18</f>
        <v>0</v>
      </c>
      <c r="BX18" s="37">
        <f>'Bieu8-XSKT'!BX18</f>
        <v>0</v>
      </c>
      <c r="BY18" s="37">
        <f>'Bieu8-XSKT'!BY18</f>
        <v>3</v>
      </c>
      <c r="BZ18" s="37">
        <f>'Bieu8-XSKT'!BZ18</f>
        <v>3</v>
      </c>
      <c r="CA18" s="37">
        <f>'Bieu8-XSKT'!CA18</f>
        <v>0</v>
      </c>
      <c r="CB18" s="37">
        <f>'Bieu8-XSKT'!CB18</f>
        <v>3</v>
      </c>
      <c r="CC18" s="39"/>
      <c r="CD18" s="62" t="s">
        <v>55</v>
      </c>
      <c r="CE18" s="62"/>
    </row>
    <row r="19" spans="1:83" s="17" customFormat="1" ht="45" hidden="1" x14ac:dyDescent="0.25">
      <c r="A19" s="41">
        <f t="shared" si="8"/>
        <v>7</v>
      </c>
      <c r="B19" s="130" t="s">
        <v>73</v>
      </c>
      <c r="C19" s="44"/>
      <c r="D19" s="44"/>
      <c r="E19" s="41">
        <v>2017</v>
      </c>
      <c r="F19" s="41" t="s">
        <v>74</v>
      </c>
      <c r="G19" s="37">
        <f>'Bieu8-XSKT'!G19</f>
        <v>14735</v>
      </c>
      <c r="H19" s="37">
        <f>'Bieu8-XSKT'!H19</f>
        <v>14735</v>
      </c>
      <c r="I19" s="37">
        <f>'Bieu8-XSKT'!I19</f>
        <v>0</v>
      </c>
      <c r="J19" s="37">
        <f>'Bieu8-XSKT'!J19</f>
        <v>0</v>
      </c>
      <c r="K19" s="37">
        <f>'Bieu8-XSKT'!K19</f>
        <v>0</v>
      </c>
      <c r="L19" s="37">
        <f>'Bieu8-XSKT'!L19</f>
        <v>0</v>
      </c>
      <c r="M19" s="37">
        <f>'Bieu8-XSKT'!M19</f>
        <v>0</v>
      </c>
      <c r="N19" s="37">
        <f>'Bieu8-XSKT'!N19</f>
        <v>0</v>
      </c>
      <c r="O19" s="37">
        <f>'Bieu8-XSKT'!O19</f>
        <v>0</v>
      </c>
      <c r="P19" s="37">
        <f>'Bieu8-XSKT'!P19</f>
        <v>0</v>
      </c>
      <c r="Q19" s="37">
        <f>'Bieu8-XSKT'!Q19</f>
        <v>0</v>
      </c>
      <c r="R19" s="37">
        <f>'Bieu8-XSKT'!R19</f>
        <v>0</v>
      </c>
      <c r="S19" s="37">
        <f>'Bieu8-XSKT'!S19</f>
        <v>0</v>
      </c>
      <c r="T19" s="37">
        <f>'Bieu8-XSKT'!T19</f>
        <v>0</v>
      </c>
      <c r="U19" s="37">
        <f>'Bieu8-XSKT'!U19</f>
        <v>0</v>
      </c>
      <c r="V19" s="37">
        <f>'Bieu8-XSKT'!V19</f>
        <v>0</v>
      </c>
      <c r="W19" s="37">
        <f>'Bieu8-XSKT'!W19</f>
        <v>0</v>
      </c>
      <c r="X19" s="37">
        <f>'Bieu8-XSKT'!X19</f>
        <v>0</v>
      </c>
      <c r="Y19" s="37">
        <f>'Bieu8-XSKT'!Y19</f>
        <v>0</v>
      </c>
      <c r="Z19" s="37">
        <f>'Bieu8-XSKT'!Z19</f>
        <v>0</v>
      </c>
      <c r="AA19" s="37">
        <f>'Bieu8-XSKT'!AA19</f>
        <v>0</v>
      </c>
      <c r="AB19" s="37">
        <f>'Bieu8-XSKT'!AB19</f>
        <v>0</v>
      </c>
      <c r="AC19" s="37">
        <f>'Bieu8-XSKT'!AC19</f>
        <v>0</v>
      </c>
      <c r="AD19" s="37">
        <f>'Bieu8-XSKT'!AD19</f>
        <v>0</v>
      </c>
      <c r="AE19" s="37">
        <f>'Bieu8-XSKT'!AE19</f>
        <v>0</v>
      </c>
      <c r="AF19" s="37">
        <f>'Bieu8-XSKT'!AF19</f>
        <v>0</v>
      </c>
      <c r="AG19" s="37">
        <f>'Bieu8-XSKT'!AG19</f>
        <v>0</v>
      </c>
      <c r="AH19" s="37">
        <f>'Bieu8-XSKT'!AH19</f>
        <v>0</v>
      </c>
      <c r="AI19" s="37">
        <f>'Bieu8-XSKT'!AI19</f>
        <v>0</v>
      </c>
      <c r="AJ19" s="37">
        <f>'Bieu8-XSKT'!AJ19</f>
        <v>0</v>
      </c>
      <c r="AK19" s="37">
        <f>'Bieu8-XSKT'!AK19</f>
        <v>0</v>
      </c>
      <c r="AL19" s="37">
        <f>'Bieu8-XSKT'!AL19</f>
        <v>0</v>
      </c>
      <c r="AM19" s="37">
        <f>'Bieu8-XSKT'!AM19</f>
        <v>0</v>
      </c>
      <c r="AN19" s="37">
        <f>'Bieu8-XSKT'!AN19</f>
        <v>0</v>
      </c>
      <c r="AO19" s="37">
        <f>'Bieu8-XSKT'!AO19</f>
        <v>0</v>
      </c>
      <c r="AP19" s="37">
        <f>'Bieu8-XSKT'!AP19</f>
        <v>3550</v>
      </c>
      <c r="AQ19" s="37">
        <f>'Bieu8-XSKT'!AQ19</f>
        <v>423</v>
      </c>
      <c r="AR19" s="37">
        <f>'Bieu8-XSKT'!AR19</f>
        <v>3006</v>
      </c>
      <c r="AS19" s="37">
        <f>'Bieu8-XSKT'!AS19</f>
        <v>3550</v>
      </c>
      <c r="AT19" s="37">
        <f>'Bieu8-XSKT'!AT19</f>
        <v>3550</v>
      </c>
      <c r="AU19" s="37">
        <f>'Bieu8-XSKT'!AU19</f>
        <v>14735</v>
      </c>
      <c r="AV19" s="37">
        <f>'Bieu8-XSKT'!AV19</f>
        <v>14735</v>
      </c>
      <c r="AW19" s="37">
        <f>'Bieu8-XSKT'!AW19</f>
        <v>3550</v>
      </c>
      <c r="AX19" s="37">
        <f>'Bieu8-XSKT'!AX19</f>
        <v>11185</v>
      </c>
      <c r="AY19" s="37">
        <f>'Bieu8-XSKT'!AY19</f>
        <v>6000</v>
      </c>
      <c r="AZ19" s="37">
        <f>'Bieu8-XSKT'!AZ19</f>
        <v>6500</v>
      </c>
      <c r="BA19" s="37">
        <f>'Bieu8-XSKT'!BA19</f>
        <v>6764.5</v>
      </c>
      <c r="BB19" s="37">
        <f>'Bieu8-XSKT'!BB19</f>
        <v>5185</v>
      </c>
      <c r="BC19" s="37">
        <f>'Bieu8-XSKT'!BC19</f>
        <v>0</v>
      </c>
      <c r="BD19" s="37">
        <f>'Bieu8-XSKT'!BD19</f>
        <v>5185</v>
      </c>
      <c r="BE19" s="37">
        <f>'Bieu8-XSKT'!BE19</f>
        <v>1789</v>
      </c>
      <c r="BF19" s="37">
        <f>'Bieu8-XSKT'!BF19</f>
        <v>1789</v>
      </c>
      <c r="BG19" s="37">
        <f>'Bieu8-XSKT'!BG19</f>
        <v>10961</v>
      </c>
      <c r="BH19" s="37">
        <f>'Bieu8-XSKT'!BH19</f>
        <v>10961</v>
      </c>
      <c r="BI19" s="37">
        <f>'Bieu8-XSKT'!BI19</f>
        <v>14735</v>
      </c>
      <c r="BJ19" s="37">
        <f>'Bieu8-XSKT'!BJ19</f>
        <v>14735</v>
      </c>
      <c r="BK19" s="37">
        <f>'Bieu8-XSKT'!BK19</f>
        <v>14705</v>
      </c>
      <c r="BL19" s="37">
        <f>'Bieu8-XSKT'!BL19</f>
        <v>10961</v>
      </c>
      <c r="BM19" s="37">
        <f>'Bieu8-XSKT'!BM19</f>
        <v>6000</v>
      </c>
      <c r="BN19" s="37">
        <f>'Bieu8-XSKT'!BN19</f>
        <v>3774</v>
      </c>
      <c r="BO19" s="37">
        <f>'Bieu8-XSKT'!BO19</f>
        <v>-30</v>
      </c>
      <c r="BP19" s="37">
        <f>'Bieu8-XSKT'!BP19</f>
        <v>3744</v>
      </c>
      <c r="BQ19" s="37">
        <f>'Bieu8-XSKT'!BQ19</f>
        <v>3500</v>
      </c>
      <c r="BR19" s="37">
        <f>'Bieu8-XSKT'!BR19</f>
        <v>3500</v>
      </c>
      <c r="BS19" s="37">
        <f>'Bieu8-XSKT'!BS19</f>
        <v>244</v>
      </c>
      <c r="BT19" s="37">
        <f>'Bieu8-XSKT'!BT19</f>
        <v>1000</v>
      </c>
      <c r="BU19" s="37">
        <f>'Bieu8-XSKT'!BU19</f>
        <v>14705</v>
      </c>
      <c r="BV19" s="37">
        <f>'Bieu8-XSKT'!BV19</f>
        <v>13461</v>
      </c>
      <c r="BW19" s="37">
        <f>'Bieu8-XSKT'!BW19</f>
        <v>3500</v>
      </c>
      <c r="BX19" s="37">
        <f>'Bieu8-XSKT'!BX19</f>
        <v>3500</v>
      </c>
      <c r="BY19" s="37">
        <f>'Bieu8-XSKT'!BY19</f>
        <v>1244</v>
      </c>
      <c r="BZ19" s="37">
        <f>'Bieu8-XSKT'!BZ19</f>
        <v>1244</v>
      </c>
      <c r="CA19" s="37">
        <f>'Bieu8-XSKT'!CA19</f>
        <v>0</v>
      </c>
      <c r="CB19" s="37">
        <f>'Bieu8-XSKT'!CB19</f>
        <v>1244</v>
      </c>
      <c r="CC19" s="39"/>
      <c r="CD19" s="41" t="s">
        <v>55</v>
      </c>
      <c r="CE19" s="41"/>
    </row>
    <row r="20" spans="1:83" s="107" customFormat="1" ht="45" hidden="1" x14ac:dyDescent="0.25">
      <c r="A20" s="41">
        <f t="shared" si="8"/>
        <v>8</v>
      </c>
      <c r="B20" s="43" t="s">
        <v>82</v>
      </c>
      <c r="C20" s="62"/>
      <c r="D20" s="62"/>
      <c r="E20" s="62">
        <v>2018</v>
      </c>
      <c r="F20" s="41" t="s">
        <v>83</v>
      </c>
      <c r="G20" s="37">
        <f>'Bieu8-XSKT'!G20</f>
        <v>4803</v>
      </c>
      <c r="H20" s="37">
        <f>'Bieu8-XSKT'!H20</f>
        <v>5002</v>
      </c>
      <c r="I20" s="37">
        <f>'Bieu8-XSKT'!I20</f>
        <v>0</v>
      </c>
      <c r="J20" s="37">
        <f>'Bieu8-XSKT'!J20</f>
        <v>0</v>
      </c>
      <c r="K20" s="37">
        <f>'Bieu8-XSKT'!K20</f>
        <v>0</v>
      </c>
      <c r="L20" s="37">
        <f>'Bieu8-XSKT'!L20</f>
        <v>0</v>
      </c>
      <c r="M20" s="37">
        <f>'Bieu8-XSKT'!M20</f>
        <v>0</v>
      </c>
      <c r="N20" s="37">
        <f>'Bieu8-XSKT'!N20</f>
        <v>0</v>
      </c>
      <c r="O20" s="37">
        <f>'Bieu8-XSKT'!O20</f>
        <v>0</v>
      </c>
      <c r="P20" s="37">
        <f>'Bieu8-XSKT'!P20</f>
        <v>0</v>
      </c>
      <c r="Q20" s="37">
        <f>'Bieu8-XSKT'!Q20</f>
        <v>0</v>
      </c>
      <c r="R20" s="37">
        <f>'Bieu8-XSKT'!R20</f>
        <v>0</v>
      </c>
      <c r="S20" s="37">
        <f>'Bieu8-XSKT'!S20</f>
        <v>0</v>
      </c>
      <c r="T20" s="37">
        <f>'Bieu8-XSKT'!T20</f>
        <v>0</v>
      </c>
      <c r="U20" s="37">
        <f>'Bieu8-XSKT'!U20</f>
        <v>0</v>
      </c>
      <c r="V20" s="37">
        <f>'Bieu8-XSKT'!V20</f>
        <v>0</v>
      </c>
      <c r="W20" s="37">
        <f>'Bieu8-XSKT'!W20</f>
        <v>0</v>
      </c>
      <c r="X20" s="37">
        <f>'Bieu8-XSKT'!X20</f>
        <v>0</v>
      </c>
      <c r="Y20" s="37">
        <f>'Bieu8-XSKT'!Y20</f>
        <v>0</v>
      </c>
      <c r="Z20" s="37">
        <f>'Bieu8-XSKT'!Z20</f>
        <v>0</v>
      </c>
      <c r="AA20" s="37">
        <f>'Bieu8-XSKT'!AA20</f>
        <v>0</v>
      </c>
      <c r="AB20" s="37">
        <f>'Bieu8-XSKT'!AB20</f>
        <v>0</v>
      </c>
      <c r="AC20" s="37">
        <f>'Bieu8-XSKT'!AC20</f>
        <v>0</v>
      </c>
      <c r="AD20" s="37">
        <f>'Bieu8-XSKT'!AD20</f>
        <v>0</v>
      </c>
      <c r="AE20" s="37">
        <f>'Bieu8-XSKT'!AE20</f>
        <v>0</v>
      </c>
      <c r="AF20" s="37">
        <f>'Bieu8-XSKT'!AF20</f>
        <v>0</v>
      </c>
      <c r="AG20" s="37">
        <f>'Bieu8-XSKT'!AG20</f>
        <v>0</v>
      </c>
      <c r="AH20" s="37">
        <f>'Bieu8-XSKT'!AH20</f>
        <v>0</v>
      </c>
      <c r="AI20" s="37">
        <f>'Bieu8-XSKT'!AI20</f>
        <v>0</v>
      </c>
      <c r="AJ20" s="37">
        <f>'Bieu8-XSKT'!AJ20</f>
        <v>0</v>
      </c>
      <c r="AK20" s="37">
        <f>'Bieu8-XSKT'!AK20</f>
        <v>0</v>
      </c>
      <c r="AL20" s="37">
        <f>'Bieu8-XSKT'!AL20</f>
        <v>0</v>
      </c>
      <c r="AM20" s="37">
        <f>'Bieu8-XSKT'!AM20</f>
        <v>0</v>
      </c>
      <c r="AN20" s="37">
        <f>'Bieu8-XSKT'!AN20</f>
        <v>0</v>
      </c>
      <c r="AO20" s="37">
        <f>'Bieu8-XSKT'!AO20</f>
        <v>0</v>
      </c>
      <c r="AP20" s="37">
        <f>'Bieu8-XSKT'!AP20</f>
        <v>0</v>
      </c>
      <c r="AQ20" s="37">
        <f>'Bieu8-XSKT'!AQ20</f>
        <v>0</v>
      </c>
      <c r="AR20" s="37" t="str">
        <f>'Bieu8-XSKT'!AR20</f>
        <v xml:space="preserve"> </v>
      </c>
      <c r="AS20" s="37">
        <f>'Bieu8-XSKT'!AS20</f>
        <v>0</v>
      </c>
      <c r="AT20" s="37">
        <f>'Bieu8-XSKT'!AT20</f>
        <v>0</v>
      </c>
      <c r="AU20" s="37">
        <f>'Bieu8-XSKT'!AU20</f>
        <v>5002</v>
      </c>
      <c r="AV20" s="37">
        <f>'Bieu8-XSKT'!AV20</f>
        <v>5002</v>
      </c>
      <c r="AW20" s="37">
        <f>'Bieu8-XSKT'!AW20</f>
        <v>0</v>
      </c>
      <c r="AX20" s="37">
        <f>'Bieu8-XSKT'!AX20</f>
        <v>5002</v>
      </c>
      <c r="AY20" s="37">
        <f>'Bieu8-XSKT'!AY20</f>
        <v>1300</v>
      </c>
      <c r="AZ20" s="37">
        <f>'Bieu8-XSKT'!AZ20</f>
        <v>1300</v>
      </c>
      <c r="BA20" s="37">
        <f>'Bieu8-XSKT'!BA20</f>
        <v>1300.52</v>
      </c>
      <c r="BB20" s="37">
        <f>'Bieu8-XSKT'!BB20</f>
        <v>3702</v>
      </c>
      <c r="BC20" s="37">
        <f>'Bieu8-XSKT'!BC20</f>
        <v>0</v>
      </c>
      <c r="BD20" s="37">
        <f>'Bieu8-XSKT'!BD20</f>
        <v>3702</v>
      </c>
      <c r="BE20" s="37">
        <f>'Bieu8-XSKT'!BE20</f>
        <v>853</v>
      </c>
      <c r="BF20" s="37">
        <f>'Bieu8-XSKT'!BF20</f>
        <v>853</v>
      </c>
      <c r="BG20" s="37">
        <f>'Bieu8-XSKT'!BG20</f>
        <v>1300</v>
      </c>
      <c r="BH20" s="37">
        <f>'Bieu8-XSKT'!BH20</f>
        <v>1300</v>
      </c>
      <c r="BI20" s="37">
        <f>'Bieu8-XSKT'!BI20</f>
        <v>5002</v>
      </c>
      <c r="BJ20" s="37">
        <f>'Bieu8-XSKT'!BJ20</f>
        <v>5002</v>
      </c>
      <c r="BK20" s="37">
        <f>'Bieu8-XSKT'!BK20</f>
        <v>4780</v>
      </c>
      <c r="BL20" s="37">
        <f>'Bieu8-XSKT'!BL20</f>
        <v>1300</v>
      </c>
      <c r="BM20" s="37">
        <f>'Bieu8-XSKT'!BM20</f>
        <v>1300</v>
      </c>
      <c r="BN20" s="37">
        <f>'Bieu8-XSKT'!BN20</f>
        <v>3702</v>
      </c>
      <c r="BO20" s="37">
        <f>'Bieu8-XSKT'!BO20</f>
        <v>-222</v>
      </c>
      <c r="BP20" s="37">
        <f>'Bieu8-XSKT'!BP20</f>
        <v>3480</v>
      </c>
      <c r="BQ20" s="37">
        <f>'Bieu8-XSKT'!BQ20</f>
        <v>3100</v>
      </c>
      <c r="BR20" s="37">
        <f>'Bieu8-XSKT'!BR20</f>
        <v>2500</v>
      </c>
      <c r="BS20" s="37">
        <f>'Bieu8-XSKT'!BS20</f>
        <v>980</v>
      </c>
      <c r="BT20" s="37">
        <f>'Bieu8-XSKT'!BT20</f>
        <v>-581</v>
      </c>
      <c r="BU20" s="37">
        <f>'Bieu8-XSKT'!BU20</f>
        <v>4199</v>
      </c>
      <c r="BV20" s="37">
        <f>'Bieu8-XSKT'!BV20</f>
        <v>3800</v>
      </c>
      <c r="BW20" s="37">
        <f>'Bieu8-XSKT'!BW20</f>
        <v>2500</v>
      </c>
      <c r="BX20" s="37">
        <f>'Bieu8-XSKT'!BX20</f>
        <v>2500</v>
      </c>
      <c r="BY20" s="37">
        <f>'Bieu8-XSKT'!BY20</f>
        <v>399</v>
      </c>
      <c r="BZ20" s="37">
        <f>'Bieu8-XSKT'!BZ20</f>
        <v>399</v>
      </c>
      <c r="CA20" s="37">
        <f>'Bieu8-XSKT'!CA20</f>
        <v>0</v>
      </c>
      <c r="CB20" s="37">
        <f>'Bieu8-XSKT'!CB20</f>
        <v>399</v>
      </c>
      <c r="CC20" s="39"/>
      <c r="CD20" s="41" t="s">
        <v>84</v>
      </c>
      <c r="CE20" s="41"/>
    </row>
    <row r="21" spans="1:83" s="125" customFormat="1" ht="45" hidden="1" x14ac:dyDescent="0.25">
      <c r="A21" s="41">
        <f t="shared" si="8"/>
        <v>9</v>
      </c>
      <c r="B21" s="43" t="s">
        <v>337</v>
      </c>
      <c r="C21" s="62"/>
      <c r="D21" s="131" t="s">
        <v>338</v>
      </c>
      <c r="E21" s="41">
        <v>2015</v>
      </c>
      <c r="F21" s="132" t="s">
        <v>339</v>
      </c>
      <c r="G21" s="37">
        <f>'Bieu8-XSKT'!G21</f>
        <v>6584</v>
      </c>
      <c r="H21" s="37">
        <f>'Bieu8-XSKT'!H21</f>
        <v>6212</v>
      </c>
      <c r="I21" s="37">
        <f>'Bieu8-XSKT'!I21</f>
        <v>0</v>
      </c>
      <c r="J21" s="37">
        <f>'Bieu8-XSKT'!J21</f>
        <v>0</v>
      </c>
      <c r="K21" s="37">
        <f>'Bieu8-XSKT'!K21</f>
        <v>0</v>
      </c>
      <c r="L21" s="37">
        <f>'Bieu8-XSKT'!L21</f>
        <v>0</v>
      </c>
      <c r="M21" s="37">
        <f>'Bieu8-XSKT'!M21</f>
        <v>0</v>
      </c>
      <c r="N21" s="37">
        <f>'Bieu8-XSKT'!N21</f>
        <v>0</v>
      </c>
      <c r="O21" s="37">
        <f>'Bieu8-XSKT'!O21</f>
        <v>0</v>
      </c>
      <c r="P21" s="37">
        <f>'Bieu8-XSKT'!P21</f>
        <v>0</v>
      </c>
      <c r="Q21" s="37">
        <f>'Bieu8-XSKT'!Q21</f>
        <v>0</v>
      </c>
      <c r="R21" s="37">
        <f>'Bieu8-XSKT'!R21</f>
        <v>0</v>
      </c>
      <c r="S21" s="37">
        <f>'Bieu8-XSKT'!S21</f>
        <v>0</v>
      </c>
      <c r="T21" s="37">
        <f>'Bieu8-XSKT'!T21</f>
        <v>0</v>
      </c>
      <c r="U21" s="37">
        <f>'Bieu8-XSKT'!U21</f>
        <v>0</v>
      </c>
      <c r="V21" s="37">
        <f>'Bieu8-XSKT'!V21</f>
        <v>0</v>
      </c>
      <c r="W21" s="37">
        <f>'Bieu8-XSKT'!W21</f>
        <v>0</v>
      </c>
      <c r="X21" s="37">
        <f>'Bieu8-XSKT'!X21</f>
        <v>0</v>
      </c>
      <c r="Y21" s="37">
        <f>'Bieu8-XSKT'!Y21</f>
        <v>0</v>
      </c>
      <c r="Z21" s="37">
        <f>'Bieu8-XSKT'!Z21</f>
        <v>0</v>
      </c>
      <c r="AA21" s="37">
        <f>'Bieu8-XSKT'!AA21</f>
        <v>0</v>
      </c>
      <c r="AB21" s="37">
        <f>'Bieu8-XSKT'!AB21</f>
        <v>0</v>
      </c>
      <c r="AC21" s="37">
        <f>'Bieu8-XSKT'!AC21</f>
        <v>0</v>
      </c>
      <c r="AD21" s="37">
        <f>'Bieu8-XSKT'!AD21</f>
        <v>0</v>
      </c>
      <c r="AE21" s="37">
        <f>'Bieu8-XSKT'!AE21</f>
        <v>0</v>
      </c>
      <c r="AF21" s="37">
        <f>'Bieu8-XSKT'!AF21</f>
        <v>0</v>
      </c>
      <c r="AG21" s="37">
        <f>'Bieu8-XSKT'!AG21</f>
        <v>0</v>
      </c>
      <c r="AH21" s="37">
        <f>'Bieu8-XSKT'!AH21</f>
        <v>0</v>
      </c>
      <c r="AI21" s="37">
        <f>'Bieu8-XSKT'!AI21</f>
        <v>0</v>
      </c>
      <c r="AJ21" s="37">
        <f>'Bieu8-XSKT'!AJ21</f>
        <v>0</v>
      </c>
      <c r="AK21" s="37">
        <f>'Bieu8-XSKT'!AK21</f>
        <v>0</v>
      </c>
      <c r="AL21" s="37">
        <f>'Bieu8-XSKT'!AL21</f>
        <v>0</v>
      </c>
      <c r="AM21" s="37">
        <f>'Bieu8-XSKT'!AM21</f>
        <v>0</v>
      </c>
      <c r="AN21" s="37">
        <f>'Bieu8-XSKT'!AN21</f>
        <v>0</v>
      </c>
      <c r="AO21" s="37">
        <f>'Bieu8-XSKT'!AO21</f>
        <v>0</v>
      </c>
      <c r="AP21" s="37">
        <f>'Bieu8-XSKT'!AP21</f>
        <v>0</v>
      </c>
      <c r="AQ21" s="37">
        <f>'Bieu8-XSKT'!AQ21</f>
        <v>3699</v>
      </c>
      <c r="AR21" s="37">
        <f>'Bieu8-XSKT'!AR21</f>
        <v>3699</v>
      </c>
      <c r="AS21" s="37">
        <f>'Bieu8-XSKT'!AS21</f>
        <v>3969.72</v>
      </c>
      <c r="AT21" s="37">
        <f>'Bieu8-XSKT'!AT21</f>
        <v>3969.72</v>
      </c>
      <c r="AU21" s="37">
        <f>'Bieu8-XSKT'!AU21</f>
        <v>1522</v>
      </c>
      <c r="AV21" s="37">
        <f>'Bieu8-XSKT'!AV21</f>
        <v>1522</v>
      </c>
      <c r="AW21" s="37">
        <f>'Bieu8-XSKT'!AW21</f>
        <v>0</v>
      </c>
      <c r="AX21" s="37">
        <f>'Bieu8-XSKT'!AX21</f>
        <v>1522</v>
      </c>
      <c r="AY21" s="37">
        <f>'Bieu8-XSKT'!AY21</f>
        <v>1522</v>
      </c>
      <c r="AZ21" s="37">
        <f>'Bieu8-XSKT'!AZ21</f>
        <v>1522</v>
      </c>
      <c r="BA21" s="37">
        <f>'Bieu8-XSKT'!BA21</f>
        <v>0</v>
      </c>
      <c r="BB21" s="37">
        <f>'Bieu8-XSKT'!BB21</f>
        <v>0</v>
      </c>
      <c r="BC21" s="37">
        <f>'Bieu8-XSKT'!BC21</f>
        <v>0</v>
      </c>
      <c r="BD21" s="37">
        <f>'Bieu8-XSKT'!BD21</f>
        <v>0</v>
      </c>
      <c r="BE21" s="37">
        <f>'Bieu8-XSKT'!BE21</f>
        <v>0</v>
      </c>
      <c r="BF21" s="37">
        <f>'Bieu8-XSKT'!BF21</f>
        <v>0</v>
      </c>
      <c r="BG21" s="37">
        <f>'Bieu8-XSKT'!BG21</f>
        <v>1522</v>
      </c>
      <c r="BH21" s="37">
        <f>'Bieu8-XSKT'!BH21</f>
        <v>1522</v>
      </c>
      <c r="BI21" s="37">
        <f>'Bieu8-XSKT'!BI21</f>
        <v>1522</v>
      </c>
      <c r="BJ21" s="37">
        <f>'Bieu8-XSKT'!BJ21</f>
        <v>1522</v>
      </c>
      <c r="BK21" s="37">
        <f>'Bieu8-XSKT'!BK21</f>
        <v>1522</v>
      </c>
      <c r="BL21" s="37">
        <f>'Bieu8-XSKT'!BL21</f>
        <v>1522</v>
      </c>
      <c r="BM21" s="37">
        <f>'Bieu8-XSKT'!BM21</f>
        <v>1522</v>
      </c>
      <c r="BN21" s="37">
        <f>'Bieu8-XSKT'!BN21</f>
        <v>0</v>
      </c>
      <c r="BO21" s="37">
        <f>'Bieu8-XSKT'!BO21</f>
        <v>0</v>
      </c>
      <c r="BP21" s="37">
        <f>'Bieu8-XSKT'!BP21</f>
        <v>0</v>
      </c>
      <c r="BQ21" s="37">
        <f>'Bieu8-XSKT'!BQ21</f>
        <v>0</v>
      </c>
      <c r="BR21" s="37">
        <f>'Bieu8-XSKT'!BR21</f>
        <v>0</v>
      </c>
      <c r="BS21" s="37">
        <f>'Bieu8-XSKT'!BS21</f>
        <v>0</v>
      </c>
      <c r="BT21" s="37">
        <f>'Bieu8-XSKT'!BT21</f>
        <v>101</v>
      </c>
      <c r="BU21" s="37">
        <f>'Bieu8-XSKT'!BU21</f>
        <v>1623</v>
      </c>
      <c r="BV21" s="37">
        <f>'Bieu8-XSKT'!BV21</f>
        <v>1522</v>
      </c>
      <c r="BW21" s="37">
        <f>'Bieu8-XSKT'!BW21</f>
        <v>0</v>
      </c>
      <c r="BX21" s="37">
        <f>'Bieu8-XSKT'!BX21</f>
        <v>0</v>
      </c>
      <c r="BY21" s="37">
        <f>'Bieu8-XSKT'!BY21</f>
        <v>101</v>
      </c>
      <c r="BZ21" s="37">
        <f>'Bieu8-XSKT'!BZ21</f>
        <v>101</v>
      </c>
      <c r="CA21" s="37">
        <f>'Bieu8-XSKT'!CA21</f>
        <v>0</v>
      </c>
      <c r="CB21" s="37">
        <f>'Bieu8-XSKT'!CB21</f>
        <v>101</v>
      </c>
      <c r="CC21" s="39"/>
      <c r="CD21" s="124" t="s">
        <v>55</v>
      </c>
      <c r="CE21" s="124"/>
    </row>
    <row r="22" spans="1:83" s="107" customFormat="1" ht="30" hidden="1" x14ac:dyDescent="0.25">
      <c r="A22" s="41">
        <f t="shared" si="8"/>
        <v>10</v>
      </c>
      <c r="B22" s="43" t="s">
        <v>346</v>
      </c>
      <c r="C22" s="117"/>
      <c r="D22" s="117"/>
      <c r="E22" s="62">
        <v>2017</v>
      </c>
      <c r="F22" s="58" t="s">
        <v>347</v>
      </c>
      <c r="G22" s="37">
        <f>'Bieu8-XSKT'!G22</f>
        <v>7152</v>
      </c>
      <c r="H22" s="37">
        <f>'Bieu8-XSKT'!H22</f>
        <v>4700</v>
      </c>
      <c r="I22" s="37">
        <f>'Bieu8-XSKT'!I22</f>
        <v>0</v>
      </c>
      <c r="J22" s="37">
        <f>'Bieu8-XSKT'!J22</f>
        <v>0</v>
      </c>
      <c r="K22" s="37">
        <f>'Bieu8-XSKT'!K22</f>
        <v>0</v>
      </c>
      <c r="L22" s="37">
        <f>'Bieu8-XSKT'!L22</f>
        <v>0</v>
      </c>
      <c r="M22" s="37">
        <f>'Bieu8-XSKT'!M22</f>
        <v>0</v>
      </c>
      <c r="N22" s="37">
        <f>'Bieu8-XSKT'!N22</f>
        <v>0</v>
      </c>
      <c r="O22" s="37">
        <f>'Bieu8-XSKT'!O22</f>
        <v>0</v>
      </c>
      <c r="P22" s="37">
        <f>'Bieu8-XSKT'!P22</f>
        <v>0</v>
      </c>
      <c r="Q22" s="37">
        <f>'Bieu8-XSKT'!Q22</f>
        <v>0</v>
      </c>
      <c r="R22" s="37">
        <f>'Bieu8-XSKT'!R22</f>
        <v>0</v>
      </c>
      <c r="S22" s="37">
        <f>'Bieu8-XSKT'!S22</f>
        <v>0</v>
      </c>
      <c r="T22" s="37">
        <f>'Bieu8-XSKT'!T22</f>
        <v>0</v>
      </c>
      <c r="U22" s="37">
        <f>'Bieu8-XSKT'!U22</f>
        <v>0</v>
      </c>
      <c r="V22" s="37">
        <f>'Bieu8-XSKT'!V22</f>
        <v>0</v>
      </c>
      <c r="W22" s="37">
        <f>'Bieu8-XSKT'!W22</f>
        <v>0</v>
      </c>
      <c r="X22" s="37">
        <f>'Bieu8-XSKT'!X22</f>
        <v>0</v>
      </c>
      <c r="Y22" s="37">
        <f>'Bieu8-XSKT'!Y22</f>
        <v>0</v>
      </c>
      <c r="Z22" s="37">
        <f>'Bieu8-XSKT'!Z22</f>
        <v>0</v>
      </c>
      <c r="AA22" s="37">
        <f>'Bieu8-XSKT'!AA22</f>
        <v>0</v>
      </c>
      <c r="AB22" s="37">
        <f>'Bieu8-XSKT'!AB22</f>
        <v>0</v>
      </c>
      <c r="AC22" s="37">
        <f>'Bieu8-XSKT'!AC22</f>
        <v>0</v>
      </c>
      <c r="AD22" s="37">
        <f>'Bieu8-XSKT'!AD22</f>
        <v>0</v>
      </c>
      <c r="AE22" s="37">
        <f>'Bieu8-XSKT'!AE22</f>
        <v>0</v>
      </c>
      <c r="AF22" s="37">
        <f>'Bieu8-XSKT'!AF22</f>
        <v>0</v>
      </c>
      <c r="AG22" s="37">
        <f>'Bieu8-XSKT'!AG22</f>
        <v>0</v>
      </c>
      <c r="AH22" s="37">
        <f>'Bieu8-XSKT'!AH22</f>
        <v>0</v>
      </c>
      <c r="AI22" s="37">
        <f>'Bieu8-XSKT'!AI22</f>
        <v>0</v>
      </c>
      <c r="AJ22" s="37">
        <f>'Bieu8-XSKT'!AJ22</f>
        <v>0</v>
      </c>
      <c r="AK22" s="37">
        <f>'Bieu8-XSKT'!AK22</f>
        <v>0</v>
      </c>
      <c r="AL22" s="37">
        <f>'Bieu8-XSKT'!AL22</f>
        <v>0</v>
      </c>
      <c r="AM22" s="37">
        <f>'Bieu8-XSKT'!AM22</f>
        <v>0</v>
      </c>
      <c r="AN22" s="37">
        <f>'Bieu8-XSKT'!AN22</f>
        <v>0</v>
      </c>
      <c r="AO22" s="37">
        <f>'Bieu8-XSKT'!AO22</f>
        <v>0</v>
      </c>
      <c r="AP22" s="37">
        <f>'Bieu8-XSKT'!AP22</f>
        <v>0</v>
      </c>
      <c r="AQ22" s="37">
        <f>'Bieu8-XSKT'!AQ22</f>
        <v>3000</v>
      </c>
      <c r="AR22" s="37">
        <f>'Bieu8-XSKT'!AR22</f>
        <v>0</v>
      </c>
      <c r="AS22" s="37">
        <f>'Bieu8-XSKT'!AS22</f>
        <v>1500</v>
      </c>
      <c r="AT22" s="37">
        <f>'Bieu8-XSKT'!AT22</f>
        <v>0</v>
      </c>
      <c r="AU22" s="37">
        <f>'Bieu8-XSKT'!AU22</f>
        <v>7159</v>
      </c>
      <c r="AV22" s="37">
        <f>'Bieu8-XSKT'!AV22</f>
        <v>4700</v>
      </c>
      <c r="AW22" s="37">
        <f>'Bieu8-XSKT'!AW22</f>
        <v>0</v>
      </c>
      <c r="AX22" s="37">
        <f>'Bieu8-XSKT'!AX22</f>
        <v>4700</v>
      </c>
      <c r="AY22" s="37">
        <f>'Bieu8-XSKT'!AY22</f>
        <v>4000</v>
      </c>
      <c r="AZ22" s="37">
        <f>'Bieu8-XSKT'!AZ22</f>
        <v>4000</v>
      </c>
      <c r="BA22" s="37">
        <f>'Bieu8-XSKT'!BA22</f>
        <v>2730</v>
      </c>
      <c r="BB22" s="37">
        <f>'Bieu8-XSKT'!BB22</f>
        <v>700</v>
      </c>
      <c r="BC22" s="37">
        <f>'Bieu8-XSKT'!BC22</f>
        <v>0</v>
      </c>
      <c r="BD22" s="37">
        <f>'Bieu8-XSKT'!BD22</f>
        <v>700</v>
      </c>
      <c r="BE22" s="37">
        <f>'Bieu8-XSKT'!BE22</f>
        <v>3557</v>
      </c>
      <c r="BF22" s="37">
        <f>'Bieu8-XSKT'!BF22</f>
        <v>3557</v>
      </c>
      <c r="BG22" s="37">
        <f>'Bieu8-XSKT'!BG22</f>
        <v>4000</v>
      </c>
      <c r="BH22" s="37">
        <f>'Bieu8-XSKT'!BH22</f>
        <v>4000</v>
      </c>
      <c r="BI22" s="37">
        <f>'Bieu8-XSKT'!BI22</f>
        <v>7159</v>
      </c>
      <c r="BJ22" s="37">
        <f>'Bieu8-XSKT'!BJ22</f>
        <v>4700</v>
      </c>
      <c r="BK22" s="37">
        <f>'Bieu8-XSKT'!BK22</f>
        <v>4700</v>
      </c>
      <c r="BL22" s="37">
        <f>'Bieu8-XSKT'!BL22</f>
        <v>4000</v>
      </c>
      <c r="BM22" s="37">
        <f>'Bieu8-XSKT'!BM22</f>
        <v>4000</v>
      </c>
      <c r="BN22" s="37">
        <f>'Bieu8-XSKT'!BN22</f>
        <v>700</v>
      </c>
      <c r="BO22" s="37">
        <f>'Bieu8-XSKT'!BO22</f>
        <v>0</v>
      </c>
      <c r="BP22" s="37">
        <f>'Bieu8-XSKT'!BP22</f>
        <v>700</v>
      </c>
      <c r="BQ22" s="37">
        <f>'Bieu8-XSKT'!BQ22</f>
        <v>0</v>
      </c>
      <c r="BR22" s="37">
        <f>'Bieu8-XSKT'!BR22</f>
        <v>700</v>
      </c>
      <c r="BS22" s="37">
        <f>'Bieu8-XSKT'!BS22</f>
        <v>0</v>
      </c>
      <c r="BT22" s="37">
        <f>'Bieu8-XSKT'!BT22</f>
        <v>280</v>
      </c>
      <c r="BU22" s="37">
        <f>'Bieu8-XSKT'!BU22</f>
        <v>4980</v>
      </c>
      <c r="BV22" s="37">
        <f>'Bieu8-XSKT'!BV22</f>
        <v>4700</v>
      </c>
      <c r="BW22" s="37">
        <f>'Bieu8-XSKT'!BW22</f>
        <v>700</v>
      </c>
      <c r="BX22" s="37">
        <f>'Bieu8-XSKT'!BX22</f>
        <v>700</v>
      </c>
      <c r="BY22" s="37">
        <f>'Bieu8-XSKT'!BY22</f>
        <v>280</v>
      </c>
      <c r="BZ22" s="37">
        <f>'Bieu8-XSKT'!BZ22</f>
        <v>280</v>
      </c>
      <c r="CA22" s="37">
        <f>'Bieu8-XSKT'!CA22</f>
        <v>0</v>
      </c>
      <c r="CB22" s="37">
        <f>'Bieu8-XSKT'!CB22</f>
        <v>280</v>
      </c>
      <c r="CC22" s="39"/>
      <c r="CD22" s="41" t="s">
        <v>56</v>
      </c>
      <c r="CE22" s="41"/>
    </row>
    <row r="23" spans="1:83" s="125" customFormat="1" ht="45" hidden="1" x14ac:dyDescent="0.25">
      <c r="A23" s="41">
        <f t="shared" si="8"/>
        <v>11</v>
      </c>
      <c r="B23" s="43" t="s">
        <v>59</v>
      </c>
      <c r="C23" s="44"/>
      <c r="D23" s="44"/>
      <c r="E23" s="62">
        <v>2015</v>
      </c>
      <c r="F23" s="41" t="s">
        <v>60</v>
      </c>
      <c r="G23" s="37">
        <f>'Bieu8-XSKT'!G23</f>
        <v>7014</v>
      </c>
      <c r="H23" s="37">
        <f>'Bieu8-XSKT'!H23</f>
        <v>6663</v>
      </c>
      <c r="I23" s="37">
        <f>'Bieu8-XSKT'!I23</f>
        <v>0</v>
      </c>
      <c r="J23" s="37">
        <f>'Bieu8-XSKT'!J23</f>
        <v>0</v>
      </c>
      <c r="K23" s="37">
        <f>'Bieu8-XSKT'!K23</f>
        <v>0</v>
      </c>
      <c r="L23" s="37">
        <f>'Bieu8-XSKT'!L23</f>
        <v>0</v>
      </c>
      <c r="M23" s="37">
        <f>'Bieu8-XSKT'!M23</f>
        <v>0</v>
      </c>
      <c r="N23" s="37">
        <f>'Bieu8-XSKT'!N23</f>
        <v>1400</v>
      </c>
      <c r="O23" s="37">
        <f>'Bieu8-XSKT'!O23</f>
        <v>1400</v>
      </c>
      <c r="P23" s="37">
        <f>'Bieu8-XSKT'!P23</f>
        <v>1540.0000000000002</v>
      </c>
      <c r="Q23" s="37">
        <f>'Bieu8-XSKT'!Q23</f>
        <v>1540.0000000000002</v>
      </c>
      <c r="R23" s="37">
        <f>'Bieu8-XSKT'!R23</f>
        <v>1000</v>
      </c>
      <c r="S23" s="37">
        <f>'Bieu8-XSKT'!S23</f>
        <v>1000</v>
      </c>
      <c r="T23" s="37">
        <f>'Bieu8-XSKT'!T23</f>
        <v>0</v>
      </c>
      <c r="U23" s="37">
        <f>'Bieu8-XSKT'!U23</f>
        <v>0</v>
      </c>
      <c r="V23" s="37">
        <f>'Bieu8-XSKT'!V23</f>
        <v>1400</v>
      </c>
      <c r="W23" s="37">
        <f>'Bieu8-XSKT'!W23</f>
        <v>1400</v>
      </c>
      <c r="X23" s="37">
        <f>'Bieu8-XSKT'!X23</f>
        <v>5263</v>
      </c>
      <c r="Y23" s="37">
        <f>'Bieu8-XSKT'!Y23</f>
        <v>5000</v>
      </c>
      <c r="Z23" s="37">
        <f>'Bieu8-XSKT'!Z23</f>
        <v>0</v>
      </c>
      <c r="AA23" s="37">
        <f>'Bieu8-XSKT'!AA23</f>
        <v>0</v>
      </c>
      <c r="AB23" s="37">
        <f>'Bieu8-XSKT'!AB23</f>
        <v>800</v>
      </c>
      <c r="AC23" s="37">
        <f>'Bieu8-XSKT'!AC23</f>
        <v>800</v>
      </c>
      <c r="AD23" s="37">
        <f>'Bieu8-XSKT'!AD23</f>
        <v>0</v>
      </c>
      <c r="AE23" s="37">
        <f>'Bieu8-XSKT'!AE23</f>
        <v>0</v>
      </c>
      <c r="AF23" s="37">
        <f>'Bieu8-XSKT'!AF23</f>
        <v>2200</v>
      </c>
      <c r="AG23" s="37">
        <f>'Bieu8-XSKT'!AG23</f>
        <v>2000</v>
      </c>
      <c r="AH23" s="37">
        <f>'Bieu8-XSKT'!AH23</f>
        <v>2800</v>
      </c>
      <c r="AI23" s="37">
        <f>'Bieu8-XSKT'!AI23</f>
        <v>2800</v>
      </c>
      <c r="AJ23" s="37">
        <f>'Bieu8-XSKT'!AJ23</f>
        <v>0</v>
      </c>
      <c r="AK23" s="37">
        <f>'Bieu8-XSKT'!AK23</f>
        <v>0</v>
      </c>
      <c r="AL23" s="37">
        <f>'Bieu8-XSKT'!AL23</f>
        <v>800</v>
      </c>
      <c r="AM23" s="37">
        <f>'Bieu8-XSKT'!AM23</f>
        <v>800</v>
      </c>
      <c r="AN23" s="37">
        <f>'Bieu8-XSKT'!AN23</f>
        <v>4200</v>
      </c>
      <c r="AO23" s="37">
        <f>'Bieu8-XSKT'!AO23</f>
        <v>4200</v>
      </c>
      <c r="AP23" s="37">
        <f>'Bieu8-XSKT'!AP23</f>
        <v>1250</v>
      </c>
      <c r="AQ23" s="37">
        <f>'Bieu8-XSKT'!AQ23</f>
        <v>1200</v>
      </c>
      <c r="AR23" s="37">
        <f>'Bieu8-XSKT'!AR23</f>
        <v>1200</v>
      </c>
      <c r="AS23" s="37">
        <f>'Bieu8-XSKT'!AS23</f>
        <v>5450</v>
      </c>
      <c r="AT23" s="37">
        <f>'Bieu8-XSKT'!AT23</f>
        <v>5450</v>
      </c>
      <c r="AU23" s="37">
        <f>'Bieu8-XSKT'!AU23</f>
        <v>5050</v>
      </c>
      <c r="AV23" s="37">
        <f>'Bieu8-XSKT'!AV23</f>
        <v>5050</v>
      </c>
      <c r="AW23" s="37">
        <f>'Bieu8-XSKT'!AW23</f>
        <v>4050</v>
      </c>
      <c r="AX23" s="37">
        <f>'Bieu8-XSKT'!AX23</f>
        <v>1000</v>
      </c>
      <c r="AY23" s="37">
        <f>'Bieu8-XSKT'!AY23</f>
        <v>913</v>
      </c>
      <c r="AZ23" s="37">
        <f>'Bieu8-XSKT'!AZ23</f>
        <v>913</v>
      </c>
      <c r="BA23" s="37">
        <f>'Bieu8-XSKT'!BA23</f>
        <v>0</v>
      </c>
      <c r="BB23" s="37">
        <f>'Bieu8-XSKT'!BB23</f>
        <v>87</v>
      </c>
      <c r="BC23" s="37">
        <f>'Bieu8-XSKT'!BC23</f>
        <v>0</v>
      </c>
      <c r="BD23" s="37">
        <f>'Bieu8-XSKT'!BD23</f>
        <v>87</v>
      </c>
      <c r="BE23" s="37">
        <f>'Bieu8-XSKT'!BE23</f>
        <v>913</v>
      </c>
      <c r="BF23" s="37">
        <f>'Bieu8-XSKT'!BF23</f>
        <v>913</v>
      </c>
      <c r="BG23" s="37">
        <f>'Bieu8-XSKT'!BG23</f>
        <v>4963</v>
      </c>
      <c r="BH23" s="37">
        <f>'Bieu8-XSKT'!BH23</f>
        <v>4963</v>
      </c>
      <c r="BI23" s="37">
        <f>'Bieu8-XSKT'!BI23</f>
        <v>5050</v>
      </c>
      <c r="BJ23" s="37">
        <f>'Bieu8-XSKT'!BJ23</f>
        <v>5050</v>
      </c>
      <c r="BK23" s="37">
        <f>'Bieu8-XSKT'!BK23</f>
        <v>5050</v>
      </c>
      <c r="BL23" s="37">
        <f>'Bieu8-XSKT'!BL23</f>
        <v>4963</v>
      </c>
      <c r="BM23" s="37">
        <f>'Bieu8-XSKT'!BM23</f>
        <v>913</v>
      </c>
      <c r="BN23" s="37">
        <f>'Bieu8-XSKT'!BN23</f>
        <v>87</v>
      </c>
      <c r="BO23" s="37">
        <f>'Bieu8-XSKT'!BO23</f>
        <v>0</v>
      </c>
      <c r="BP23" s="37">
        <f>'Bieu8-XSKT'!BP23</f>
        <v>87</v>
      </c>
      <c r="BQ23" s="37">
        <f>'Bieu8-XSKT'!BQ23</f>
        <v>37</v>
      </c>
      <c r="BR23" s="37">
        <f>'Bieu8-XSKT'!BR23</f>
        <v>37</v>
      </c>
      <c r="BS23" s="37">
        <f>'Bieu8-XSKT'!BS23</f>
        <v>0</v>
      </c>
      <c r="BT23" s="37">
        <f>'Bieu8-XSKT'!BT23</f>
        <v>100</v>
      </c>
      <c r="BU23" s="37">
        <f>'Bieu8-XSKT'!BU23</f>
        <v>5150</v>
      </c>
      <c r="BV23" s="37">
        <f>'Bieu8-XSKT'!BV23</f>
        <v>4963</v>
      </c>
      <c r="BW23" s="37">
        <f>'Bieu8-XSKT'!BW23</f>
        <v>37</v>
      </c>
      <c r="BX23" s="37">
        <f>'Bieu8-XSKT'!BX23</f>
        <v>37</v>
      </c>
      <c r="BY23" s="37">
        <f>'Bieu8-XSKT'!BY23</f>
        <v>187</v>
      </c>
      <c r="BZ23" s="37">
        <f>'Bieu8-XSKT'!BZ23</f>
        <v>187</v>
      </c>
      <c r="CA23" s="37">
        <f>'Bieu8-XSKT'!CA23</f>
        <v>0</v>
      </c>
      <c r="CB23" s="37">
        <f>'Bieu8-XSKT'!CB23</f>
        <v>187</v>
      </c>
      <c r="CC23" s="39"/>
      <c r="CD23" s="124" t="s">
        <v>58</v>
      </c>
      <c r="CE23" s="124"/>
    </row>
    <row r="24" spans="1:83" s="17" customFormat="1" ht="45" hidden="1" x14ac:dyDescent="0.25">
      <c r="A24" s="41">
        <f t="shared" si="8"/>
        <v>12</v>
      </c>
      <c r="B24" s="43" t="s">
        <v>355</v>
      </c>
      <c r="C24" s="44"/>
      <c r="D24" s="44"/>
      <c r="E24" s="41">
        <v>2015</v>
      </c>
      <c r="F24" s="41" t="s">
        <v>356</v>
      </c>
      <c r="G24" s="37">
        <f>'Bieu8-XSKT'!G24</f>
        <v>2380</v>
      </c>
      <c r="H24" s="37">
        <f>'Bieu8-XSKT'!H24</f>
        <v>2380</v>
      </c>
      <c r="I24" s="37">
        <f>'Bieu8-XSKT'!I24</f>
        <v>0</v>
      </c>
      <c r="J24" s="37">
        <f>'Bieu8-XSKT'!J24</f>
        <v>0</v>
      </c>
      <c r="K24" s="37">
        <f>'Bieu8-XSKT'!K24</f>
        <v>0</v>
      </c>
      <c r="L24" s="37">
        <f>'Bieu8-XSKT'!L24</f>
        <v>0</v>
      </c>
      <c r="M24" s="37">
        <f>'Bieu8-XSKT'!M24</f>
        <v>0</v>
      </c>
      <c r="N24" s="37">
        <f>'Bieu8-XSKT'!N24</f>
        <v>0</v>
      </c>
      <c r="O24" s="37">
        <f>'Bieu8-XSKT'!O24</f>
        <v>0</v>
      </c>
      <c r="P24" s="37">
        <f>'Bieu8-XSKT'!P24</f>
        <v>0</v>
      </c>
      <c r="Q24" s="37">
        <f>'Bieu8-XSKT'!Q24</f>
        <v>0</v>
      </c>
      <c r="R24" s="37">
        <f>'Bieu8-XSKT'!R24</f>
        <v>0</v>
      </c>
      <c r="S24" s="37">
        <f>'Bieu8-XSKT'!S24</f>
        <v>0</v>
      </c>
      <c r="T24" s="37">
        <f>'Bieu8-XSKT'!T24</f>
        <v>0</v>
      </c>
      <c r="U24" s="37">
        <f>'Bieu8-XSKT'!U24</f>
        <v>0</v>
      </c>
      <c r="V24" s="37">
        <f>'Bieu8-XSKT'!V24</f>
        <v>0</v>
      </c>
      <c r="W24" s="37">
        <f>'Bieu8-XSKT'!W24</f>
        <v>0</v>
      </c>
      <c r="X24" s="37">
        <f>'Bieu8-XSKT'!X24</f>
        <v>1880</v>
      </c>
      <c r="Y24" s="37">
        <f>'Bieu8-XSKT'!Y24</f>
        <v>1880</v>
      </c>
      <c r="Z24" s="37">
        <f>'Bieu8-XSKT'!Z24</f>
        <v>0</v>
      </c>
      <c r="AA24" s="37">
        <f>'Bieu8-XSKT'!AA24</f>
        <v>0</v>
      </c>
      <c r="AB24" s="37">
        <f>'Bieu8-XSKT'!AB24</f>
        <v>600</v>
      </c>
      <c r="AC24" s="37">
        <f>'Bieu8-XSKT'!AC24</f>
        <v>600</v>
      </c>
      <c r="AD24" s="37">
        <f>'Bieu8-XSKT'!AD24</f>
        <v>600</v>
      </c>
      <c r="AE24" s="37">
        <f>'Bieu8-XSKT'!AE24</f>
        <v>0</v>
      </c>
      <c r="AF24" s="37">
        <f>'Bieu8-XSKT'!AF24</f>
        <v>600</v>
      </c>
      <c r="AG24" s="37">
        <f>'Bieu8-XSKT'!AG24</f>
        <v>500</v>
      </c>
      <c r="AH24" s="37">
        <f>'Bieu8-XSKT'!AH24</f>
        <v>1100</v>
      </c>
      <c r="AI24" s="37">
        <f>'Bieu8-XSKT'!AI24</f>
        <v>1100</v>
      </c>
      <c r="AJ24" s="37">
        <f>'Bieu8-XSKT'!AJ24</f>
        <v>0</v>
      </c>
      <c r="AK24" s="37">
        <f>'Bieu8-XSKT'!AK24</f>
        <v>0</v>
      </c>
      <c r="AL24" s="37">
        <f>'Bieu8-XSKT'!AL24</f>
        <v>600</v>
      </c>
      <c r="AM24" s="37">
        <f>'Bieu8-XSKT'!AM24</f>
        <v>600</v>
      </c>
      <c r="AN24" s="37">
        <f>'Bieu8-XSKT'!AN24</f>
        <v>1100</v>
      </c>
      <c r="AO24" s="37">
        <f>'Bieu8-XSKT'!AO24</f>
        <v>1100</v>
      </c>
      <c r="AP24" s="37">
        <f>'Bieu8-XSKT'!AP24</f>
        <v>600</v>
      </c>
      <c r="AQ24" s="37">
        <f>'Bieu8-XSKT'!AQ24</f>
        <v>0</v>
      </c>
      <c r="AR24" s="37">
        <f>'Bieu8-XSKT'!AR24</f>
        <v>0</v>
      </c>
      <c r="AS24" s="37">
        <f>'Bieu8-XSKT'!AS24</f>
        <v>1700</v>
      </c>
      <c r="AT24" s="37">
        <f>'Bieu8-XSKT'!AT24</f>
        <v>1700</v>
      </c>
      <c r="AU24" s="37">
        <f>'Bieu8-XSKT'!AU24</f>
        <v>2350</v>
      </c>
      <c r="AV24" s="37">
        <f>'Bieu8-XSKT'!AV24</f>
        <v>2350</v>
      </c>
      <c r="AW24" s="37">
        <f>'Bieu8-XSKT'!AW24</f>
        <v>1700</v>
      </c>
      <c r="AX24" s="37">
        <f>'Bieu8-XSKT'!AX24</f>
        <v>650</v>
      </c>
      <c r="AY24" s="37">
        <f>'Bieu8-XSKT'!AY24</f>
        <v>580</v>
      </c>
      <c r="AZ24" s="37">
        <f>'Bieu8-XSKT'!AZ24</f>
        <v>580</v>
      </c>
      <c r="BA24" s="37">
        <f>'Bieu8-XSKT'!BA24</f>
        <v>0</v>
      </c>
      <c r="BB24" s="37">
        <f>'Bieu8-XSKT'!BB24</f>
        <v>70</v>
      </c>
      <c r="BC24" s="37">
        <f>'Bieu8-XSKT'!BC24</f>
        <v>0</v>
      </c>
      <c r="BD24" s="37">
        <f>'Bieu8-XSKT'!BD24</f>
        <v>70</v>
      </c>
      <c r="BE24" s="37">
        <f>'Bieu8-XSKT'!BE24</f>
        <v>0</v>
      </c>
      <c r="BF24" s="37">
        <f>'Bieu8-XSKT'!BF24</f>
        <v>0</v>
      </c>
      <c r="BG24" s="37">
        <f>'Bieu8-XSKT'!BG24</f>
        <v>2280</v>
      </c>
      <c r="BH24" s="37">
        <f>'Bieu8-XSKT'!BH24</f>
        <v>2280</v>
      </c>
      <c r="BI24" s="37">
        <f>'Bieu8-XSKT'!BI24</f>
        <v>2350</v>
      </c>
      <c r="BJ24" s="37">
        <f>'Bieu8-XSKT'!BJ24</f>
        <v>2350</v>
      </c>
      <c r="BK24" s="37">
        <f>'Bieu8-XSKT'!BK24</f>
        <v>2350</v>
      </c>
      <c r="BL24" s="37">
        <f>'Bieu8-XSKT'!BL24</f>
        <v>2280</v>
      </c>
      <c r="BM24" s="37">
        <f>'Bieu8-XSKT'!BM24</f>
        <v>580</v>
      </c>
      <c r="BN24" s="37">
        <f>'Bieu8-XSKT'!BN24</f>
        <v>70</v>
      </c>
      <c r="BO24" s="37">
        <f>'Bieu8-XSKT'!BO24</f>
        <v>0</v>
      </c>
      <c r="BP24" s="37">
        <f>'Bieu8-XSKT'!BP24</f>
        <v>70</v>
      </c>
      <c r="BQ24" s="37">
        <f>'Bieu8-XSKT'!BQ24</f>
        <v>0</v>
      </c>
      <c r="BR24" s="37">
        <f>'Bieu8-XSKT'!BR24</f>
        <v>0</v>
      </c>
      <c r="BS24" s="37">
        <f>'Bieu8-XSKT'!BS24</f>
        <v>0</v>
      </c>
      <c r="BT24" s="37">
        <f>'Bieu8-XSKT'!BT24</f>
        <v>0</v>
      </c>
      <c r="BU24" s="37">
        <f>'Bieu8-XSKT'!BU24</f>
        <v>2350</v>
      </c>
      <c r="BV24" s="37">
        <f>'Bieu8-XSKT'!BV24</f>
        <v>2280</v>
      </c>
      <c r="BW24" s="37">
        <f>'Bieu8-XSKT'!BW24</f>
        <v>0</v>
      </c>
      <c r="BX24" s="37">
        <f>'Bieu8-XSKT'!BX24</f>
        <v>0</v>
      </c>
      <c r="BY24" s="37">
        <f>'Bieu8-XSKT'!BY24</f>
        <v>70</v>
      </c>
      <c r="BZ24" s="37">
        <f>'Bieu8-XSKT'!BZ24</f>
        <v>70</v>
      </c>
      <c r="CA24" s="37">
        <f>'Bieu8-XSKT'!CA24</f>
        <v>0</v>
      </c>
      <c r="CB24" s="37">
        <f>'Bieu8-XSKT'!CB24</f>
        <v>70</v>
      </c>
      <c r="CC24" s="39"/>
      <c r="CD24" s="62" t="s">
        <v>57</v>
      </c>
      <c r="CE24" s="62"/>
    </row>
    <row r="25" spans="1:83" s="17" customFormat="1" ht="45" hidden="1" x14ac:dyDescent="0.25">
      <c r="A25" s="41">
        <f t="shared" si="8"/>
        <v>13</v>
      </c>
      <c r="B25" s="43" t="s">
        <v>357</v>
      </c>
      <c r="C25" s="44"/>
      <c r="D25" s="44"/>
      <c r="E25" s="41">
        <v>2015</v>
      </c>
      <c r="F25" s="41" t="s">
        <v>358</v>
      </c>
      <c r="G25" s="37">
        <f>'Bieu8-XSKT'!G25</f>
        <v>2880</v>
      </c>
      <c r="H25" s="37">
        <f>'Bieu8-XSKT'!H25</f>
        <v>2880</v>
      </c>
      <c r="I25" s="37">
        <f>'Bieu8-XSKT'!I25</f>
        <v>0</v>
      </c>
      <c r="J25" s="37">
        <f>'Bieu8-XSKT'!J25</f>
        <v>0</v>
      </c>
      <c r="K25" s="37">
        <f>'Bieu8-XSKT'!K25</f>
        <v>0</v>
      </c>
      <c r="L25" s="37">
        <f>'Bieu8-XSKT'!L25</f>
        <v>0</v>
      </c>
      <c r="M25" s="37">
        <f>'Bieu8-XSKT'!M25</f>
        <v>0</v>
      </c>
      <c r="N25" s="37">
        <f>'Bieu8-XSKT'!N25</f>
        <v>0</v>
      </c>
      <c r="O25" s="37">
        <f>'Bieu8-XSKT'!O25</f>
        <v>0</v>
      </c>
      <c r="P25" s="37">
        <f>'Bieu8-XSKT'!P25</f>
        <v>0</v>
      </c>
      <c r="Q25" s="37">
        <f>'Bieu8-XSKT'!Q25</f>
        <v>0</v>
      </c>
      <c r="R25" s="37">
        <f>'Bieu8-XSKT'!R25</f>
        <v>0</v>
      </c>
      <c r="S25" s="37">
        <f>'Bieu8-XSKT'!S25</f>
        <v>0</v>
      </c>
      <c r="T25" s="37">
        <f>'Bieu8-XSKT'!T25</f>
        <v>0</v>
      </c>
      <c r="U25" s="37">
        <f>'Bieu8-XSKT'!U25</f>
        <v>0</v>
      </c>
      <c r="V25" s="37">
        <f>'Bieu8-XSKT'!V25</f>
        <v>0</v>
      </c>
      <c r="W25" s="37">
        <f>'Bieu8-XSKT'!W25</f>
        <v>0</v>
      </c>
      <c r="X25" s="37">
        <f>'Bieu8-XSKT'!X25</f>
        <v>2880</v>
      </c>
      <c r="Y25" s="37">
        <f>'Bieu8-XSKT'!Y25</f>
        <v>2880</v>
      </c>
      <c r="Z25" s="37">
        <f>'Bieu8-XSKT'!Z25</f>
        <v>0</v>
      </c>
      <c r="AA25" s="37">
        <f>'Bieu8-XSKT'!AA25</f>
        <v>0</v>
      </c>
      <c r="AB25" s="37">
        <f>'Bieu8-XSKT'!AB25</f>
        <v>800</v>
      </c>
      <c r="AC25" s="37">
        <f>'Bieu8-XSKT'!AC25</f>
        <v>800</v>
      </c>
      <c r="AD25" s="37">
        <f>'Bieu8-XSKT'!AD25</f>
        <v>900</v>
      </c>
      <c r="AE25" s="37">
        <f>'Bieu8-XSKT'!AE25</f>
        <v>0</v>
      </c>
      <c r="AF25" s="37">
        <f>'Bieu8-XSKT'!AF25</f>
        <v>800</v>
      </c>
      <c r="AG25" s="37">
        <f>'Bieu8-XSKT'!AG25</f>
        <v>700</v>
      </c>
      <c r="AH25" s="37">
        <f>'Bieu8-XSKT'!AH25</f>
        <v>1500</v>
      </c>
      <c r="AI25" s="37">
        <f>'Bieu8-XSKT'!AI25</f>
        <v>1500</v>
      </c>
      <c r="AJ25" s="37">
        <f>'Bieu8-XSKT'!AJ25</f>
        <v>0</v>
      </c>
      <c r="AK25" s="37">
        <f>'Bieu8-XSKT'!AK25</f>
        <v>0</v>
      </c>
      <c r="AL25" s="37">
        <f>'Bieu8-XSKT'!AL25</f>
        <v>0</v>
      </c>
      <c r="AM25" s="37">
        <f>'Bieu8-XSKT'!AM25</f>
        <v>0</v>
      </c>
      <c r="AN25" s="37">
        <f>'Bieu8-XSKT'!AN25</f>
        <v>1500</v>
      </c>
      <c r="AO25" s="37">
        <f>'Bieu8-XSKT'!AO25</f>
        <v>1500</v>
      </c>
      <c r="AP25" s="37">
        <f>'Bieu8-XSKT'!AP25</f>
        <v>500</v>
      </c>
      <c r="AQ25" s="37">
        <f>'Bieu8-XSKT'!AQ25</f>
        <v>0</v>
      </c>
      <c r="AR25" s="37">
        <f>'Bieu8-XSKT'!AR25</f>
        <v>0</v>
      </c>
      <c r="AS25" s="37">
        <f>'Bieu8-XSKT'!AS25</f>
        <v>2000</v>
      </c>
      <c r="AT25" s="37">
        <f>'Bieu8-XSKT'!AT25</f>
        <v>2000</v>
      </c>
      <c r="AU25" s="37">
        <f>'Bieu8-XSKT'!AU25</f>
        <v>2700</v>
      </c>
      <c r="AV25" s="37">
        <f>'Bieu8-XSKT'!AV25</f>
        <v>2700</v>
      </c>
      <c r="AW25" s="37">
        <f>'Bieu8-XSKT'!AW25</f>
        <v>2000</v>
      </c>
      <c r="AX25" s="37">
        <f>'Bieu8-XSKT'!AX25</f>
        <v>700</v>
      </c>
      <c r="AY25" s="37">
        <f>'Bieu8-XSKT'!AY25</f>
        <v>300</v>
      </c>
      <c r="AZ25" s="37">
        <f>'Bieu8-XSKT'!AZ25</f>
        <v>300</v>
      </c>
      <c r="BA25" s="37">
        <f>'Bieu8-XSKT'!BA25</f>
        <v>0</v>
      </c>
      <c r="BB25" s="37">
        <f>'Bieu8-XSKT'!BB25</f>
        <v>400</v>
      </c>
      <c r="BC25" s="37">
        <f>'Bieu8-XSKT'!BC25</f>
        <v>0</v>
      </c>
      <c r="BD25" s="37">
        <f>'Bieu8-XSKT'!BD25</f>
        <v>400</v>
      </c>
      <c r="BE25" s="37">
        <f>'Bieu8-XSKT'!BE25</f>
        <v>0</v>
      </c>
      <c r="BF25" s="37">
        <f>'Bieu8-XSKT'!BF25</f>
        <v>0</v>
      </c>
      <c r="BG25" s="37">
        <f>'Bieu8-XSKT'!BG25</f>
        <v>2300</v>
      </c>
      <c r="BH25" s="37">
        <f>'Bieu8-XSKT'!BH25</f>
        <v>2300</v>
      </c>
      <c r="BI25" s="37">
        <f>'Bieu8-XSKT'!BI25</f>
        <v>2700</v>
      </c>
      <c r="BJ25" s="37">
        <f>'Bieu8-XSKT'!BJ25</f>
        <v>2700</v>
      </c>
      <c r="BK25" s="37">
        <f>'Bieu8-XSKT'!BK25</f>
        <v>2700</v>
      </c>
      <c r="BL25" s="37">
        <f>'Bieu8-XSKT'!BL25</f>
        <v>2300</v>
      </c>
      <c r="BM25" s="37">
        <f>'Bieu8-XSKT'!BM25</f>
        <v>300</v>
      </c>
      <c r="BN25" s="37">
        <f>'Bieu8-XSKT'!BN25</f>
        <v>400</v>
      </c>
      <c r="BO25" s="37">
        <f>'Bieu8-XSKT'!BO25</f>
        <v>0</v>
      </c>
      <c r="BP25" s="37">
        <f>'Bieu8-XSKT'!BP25</f>
        <v>400</v>
      </c>
      <c r="BQ25" s="37">
        <f>'Bieu8-XSKT'!BQ25</f>
        <v>0</v>
      </c>
      <c r="BR25" s="37">
        <f>'Bieu8-XSKT'!BR25</f>
        <v>0</v>
      </c>
      <c r="BS25" s="37">
        <f>'Bieu8-XSKT'!BS25</f>
        <v>0</v>
      </c>
      <c r="BT25" s="37">
        <f>'Bieu8-XSKT'!BT25</f>
        <v>0</v>
      </c>
      <c r="BU25" s="37">
        <f>'Bieu8-XSKT'!BU25</f>
        <v>2700</v>
      </c>
      <c r="BV25" s="37">
        <f>'Bieu8-XSKT'!BV25</f>
        <v>2300</v>
      </c>
      <c r="BW25" s="37">
        <f>'Bieu8-XSKT'!BW25</f>
        <v>0</v>
      </c>
      <c r="BX25" s="37">
        <f>'Bieu8-XSKT'!BX25</f>
        <v>0</v>
      </c>
      <c r="BY25" s="37">
        <f>'Bieu8-XSKT'!BY25</f>
        <v>400</v>
      </c>
      <c r="BZ25" s="37">
        <f>'Bieu8-XSKT'!BZ25</f>
        <v>400</v>
      </c>
      <c r="CA25" s="37">
        <f>'Bieu8-XSKT'!CA25</f>
        <v>0</v>
      </c>
      <c r="CB25" s="37">
        <f>'Bieu8-XSKT'!CB25</f>
        <v>400</v>
      </c>
      <c r="CC25" s="39"/>
      <c r="CD25" s="62" t="s">
        <v>57</v>
      </c>
      <c r="CE25" s="62"/>
    </row>
    <row r="26" spans="1:83" s="17" customFormat="1" ht="45" hidden="1" x14ac:dyDescent="0.25">
      <c r="A26" s="41">
        <f t="shared" si="8"/>
        <v>14</v>
      </c>
      <c r="B26" s="43" t="s">
        <v>348</v>
      </c>
      <c r="C26" s="44"/>
      <c r="D26" s="44"/>
      <c r="E26" s="41">
        <v>2016</v>
      </c>
      <c r="F26" s="41" t="s">
        <v>349</v>
      </c>
      <c r="G26" s="37">
        <f>'Bieu8-XSKT'!G26</f>
        <v>4926</v>
      </c>
      <c r="H26" s="37">
        <f>'Bieu8-XSKT'!H26</f>
        <v>4435</v>
      </c>
      <c r="I26" s="37">
        <f>'Bieu8-XSKT'!I26</f>
        <v>0</v>
      </c>
      <c r="J26" s="37">
        <f>'Bieu8-XSKT'!J26</f>
        <v>0</v>
      </c>
      <c r="K26" s="37">
        <f>'Bieu8-XSKT'!K26</f>
        <v>0</v>
      </c>
      <c r="L26" s="37">
        <f>'Bieu8-XSKT'!L26</f>
        <v>0</v>
      </c>
      <c r="M26" s="37">
        <f>'Bieu8-XSKT'!M26</f>
        <v>0</v>
      </c>
      <c r="N26" s="37">
        <f>'Bieu8-XSKT'!N26</f>
        <v>0</v>
      </c>
      <c r="O26" s="37">
        <f>'Bieu8-XSKT'!O26</f>
        <v>0</v>
      </c>
      <c r="P26" s="37">
        <f>'Bieu8-XSKT'!P26</f>
        <v>0</v>
      </c>
      <c r="Q26" s="37">
        <f>'Bieu8-XSKT'!Q26</f>
        <v>0</v>
      </c>
      <c r="R26" s="37">
        <f>'Bieu8-XSKT'!R26</f>
        <v>0</v>
      </c>
      <c r="S26" s="37">
        <f>'Bieu8-XSKT'!S26</f>
        <v>0</v>
      </c>
      <c r="T26" s="37">
        <f>'Bieu8-XSKT'!T26</f>
        <v>0</v>
      </c>
      <c r="U26" s="37">
        <f>'Bieu8-XSKT'!U26</f>
        <v>0</v>
      </c>
      <c r="V26" s="37">
        <f>'Bieu8-XSKT'!V26</f>
        <v>0</v>
      </c>
      <c r="W26" s="37">
        <f>'Bieu8-XSKT'!W26</f>
        <v>0</v>
      </c>
      <c r="X26" s="37">
        <f>'Bieu8-XSKT'!X26</f>
        <v>4926</v>
      </c>
      <c r="Y26" s="37">
        <f>'Bieu8-XSKT'!Y26</f>
        <v>4435</v>
      </c>
      <c r="Z26" s="37">
        <f>'Bieu8-XSKT'!Z26</f>
        <v>0</v>
      </c>
      <c r="AA26" s="37">
        <f>'Bieu8-XSKT'!AA26</f>
        <v>0</v>
      </c>
      <c r="AB26" s="37">
        <f>'Bieu8-XSKT'!AB26</f>
        <v>700</v>
      </c>
      <c r="AC26" s="37">
        <f>'Bieu8-XSKT'!AC26</f>
        <v>700</v>
      </c>
      <c r="AD26" s="37">
        <f>'Bieu8-XSKT'!AD26</f>
        <v>0</v>
      </c>
      <c r="AE26" s="37">
        <f>'Bieu8-XSKT'!AE26</f>
        <v>0</v>
      </c>
      <c r="AF26" s="37">
        <f>'Bieu8-XSKT'!AF26</f>
        <v>700</v>
      </c>
      <c r="AG26" s="37">
        <f>'Bieu8-XSKT'!AG26</f>
        <v>0</v>
      </c>
      <c r="AH26" s="37">
        <f>'Bieu8-XSKT'!AH26</f>
        <v>700</v>
      </c>
      <c r="AI26" s="37">
        <f>'Bieu8-XSKT'!AI26</f>
        <v>700</v>
      </c>
      <c r="AJ26" s="37">
        <f>'Bieu8-XSKT'!AJ26</f>
        <v>0</v>
      </c>
      <c r="AK26" s="37">
        <f>'Bieu8-XSKT'!AK26</f>
        <v>0</v>
      </c>
      <c r="AL26" s="37">
        <f>'Bieu8-XSKT'!AL26</f>
        <v>500</v>
      </c>
      <c r="AM26" s="37">
        <f>'Bieu8-XSKT'!AM26</f>
        <v>500</v>
      </c>
      <c r="AN26" s="37">
        <f>'Bieu8-XSKT'!AN26</f>
        <v>700</v>
      </c>
      <c r="AO26" s="37">
        <f>'Bieu8-XSKT'!AO26</f>
        <v>700</v>
      </c>
      <c r="AP26" s="37">
        <f>'Bieu8-XSKT'!AP26</f>
        <v>2400</v>
      </c>
      <c r="AQ26" s="37">
        <f>'Bieu8-XSKT'!AQ26</f>
        <v>2400</v>
      </c>
      <c r="AR26" s="37">
        <f>'Bieu8-XSKT'!AR26</f>
        <v>2400</v>
      </c>
      <c r="AS26" s="37">
        <f>'Bieu8-XSKT'!AS26</f>
        <v>3100</v>
      </c>
      <c r="AT26" s="37">
        <f>'Bieu8-XSKT'!AT26</f>
        <v>3100</v>
      </c>
      <c r="AU26" s="37">
        <f>'Bieu8-XSKT'!AU26</f>
        <v>4435</v>
      </c>
      <c r="AV26" s="37">
        <f>'Bieu8-XSKT'!AV26</f>
        <v>4435</v>
      </c>
      <c r="AW26" s="37">
        <f>'Bieu8-XSKT'!AW26</f>
        <v>3100</v>
      </c>
      <c r="AX26" s="37">
        <f>'Bieu8-XSKT'!AX26</f>
        <v>1335</v>
      </c>
      <c r="AY26" s="37">
        <f>'Bieu8-XSKT'!AY26</f>
        <v>1100</v>
      </c>
      <c r="AZ26" s="37">
        <f>'Bieu8-XSKT'!AZ26</f>
        <v>1100</v>
      </c>
      <c r="BA26" s="37">
        <f>'Bieu8-XSKT'!BA26</f>
        <v>891.5</v>
      </c>
      <c r="BB26" s="37">
        <f>'Bieu8-XSKT'!BB26</f>
        <v>235</v>
      </c>
      <c r="BC26" s="37">
        <f>'Bieu8-XSKT'!BC26</f>
        <v>0</v>
      </c>
      <c r="BD26" s="37">
        <f>'Bieu8-XSKT'!BD26</f>
        <v>235</v>
      </c>
      <c r="BE26" s="37">
        <f>'Bieu8-XSKT'!BE26</f>
        <v>1100</v>
      </c>
      <c r="BF26" s="37">
        <f>'Bieu8-XSKT'!BF26</f>
        <v>1100</v>
      </c>
      <c r="BG26" s="37">
        <f>'Bieu8-XSKT'!BG26</f>
        <v>4200</v>
      </c>
      <c r="BH26" s="37">
        <f>'Bieu8-XSKT'!BH26</f>
        <v>4200</v>
      </c>
      <c r="BI26" s="37">
        <f>'Bieu8-XSKT'!BI26</f>
        <v>4435</v>
      </c>
      <c r="BJ26" s="37">
        <f>'Bieu8-XSKT'!BJ26</f>
        <v>4435</v>
      </c>
      <c r="BK26" s="37">
        <f>'Bieu8-XSKT'!BK26</f>
        <v>4435</v>
      </c>
      <c r="BL26" s="37">
        <f>'Bieu8-XSKT'!BL26</f>
        <v>4200</v>
      </c>
      <c r="BM26" s="37">
        <f>'Bieu8-XSKT'!BM26</f>
        <v>1100</v>
      </c>
      <c r="BN26" s="37">
        <f>'Bieu8-XSKT'!BN26</f>
        <v>235</v>
      </c>
      <c r="BO26" s="37">
        <f>'Bieu8-XSKT'!BO26</f>
        <v>0</v>
      </c>
      <c r="BP26" s="37">
        <f>'Bieu8-XSKT'!BP26</f>
        <v>235</v>
      </c>
      <c r="BQ26" s="37">
        <f>'Bieu8-XSKT'!BQ26</f>
        <v>235</v>
      </c>
      <c r="BR26" s="37">
        <f>'Bieu8-XSKT'!BR26</f>
        <v>235</v>
      </c>
      <c r="BS26" s="37">
        <f>'Bieu8-XSKT'!BS26</f>
        <v>0</v>
      </c>
      <c r="BT26" s="37">
        <f>'Bieu8-XSKT'!BT26</f>
        <v>-101</v>
      </c>
      <c r="BU26" s="37">
        <f>'Bieu8-XSKT'!BU26</f>
        <v>4334</v>
      </c>
      <c r="BV26" s="37">
        <f>'Bieu8-XSKT'!BV26</f>
        <v>4200</v>
      </c>
      <c r="BW26" s="37">
        <f>'Bieu8-XSKT'!BW26</f>
        <v>235</v>
      </c>
      <c r="BX26" s="37">
        <f>'Bieu8-XSKT'!BX26</f>
        <v>235</v>
      </c>
      <c r="BY26" s="37">
        <f>'Bieu8-XSKT'!BY26</f>
        <v>134</v>
      </c>
      <c r="BZ26" s="37">
        <f>'Bieu8-XSKT'!BZ26</f>
        <v>134</v>
      </c>
      <c r="CA26" s="37">
        <f>'Bieu8-XSKT'!CA26</f>
        <v>0</v>
      </c>
      <c r="CB26" s="37">
        <f>'Bieu8-XSKT'!CB26</f>
        <v>134</v>
      </c>
      <c r="CC26" s="39"/>
      <c r="CD26" s="124" t="s">
        <v>350</v>
      </c>
      <c r="CE26" s="124"/>
    </row>
    <row r="27" spans="1:83" s="107" customFormat="1" ht="45" hidden="1" x14ac:dyDescent="0.25">
      <c r="A27" s="41">
        <f t="shared" si="8"/>
        <v>15</v>
      </c>
      <c r="B27" s="43" t="s">
        <v>87</v>
      </c>
      <c r="C27" s="117"/>
      <c r="D27" s="117"/>
      <c r="E27" s="62">
        <v>2018</v>
      </c>
      <c r="F27" s="41" t="s">
        <v>88</v>
      </c>
      <c r="G27" s="37">
        <f>'Bieu8-XSKT'!G27</f>
        <v>6592</v>
      </c>
      <c r="H27" s="37">
        <f>'Bieu8-XSKT'!H27</f>
        <v>5935</v>
      </c>
      <c r="I27" s="37">
        <f>'Bieu8-XSKT'!I27</f>
        <v>0</v>
      </c>
      <c r="J27" s="37">
        <f>'Bieu8-XSKT'!J27</f>
        <v>0</v>
      </c>
      <c r="K27" s="37">
        <f>'Bieu8-XSKT'!K27</f>
        <v>0</v>
      </c>
      <c r="L27" s="37">
        <f>'Bieu8-XSKT'!L27</f>
        <v>0</v>
      </c>
      <c r="M27" s="37">
        <f>'Bieu8-XSKT'!M27</f>
        <v>0</v>
      </c>
      <c r="N27" s="37">
        <f>'Bieu8-XSKT'!N27</f>
        <v>0</v>
      </c>
      <c r="O27" s="37">
        <f>'Bieu8-XSKT'!O27</f>
        <v>0</v>
      </c>
      <c r="P27" s="37">
        <f>'Bieu8-XSKT'!P27</f>
        <v>0</v>
      </c>
      <c r="Q27" s="37">
        <f>'Bieu8-XSKT'!Q27</f>
        <v>0</v>
      </c>
      <c r="R27" s="37">
        <f>'Bieu8-XSKT'!R27</f>
        <v>0</v>
      </c>
      <c r="S27" s="37">
        <f>'Bieu8-XSKT'!S27</f>
        <v>0</v>
      </c>
      <c r="T27" s="37">
        <f>'Bieu8-XSKT'!T27</f>
        <v>0</v>
      </c>
      <c r="U27" s="37">
        <f>'Bieu8-XSKT'!U27</f>
        <v>0</v>
      </c>
      <c r="V27" s="37">
        <f>'Bieu8-XSKT'!V27</f>
        <v>0</v>
      </c>
      <c r="W27" s="37">
        <f>'Bieu8-XSKT'!W27</f>
        <v>0</v>
      </c>
      <c r="X27" s="37">
        <f>'Bieu8-XSKT'!X27</f>
        <v>0</v>
      </c>
      <c r="Y27" s="37">
        <f>'Bieu8-XSKT'!Y27</f>
        <v>0</v>
      </c>
      <c r="Z27" s="37">
        <f>'Bieu8-XSKT'!Z27</f>
        <v>0</v>
      </c>
      <c r="AA27" s="37">
        <f>'Bieu8-XSKT'!AA27</f>
        <v>0</v>
      </c>
      <c r="AB27" s="37">
        <f>'Bieu8-XSKT'!AB27</f>
        <v>0</v>
      </c>
      <c r="AC27" s="37">
        <f>'Bieu8-XSKT'!AC27</f>
        <v>0</v>
      </c>
      <c r="AD27" s="37">
        <f>'Bieu8-XSKT'!AD27</f>
        <v>0</v>
      </c>
      <c r="AE27" s="37">
        <f>'Bieu8-XSKT'!AE27</f>
        <v>0</v>
      </c>
      <c r="AF27" s="37">
        <f>'Bieu8-XSKT'!AF27</f>
        <v>0</v>
      </c>
      <c r="AG27" s="37">
        <f>'Bieu8-XSKT'!AG27</f>
        <v>0</v>
      </c>
      <c r="AH27" s="37">
        <f>'Bieu8-XSKT'!AH27</f>
        <v>0</v>
      </c>
      <c r="AI27" s="37">
        <f>'Bieu8-XSKT'!AI27</f>
        <v>0</v>
      </c>
      <c r="AJ27" s="37">
        <f>'Bieu8-XSKT'!AJ27</f>
        <v>0</v>
      </c>
      <c r="AK27" s="37">
        <f>'Bieu8-XSKT'!AK27</f>
        <v>0</v>
      </c>
      <c r="AL27" s="37">
        <f>'Bieu8-XSKT'!AL27</f>
        <v>0</v>
      </c>
      <c r="AM27" s="37">
        <f>'Bieu8-XSKT'!AM27</f>
        <v>0</v>
      </c>
      <c r="AN27" s="37">
        <f>'Bieu8-XSKT'!AN27</f>
        <v>0</v>
      </c>
      <c r="AO27" s="37">
        <f>'Bieu8-XSKT'!AO27</f>
        <v>0</v>
      </c>
      <c r="AP27" s="37">
        <f>'Bieu8-XSKT'!AP27</f>
        <v>0</v>
      </c>
      <c r="AQ27" s="37">
        <f>'Bieu8-XSKT'!AQ27</f>
        <v>0</v>
      </c>
      <c r="AR27" s="37">
        <f>'Bieu8-XSKT'!AR27</f>
        <v>0</v>
      </c>
      <c r="AS27" s="37">
        <f>'Bieu8-XSKT'!AS27</f>
        <v>0</v>
      </c>
      <c r="AT27" s="37">
        <f>'Bieu8-XSKT'!AT27</f>
        <v>0</v>
      </c>
      <c r="AU27" s="37">
        <f>'Bieu8-XSKT'!AU27</f>
        <v>6592</v>
      </c>
      <c r="AV27" s="37">
        <f>'Bieu8-XSKT'!AV27</f>
        <v>5935</v>
      </c>
      <c r="AW27" s="37">
        <f>'Bieu8-XSKT'!AW27</f>
        <v>0</v>
      </c>
      <c r="AX27" s="37">
        <f>'Bieu8-XSKT'!AX27</f>
        <v>5935</v>
      </c>
      <c r="AY27" s="37">
        <f>'Bieu8-XSKT'!AY27</f>
        <v>1500</v>
      </c>
      <c r="AZ27" s="37">
        <f>'Bieu8-XSKT'!AZ27</f>
        <v>1600</v>
      </c>
      <c r="BA27" s="37">
        <f>'Bieu8-XSKT'!BA27</f>
        <v>1543.1000000000001</v>
      </c>
      <c r="BB27" s="37">
        <f>'Bieu8-XSKT'!BB27</f>
        <v>4435</v>
      </c>
      <c r="BC27" s="37">
        <f>'Bieu8-XSKT'!BC27</f>
        <v>0</v>
      </c>
      <c r="BD27" s="37">
        <f>'Bieu8-XSKT'!BD27</f>
        <v>4435</v>
      </c>
      <c r="BE27" s="37">
        <f>'Bieu8-XSKT'!BE27</f>
        <v>1500</v>
      </c>
      <c r="BF27" s="37">
        <f>'Bieu8-XSKT'!BF27</f>
        <v>1500</v>
      </c>
      <c r="BG27" s="37">
        <f>'Bieu8-XSKT'!BG27</f>
        <v>1530</v>
      </c>
      <c r="BH27" s="37">
        <f>'Bieu8-XSKT'!BH27</f>
        <v>1530</v>
      </c>
      <c r="BI27" s="37">
        <f>'Bieu8-XSKT'!BI27</f>
        <v>6592</v>
      </c>
      <c r="BJ27" s="37">
        <f>'Bieu8-XSKT'!BJ27</f>
        <v>5935</v>
      </c>
      <c r="BK27" s="37">
        <f>'Bieu8-XSKT'!BK27</f>
        <v>5035</v>
      </c>
      <c r="BL27" s="37">
        <f>'Bieu8-XSKT'!BL27</f>
        <v>1530</v>
      </c>
      <c r="BM27" s="37">
        <f>'Bieu8-XSKT'!BM27</f>
        <v>1500</v>
      </c>
      <c r="BN27" s="37">
        <f>'Bieu8-XSKT'!BN27</f>
        <v>4405</v>
      </c>
      <c r="BO27" s="37">
        <f>'Bieu8-XSKT'!BO27</f>
        <v>0</v>
      </c>
      <c r="BP27" s="37">
        <f>'Bieu8-XSKT'!BP27</f>
        <v>4405</v>
      </c>
      <c r="BQ27" s="37">
        <f>'Bieu8-XSKT'!BQ27</f>
        <v>1500</v>
      </c>
      <c r="BR27" s="37">
        <f>'Bieu8-XSKT'!BR27</f>
        <v>3800</v>
      </c>
      <c r="BS27" s="37">
        <f>'Bieu8-XSKT'!BS27</f>
        <v>605</v>
      </c>
      <c r="BT27" s="37">
        <f>'Bieu8-XSKT'!BT27</f>
        <v>0</v>
      </c>
      <c r="BU27" s="37">
        <f>'Bieu8-XSKT'!BU27</f>
        <v>5035</v>
      </c>
      <c r="BV27" s="37">
        <f>'Bieu8-XSKT'!BV27</f>
        <v>4400</v>
      </c>
      <c r="BW27" s="37">
        <f>'Bieu8-XSKT'!BW27</f>
        <v>3800</v>
      </c>
      <c r="BX27" s="37">
        <f>'Bieu8-XSKT'!BX27</f>
        <v>3800</v>
      </c>
      <c r="BY27" s="37">
        <f>'Bieu8-XSKT'!BY27</f>
        <v>635</v>
      </c>
      <c r="BZ27" s="37">
        <f>'Bieu8-XSKT'!BZ27</f>
        <v>635</v>
      </c>
      <c r="CA27" s="37">
        <f>'Bieu8-XSKT'!CA27</f>
        <v>0</v>
      </c>
      <c r="CB27" s="37">
        <f>'Bieu8-XSKT'!CB27</f>
        <v>635</v>
      </c>
      <c r="CC27" s="39"/>
      <c r="CD27" s="41" t="s">
        <v>58</v>
      </c>
      <c r="CE27" s="41"/>
    </row>
    <row r="28" spans="1:83" s="107" customFormat="1" ht="45" hidden="1" x14ac:dyDescent="0.25">
      <c r="A28" s="41">
        <f t="shared" si="8"/>
        <v>16</v>
      </c>
      <c r="B28" s="51" t="s">
        <v>91</v>
      </c>
      <c r="C28" s="117"/>
      <c r="D28" s="117"/>
      <c r="E28" s="62">
        <v>2018</v>
      </c>
      <c r="F28" s="41" t="s">
        <v>92</v>
      </c>
      <c r="G28" s="37">
        <f>'Bieu8-XSKT'!G28</f>
        <v>4730</v>
      </c>
      <c r="H28" s="37">
        <f>'Bieu8-XSKT'!H28</f>
        <v>4424</v>
      </c>
      <c r="I28" s="37">
        <f>'Bieu8-XSKT'!I28</f>
        <v>0</v>
      </c>
      <c r="J28" s="37">
        <f>'Bieu8-XSKT'!J28</f>
        <v>0</v>
      </c>
      <c r="K28" s="37">
        <f>'Bieu8-XSKT'!K28</f>
        <v>0</v>
      </c>
      <c r="L28" s="37">
        <f>'Bieu8-XSKT'!L28</f>
        <v>0</v>
      </c>
      <c r="M28" s="37">
        <f>'Bieu8-XSKT'!M28</f>
        <v>0</v>
      </c>
      <c r="N28" s="37">
        <f>'Bieu8-XSKT'!N28</f>
        <v>0</v>
      </c>
      <c r="O28" s="37">
        <f>'Bieu8-XSKT'!O28</f>
        <v>0</v>
      </c>
      <c r="P28" s="37">
        <f>'Bieu8-XSKT'!P28</f>
        <v>0</v>
      </c>
      <c r="Q28" s="37">
        <f>'Bieu8-XSKT'!Q28</f>
        <v>0</v>
      </c>
      <c r="R28" s="37">
        <f>'Bieu8-XSKT'!R28</f>
        <v>0</v>
      </c>
      <c r="S28" s="37">
        <f>'Bieu8-XSKT'!S28</f>
        <v>0</v>
      </c>
      <c r="T28" s="37">
        <f>'Bieu8-XSKT'!T28</f>
        <v>0</v>
      </c>
      <c r="U28" s="37">
        <f>'Bieu8-XSKT'!U28</f>
        <v>0</v>
      </c>
      <c r="V28" s="37">
        <f>'Bieu8-XSKT'!V28</f>
        <v>0</v>
      </c>
      <c r="W28" s="37">
        <f>'Bieu8-XSKT'!W28</f>
        <v>0</v>
      </c>
      <c r="X28" s="37">
        <f>'Bieu8-XSKT'!X28</f>
        <v>0</v>
      </c>
      <c r="Y28" s="37">
        <f>'Bieu8-XSKT'!Y28</f>
        <v>0</v>
      </c>
      <c r="Z28" s="37">
        <f>'Bieu8-XSKT'!Z28</f>
        <v>0</v>
      </c>
      <c r="AA28" s="37">
        <f>'Bieu8-XSKT'!AA28</f>
        <v>0</v>
      </c>
      <c r="AB28" s="37">
        <f>'Bieu8-XSKT'!AB28</f>
        <v>0</v>
      </c>
      <c r="AC28" s="37">
        <f>'Bieu8-XSKT'!AC28</f>
        <v>0</v>
      </c>
      <c r="AD28" s="37">
        <f>'Bieu8-XSKT'!AD28</f>
        <v>0</v>
      </c>
      <c r="AE28" s="37">
        <f>'Bieu8-XSKT'!AE28</f>
        <v>0</v>
      </c>
      <c r="AF28" s="37">
        <f>'Bieu8-XSKT'!AF28</f>
        <v>0</v>
      </c>
      <c r="AG28" s="37">
        <f>'Bieu8-XSKT'!AG28</f>
        <v>0</v>
      </c>
      <c r="AH28" s="37">
        <f>'Bieu8-XSKT'!AH28</f>
        <v>0</v>
      </c>
      <c r="AI28" s="37">
        <f>'Bieu8-XSKT'!AI28</f>
        <v>0</v>
      </c>
      <c r="AJ28" s="37">
        <f>'Bieu8-XSKT'!AJ28</f>
        <v>0</v>
      </c>
      <c r="AK28" s="37">
        <f>'Bieu8-XSKT'!AK28</f>
        <v>0</v>
      </c>
      <c r="AL28" s="37">
        <f>'Bieu8-XSKT'!AL28</f>
        <v>0</v>
      </c>
      <c r="AM28" s="37">
        <f>'Bieu8-XSKT'!AM28</f>
        <v>0</v>
      </c>
      <c r="AN28" s="37">
        <f>'Bieu8-XSKT'!AN28</f>
        <v>0</v>
      </c>
      <c r="AO28" s="37">
        <f>'Bieu8-XSKT'!AO28</f>
        <v>0</v>
      </c>
      <c r="AP28" s="37">
        <f>'Bieu8-XSKT'!AP28</f>
        <v>30</v>
      </c>
      <c r="AQ28" s="37">
        <f>'Bieu8-XSKT'!AQ28</f>
        <v>0</v>
      </c>
      <c r="AR28" s="37">
        <f>'Bieu8-XSKT'!AR28</f>
        <v>0</v>
      </c>
      <c r="AS28" s="37">
        <f>'Bieu8-XSKT'!AS28</f>
        <v>0</v>
      </c>
      <c r="AT28" s="37">
        <f>'Bieu8-XSKT'!AT28</f>
        <v>0</v>
      </c>
      <c r="AU28" s="37">
        <f>'Bieu8-XSKT'!AU28</f>
        <v>4730</v>
      </c>
      <c r="AV28" s="37">
        <f>'Bieu8-XSKT'!AV28</f>
        <v>4424</v>
      </c>
      <c r="AW28" s="37">
        <f>'Bieu8-XSKT'!AW28</f>
        <v>0</v>
      </c>
      <c r="AX28" s="37">
        <f>'Bieu8-XSKT'!AX28</f>
        <v>4394</v>
      </c>
      <c r="AY28" s="37">
        <f>'Bieu8-XSKT'!AY28</f>
        <v>900</v>
      </c>
      <c r="AZ28" s="37">
        <f>'Bieu8-XSKT'!AZ28</f>
        <v>900</v>
      </c>
      <c r="BA28" s="37">
        <f>'Bieu8-XSKT'!BA28</f>
        <v>1142.44</v>
      </c>
      <c r="BB28" s="37">
        <f>'Bieu8-XSKT'!BB28</f>
        <v>3494</v>
      </c>
      <c r="BC28" s="37">
        <f>'Bieu8-XSKT'!BC28</f>
        <v>0</v>
      </c>
      <c r="BD28" s="37">
        <f>'Bieu8-XSKT'!BD28</f>
        <v>3494</v>
      </c>
      <c r="BE28" s="37">
        <f>'Bieu8-XSKT'!BE28</f>
        <v>900</v>
      </c>
      <c r="BF28" s="37">
        <f>'Bieu8-XSKT'!BF28</f>
        <v>900</v>
      </c>
      <c r="BG28" s="37">
        <f>'Bieu8-XSKT'!BG28</f>
        <v>930</v>
      </c>
      <c r="BH28" s="37">
        <f>'Bieu8-XSKT'!BH28</f>
        <v>930</v>
      </c>
      <c r="BI28" s="37">
        <f>'Bieu8-XSKT'!BI28</f>
        <v>4730</v>
      </c>
      <c r="BJ28" s="37">
        <f>'Bieu8-XSKT'!BJ28</f>
        <v>4424</v>
      </c>
      <c r="BK28" s="37">
        <f>'Bieu8-XSKT'!BK28</f>
        <v>4424</v>
      </c>
      <c r="BL28" s="37">
        <f>'Bieu8-XSKT'!BL28</f>
        <v>930</v>
      </c>
      <c r="BM28" s="37">
        <f>'Bieu8-XSKT'!BM28</f>
        <v>900</v>
      </c>
      <c r="BN28" s="37">
        <f>'Bieu8-XSKT'!BN28</f>
        <v>3494</v>
      </c>
      <c r="BO28" s="37">
        <f>'Bieu8-XSKT'!BO28</f>
        <v>0</v>
      </c>
      <c r="BP28" s="37">
        <f>'Bieu8-XSKT'!BP28</f>
        <v>3494</v>
      </c>
      <c r="BQ28" s="37">
        <f>'Bieu8-XSKT'!BQ28</f>
        <v>2494</v>
      </c>
      <c r="BR28" s="37">
        <f>'Bieu8-XSKT'!BR28</f>
        <v>2450</v>
      </c>
      <c r="BS28" s="37">
        <f>'Bieu8-XSKT'!BS28</f>
        <v>1044</v>
      </c>
      <c r="BT28" s="37">
        <f>'Bieu8-XSKT'!BT28</f>
        <v>996</v>
      </c>
      <c r="BU28" s="37">
        <f>'Bieu8-XSKT'!BU28</f>
        <v>4420</v>
      </c>
      <c r="BV28" s="37">
        <f>'Bieu8-XSKT'!BV28</f>
        <v>3380</v>
      </c>
      <c r="BW28" s="37">
        <f>'Bieu8-XSKT'!BW28</f>
        <v>2450</v>
      </c>
      <c r="BX28" s="37">
        <f>'Bieu8-XSKT'!BX28</f>
        <v>2450</v>
      </c>
      <c r="BY28" s="37">
        <f>'Bieu8-XSKT'!BY28</f>
        <v>1040</v>
      </c>
      <c r="BZ28" s="37">
        <f>'Bieu8-XSKT'!BZ28</f>
        <v>1040</v>
      </c>
      <c r="CA28" s="37">
        <f>'Bieu8-XSKT'!CA28</f>
        <v>0</v>
      </c>
      <c r="CB28" s="37">
        <f>'Bieu8-XSKT'!CB28</f>
        <v>1040</v>
      </c>
      <c r="CC28" s="39"/>
      <c r="CD28" s="41" t="s">
        <v>58</v>
      </c>
      <c r="CE28" s="41"/>
    </row>
    <row r="29" spans="1:83" s="107" customFormat="1" ht="45" hidden="1" x14ac:dyDescent="0.25">
      <c r="A29" s="41">
        <f t="shared" si="8"/>
        <v>17</v>
      </c>
      <c r="B29" s="51" t="s">
        <v>89</v>
      </c>
      <c r="C29" s="117"/>
      <c r="D29" s="117"/>
      <c r="E29" s="62">
        <v>2018</v>
      </c>
      <c r="F29" s="41" t="s">
        <v>90</v>
      </c>
      <c r="G29" s="37">
        <f>'Bieu8-XSKT'!G29</f>
        <v>4967</v>
      </c>
      <c r="H29" s="37">
        <f>'Bieu8-XSKT'!H29</f>
        <v>3500</v>
      </c>
      <c r="I29" s="37">
        <f>'Bieu8-XSKT'!I29</f>
        <v>0</v>
      </c>
      <c r="J29" s="37">
        <f>'Bieu8-XSKT'!J29</f>
        <v>0</v>
      </c>
      <c r="K29" s="37">
        <f>'Bieu8-XSKT'!K29</f>
        <v>0</v>
      </c>
      <c r="L29" s="37">
        <f>'Bieu8-XSKT'!L29</f>
        <v>0</v>
      </c>
      <c r="M29" s="37">
        <f>'Bieu8-XSKT'!M29</f>
        <v>0</v>
      </c>
      <c r="N29" s="37">
        <f>'Bieu8-XSKT'!N29</f>
        <v>0</v>
      </c>
      <c r="O29" s="37">
        <f>'Bieu8-XSKT'!O29</f>
        <v>0</v>
      </c>
      <c r="P29" s="37">
        <f>'Bieu8-XSKT'!P29</f>
        <v>0</v>
      </c>
      <c r="Q29" s="37">
        <f>'Bieu8-XSKT'!Q29</f>
        <v>0</v>
      </c>
      <c r="R29" s="37">
        <f>'Bieu8-XSKT'!R29</f>
        <v>0</v>
      </c>
      <c r="S29" s="37">
        <f>'Bieu8-XSKT'!S29</f>
        <v>0</v>
      </c>
      <c r="T29" s="37">
        <f>'Bieu8-XSKT'!T29</f>
        <v>0</v>
      </c>
      <c r="U29" s="37">
        <f>'Bieu8-XSKT'!U29</f>
        <v>0</v>
      </c>
      <c r="V29" s="37">
        <f>'Bieu8-XSKT'!V29</f>
        <v>0</v>
      </c>
      <c r="W29" s="37">
        <f>'Bieu8-XSKT'!W29</f>
        <v>0</v>
      </c>
      <c r="X29" s="37">
        <f>'Bieu8-XSKT'!X29</f>
        <v>0</v>
      </c>
      <c r="Y29" s="37">
        <f>'Bieu8-XSKT'!Y29</f>
        <v>0</v>
      </c>
      <c r="Z29" s="37">
        <f>'Bieu8-XSKT'!Z29</f>
        <v>0</v>
      </c>
      <c r="AA29" s="37">
        <f>'Bieu8-XSKT'!AA29</f>
        <v>0</v>
      </c>
      <c r="AB29" s="37">
        <f>'Bieu8-XSKT'!AB29</f>
        <v>0</v>
      </c>
      <c r="AC29" s="37">
        <f>'Bieu8-XSKT'!AC29</f>
        <v>0</v>
      </c>
      <c r="AD29" s="37">
        <f>'Bieu8-XSKT'!AD29</f>
        <v>0</v>
      </c>
      <c r="AE29" s="37">
        <f>'Bieu8-XSKT'!AE29</f>
        <v>0</v>
      </c>
      <c r="AF29" s="37">
        <f>'Bieu8-XSKT'!AF29</f>
        <v>0</v>
      </c>
      <c r="AG29" s="37">
        <f>'Bieu8-XSKT'!AG29</f>
        <v>0</v>
      </c>
      <c r="AH29" s="37">
        <f>'Bieu8-XSKT'!AH29</f>
        <v>0</v>
      </c>
      <c r="AI29" s="37">
        <f>'Bieu8-XSKT'!AI29</f>
        <v>0</v>
      </c>
      <c r="AJ29" s="37">
        <f>'Bieu8-XSKT'!AJ29</f>
        <v>0</v>
      </c>
      <c r="AK29" s="37">
        <f>'Bieu8-XSKT'!AK29</f>
        <v>0</v>
      </c>
      <c r="AL29" s="37">
        <f>'Bieu8-XSKT'!AL29</f>
        <v>0</v>
      </c>
      <c r="AM29" s="37">
        <f>'Bieu8-XSKT'!AM29</f>
        <v>0</v>
      </c>
      <c r="AN29" s="37">
        <f>'Bieu8-XSKT'!AN29</f>
        <v>0</v>
      </c>
      <c r="AO29" s="37">
        <f>'Bieu8-XSKT'!AO29</f>
        <v>0</v>
      </c>
      <c r="AP29" s="37">
        <f>'Bieu8-XSKT'!AP29</f>
        <v>30</v>
      </c>
      <c r="AQ29" s="37">
        <f>'Bieu8-XSKT'!AQ29</f>
        <v>0</v>
      </c>
      <c r="AR29" s="37">
        <f>'Bieu8-XSKT'!AR29</f>
        <v>0</v>
      </c>
      <c r="AS29" s="37">
        <f>'Bieu8-XSKT'!AS29</f>
        <v>0</v>
      </c>
      <c r="AT29" s="37">
        <f>'Bieu8-XSKT'!AT29</f>
        <v>0</v>
      </c>
      <c r="AU29" s="37">
        <f>'Bieu8-XSKT'!AU29</f>
        <v>4967</v>
      </c>
      <c r="AV29" s="37">
        <f>'Bieu8-XSKT'!AV29</f>
        <v>3500</v>
      </c>
      <c r="AW29" s="37">
        <f>'Bieu8-XSKT'!AW29</f>
        <v>0</v>
      </c>
      <c r="AX29" s="37">
        <f>'Bieu8-XSKT'!AX29</f>
        <v>3470</v>
      </c>
      <c r="AY29" s="37">
        <f>'Bieu8-XSKT'!AY29</f>
        <v>900</v>
      </c>
      <c r="AZ29" s="37">
        <f>'Bieu8-XSKT'!AZ29</f>
        <v>900</v>
      </c>
      <c r="BA29" s="37">
        <f>'Bieu8-XSKT'!BA29</f>
        <v>902.2</v>
      </c>
      <c r="BB29" s="37">
        <f>'Bieu8-XSKT'!BB29</f>
        <v>2570</v>
      </c>
      <c r="BC29" s="37">
        <f>'Bieu8-XSKT'!BC29</f>
        <v>0</v>
      </c>
      <c r="BD29" s="37">
        <f>'Bieu8-XSKT'!BD29</f>
        <v>2570</v>
      </c>
      <c r="BE29" s="37">
        <f>'Bieu8-XSKT'!BE29</f>
        <v>900</v>
      </c>
      <c r="BF29" s="37">
        <f>'Bieu8-XSKT'!BF29</f>
        <v>900</v>
      </c>
      <c r="BG29" s="37">
        <f>'Bieu8-XSKT'!BG29</f>
        <v>930</v>
      </c>
      <c r="BH29" s="37">
        <f>'Bieu8-XSKT'!BH29</f>
        <v>930</v>
      </c>
      <c r="BI29" s="37">
        <f>'Bieu8-XSKT'!BI29</f>
        <v>4967</v>
      </c>
      <c r="BJ29" s="37">
        <f>'Bieu8-XSKT'!BJ29</f>
        <v>3500</v>
      </c>
      <c r="BK29" s="37">
        <f>'Bieu8-XSKT'!BK29</f>
        <v>3500</v>
      </c>
      <c r="BL29" s="37">
        <f>'Bieu8-XSKT'!BL29</f>
        <v>930</v>
      </c>
      <c r="BM29" s="37">
        <f>'Bieu8-XSKT'!BM29</f>
        <v>900</v>
      </c>
      <c r="BN29" s="37">
        <f>'Bieu8-XSKT'!BN29</f>
        <v>2570</v>
      </c>
      <c r="BO29" s="37">
        <f>'Bieu8-XSKT'!BO29</f>
        <v>0</v>
      </c>
      <c r="BP29" s="37">
        <f>'Bieu8-XSKT'!BP29</f>
        <v>2570</v>
      </c>
      <c r="BQ29" s="37">
        <f>'Bieu8-XSKT'!BQ29</f>
        <v>2570</v>
      </c>
      <c r="BR29" s="37">
        <f>'Bieu8-XSKT'!BR29</f>
        <v>2500</v>
      </c>
      <c r="BS29" s="37">
        <f>'Bieu8-XSKT'!BS29</f>
        <v>70</v>
      </c>
      <c r="BT29" s="37">
        <f>'Bieu8-XSKT'!BT29</f>
        <v>-20</v>
      </c>
      <c r="BU29" s="37">
        <f>'Bieu8-XSKT'!BU29</f>
        <v>3480</v>
      </c>
      <c r="BV29" s="37">
        <f>'Bieu8-XSKT'!BV29</f>
        <v>3430</v>
      </c>
      <c r="BW29" s="37">
        <f>'Bieu8-XSKT'!BW29</f>
        <v>2500</v>
      </c>
      <c r="BX29" s="37">
        <f>'Bieu8-XSKT'!BX29</f>
        <v>2500</v>
      </c>
      <c r="BY29" s="37">
        <f>'Bieu8-XSKT'!BY29</f>
        <v>50</v>
      </c>
      <c r="BZ29" s="37">
        <f>'Bieu8-XSKT'!BZ29</f>
        <v>50</v>
      </c>
      <c r="CA29" s="37">
        <f>'Bieu8-XSKT'!CA29</f>
        <v>0</v>
      </c>
      <c r="CB29" s="37">
        <f>'Bieu8-XSKT'!CB29</f>
        <v>50</v>
      </c>
      <c r="CC29" s="39"/>
      <c r="CD29" s="41" t="s">
        <v>58</v>
      </c>
      <c r="CE29" s="41"/>
    </row>
    <row r="30" spans="1:83" s="134" customFormat="1" ht="45" hidden="1" x14ac:dyDescent="0.25">
      <c r="A30" s="41">
        <f t="shared" si="8"/>
        <v>18</v>
      </c>
      <c r="B30" s="43" t="s">
        <v>128</v>
      </c>
      <c r="C30" s="117"/>
      <c r="D30" s="117"/>
      <c r="E30" s="62">
        <v>2019</v>
      </c>
      <c r="F30" s="133" t="s">
        <v>226</v>
      </c>
      <c r="G30" s="37">
        <f>'Bieu8-XSKT'!G30</f>
        <v>3301</v>
      </c>
      <c r="H30" s="37">
        <f>'Bieu8-XSKT'!H30</f>
        <v>3301</v>
      </c>
      <c r="I30" s="37">
        <f>'Bieu8-XSKT'!I30</f>
        <v>0</v>
      </c>
      <c r="J30" s="37">
        <f>'Bieu8-XSKT'!J30</f>
        <v>0</v>
      </c>
      <c r="K30" s="37">
        <f>'Bieu8-XSKT'!K30</f>
        <v>0</v>
      </c>
      <c r="L30" s="37">
        <f>'Bieu8-XSKT'!L30</f>
        <v>0</v>
      </c>
      <c r="M30" s="37">
        <f>'Bieu8-XSKT'!M30</f>
        <v>0</v>
      </c>
      <c r="N30" s="37">
        <f>'Bieu8-XSKT'!N30</f>
        <v>0</v>
      </c>
      <c r="O30" s="37">
        <f>'Bieu8-XSKT'!O30</f>
        <v>0</v>
      </c>
      <c r="P30" s="37">
        <f>'Bieu8-XSKT'!P30</f>
        <v>0</v>
      </c>
      <c r="Q30" s="37">
        <f>'Bieu8-XSKT'!Q30</f>
        <v>0</v>
      </c>
      <c r="R30" s="37">
        <f>'Bieu8-XSKT'!R30</f>
        <v>0</v>
      </c>
      <c r="S30" s="37">
        <f>'Bieu8-XSKT'!S30</f>
        <v>0</v>
      </c>
      <c r="T30" s="37">
        <f>'Bieu8-XSKT'!T30</f>
        <v>0</v>
      </c>
      <c r="U30" s="37">
        <f>'Bieu8-XSKT'!U30</f>
        <v>0</v>
      </c>
      <c r="V30" s="37">
        <f>'Bieu8-XSKT'!V30</f>
        <v>0</v>
      </c>
      <c r="W30" s="37">
        <f>'Bieu8-XSKT'!W30</f>
        <v>0</v>
      </c>
      <c r="X30" s="37">
        <f>'Bieu8-XSKT'!X30</f>
        <v>0</v>
      </c>
      <c r="Y30" s="37">
        <f>'Bieu8-XSKT'!Y30</f>
        <v>0</v>
      </c>
      <c r="Z30" s="37">
        <f>'Bieu8-XSKT'!Z30</f>
        <v>0</v>
      </c>
      <c r="AA30" s="37">
        <f>'Bieu8-XSKT'!AA30</f>
        <v>0</v>
      </c>
      <c r="AB30" s="37">
        <f>'Bieu8-XSKT'!AB30</f>
        <v>0</v>
      </c>
      <c r="AC30" s="37">
        <f>'Bieu8-XSKT'!AC30</f>
        <v>0</v>
      </c>
      <c r="AD30" s="37">
        <f>'Bieu8-XSKT'!AD30</f>
        <v>0</v>
      </c>
      <c r="AE30" s="37">
        <f>'Bieu8-XSKT'!AE30</f>
        <v>0</v>
      </c>
      <c r="AF30" s="37">
        <f>'Bieu8-XSKT'!AF30</f>
        <v>0</v>
      </c>
      <c r="AG30" s="37">
        <f>'Bieu8-XSKT'!AG30</f>
        <v>0</v>
      </c>
      <c r="AH30" s="37">
        <f>'Bieu8-XSKT'!AH30</f>
        <v>0</v>
      </c>
      <c r="AI30" s="37">
        <f>'Bieu8-XSKT'!AI30</f>
        <v>0</v>
      </c>
      <c r="AJ30" s="37">
        <f>'Bieu8-XSKT'!AJ30</f>
        <v>0</v>
      </c>
      <c r="AK30" s="37">
        <f>'Bieu8-XSKT'!AK30</f>
        <v>0</v>
      </c>
      <c r="AL30" s="37">
        <f>'Bieu8-XSKT'!AL30</f>
        <v>0</v>
      </c>
      <c r="AM30" s="37">
        <f>'Bieu8-XSKT'!AM30</f>
        <v>0</v>
      </c>
      <c r="AN30" s="37">
        <f>'Bieu8-XSKT'!AN30</f>
        <v>0</v>
      </c>
      <c r="AO30" s="37">
        <f>'Bieu8-XSKT'!AO30</f>
        <v>0</v>
      </c>
      <c r="AP30" s="37">
        <f>'Bieu8-XSKT'!AP30</f>
        <v>0</v>
      </c>
      <c r="AQ30" s="37">
        <f>'Bieu8-XSKT'!AQ30</f>
        <v>0</v>
      </c>
      <c r="AR30" s="37">
        <f>'Bieu8-XSKT'!AR30</f>
        <v>0</v>
      </c>
      <c r="AS30" s="37">
        <f>'Bieu8-XSKT'!AS30</f>
        <v>0</v>
      </c>
      <c r="AT30" s="37">
        <f>'Bieu8-XSKT'!AT30</f>
        <v>0</v>
      </c>
      <c r="AU30" s="37">
        <f>'Bieu8-XSKT'!AU30</f>
        <v>0</v>
      </c>
      <c r="AV30" s="37">
        <f>'Bieu8-XSKT'!AV30</f>
        <v>0</v>
      </c>
      <c r="AW30" s="37">
        <f>'Bieu8-XSKT'!AW30</f>
        <v>0</v>
      </c>
      <c r="AX30" s="37">
        <f>'Bieu8-XSKT'!AX30</f>
        <v>0</v>
      </c>
      <c r="AY30" s="37">
        <f>'Bieu8-XSKT'!AY30</f>
        <v>70</v>
      </c>
      <c r="AZ30" s="37">
        <f>'Bieu8-XSKT'!AZ30</f>
        <v>0</v>
      </c>
      <c r="BA30" s="37">
        <f>'Bieu8-XSKT'!BA30</f>
        <v>0</v>
      </c>
      <c r="BB30" s="37">
        <f>'Bieu8-XSKT'!BB30</f>
        <v>0</v>
      </c>
      <c r="BC30" s="37">
        <f>'Bieu8-XSKT'!BC30</f>
        <v>0</v>
      </c>
      <c r="BD30" s="37">
        <f>'Bieu8-XSKT'!BD30</f>
        <v>0</v>
      </c>
      <c r="BE30" s="37">
        <f>'Bieu8-XSKT'!BE30</f>
        <v>0</v>
      </c>
      <c r="BF30" s="37">
        <f>'Bieu8-XSKT'!BF30</f>
        <v>0</v>
      </c>
      <c r="BG30" s="37">
        <f>'Bieu8-XSKT'!BG30</f>
        <v>70</v>
      </c>
      <c r="BH30" s="37">
        <f>'Bieu8-XSKT'!BH30</f>
        <v>70</v>
      </c>
      <c r="BI30" s="37">
        <f>'Bieu8-XSKT'!BI30</f>
        <v>3301</v>
      </c>
      <c r="BJ30" s="37">
        <f>'Bieu8-XSKT'!BJ30</f>
        <v>4280</v>
      </c>
      <c r="BK30" s="37">
        <f>'Bieu8-XSKT'!BK30</f>
        <v>3280</v>
      </c>
      <c r="BL30" s="37">
        <f>'Bieu8-XSKT'!BL30</f>
        <v>70</v>
      </c>
      <c r="BM30" s="37">
        <f>'Bieu8-XSKT'!BM30</f>
        <v>70</v>
      </c>
      <c r="BN30" s="37">
        <f>'Bieu8-XSKT'!BN30</f>
        <v>4210</v>
      </c>
      <c r="BO30" s="37">
        <f>'Bieu8-XSKT'!BO30</f>
        <v>0</v>
      </c>
      <c r="BP30" s="37">
        <f>'Bieu8-XSKT'!BP30</f>
        <v>4210</v>
      </c>
      <c r="BQ30" s="37">
        <f>'Bieu8-XSKT'!BQ30</f>
        <v>0</v>
      </c>
      <c r="BR30" s="37">
        <f>'Bieu8-XSKT'!BR30</f>
        <v>2100</v>
      </c>
      <c r="BS30" s="37">
        <f>'Bieu8-XSKT'!BS30</f>
        <v>0</v>
      </c>
      <c r="BT30" s="37">
        <f>'Bieu8-XSKT'!BT30</f>
        <v>0</v>
      </c>
      <c r="BU30" s="37">
        <f>'Bieu8-XSKT'!BU30</f>
        <v>3280</v>
      </c>
      <c r="BV30" s="37">
        <f>'Bieu8-XSKT'!BV30</f>
        <v>1170</v>
      </c>
      <c r="BW30" s="37">
        <f>'Bieu8-XSKT'!BW30</f>
        <v>2100</v>
      </c>
      <c r="BX30" s="37">
        <f>'Bieu8-XSKT'!BX30</f>
        <v>2100</v>
      </c>
      <c r="BY30" s="37">
        <f>'Bieu8-XSKT'!BY30</f>
        <v>2110</v>
      </c>
      <c r="BZ30" s="37">
        <f>'Bieu8-XSKT'!BZ30</f>
        <v>2110</v>
      </c>
      <c r="CA30" s="37">
        <f>'Bieu8-XSKT'!CA30</f>
        <v>0</v>
      </c>
      <c r="CB30" s="37">
        <f>'Bieu8-XSKT'!CB30</f>
        <v>1110</v>
      </c>
      <c r="CC30" s="39"/>
      <c r="CD30" s="41" t="s">
        <v>58</v>
      </c>
      <c r="CE30" s="41"/>
    </row>
    <row r="31" spans="1:83" s="139" customFormat="1" ht="45" hidden="1" x14ac:dyDescent="0.25">
      <c r="A31" s="135">
        <f t="shared" si="8"/>
        <v>19</v>
      </c>
      <c r="B31" s="136" t="s">
        <v>495</v>
      </c>
      <c r="C31" s="137"/>
      <c r="D31" s="137"/>
      <c r="E31" s="138">
        <v>2018</v>
      </c>
      <c r="F31" s="135" t="s">
        <v>496</v>
      </c>
      <c r="G31" s="37">
        <f>'Bieu8-XSKT'!G31</f>
        <v>10947</v>
      </c>
      <c r="H31" s="37">
        <f>'Bieu8-XSKT'!H31</f>
        <v>10270</v>
      </c>
      <c r="I31" s="37">
        <f>'Bieu8-XSKT'!I31</f>
        <v>0</v>
      </c>
      <c r="J31" s="37">
        <f>'Bieu8-XSKT'!J31</f>
        <v>0</v>
      </c>
      <c r="K31" s="37">
        <f>'Bieu8-XSKT'!K31</f>
        <v>0</v>
      </c>
      <c r="L31" s="37">
        <f>'Bieu8-XSKT'!L31</f>
        <v>0</v>
      </c>
      <c r="M31" s="37">
        <f>'Bieu8-XSKT'!M31</f>
        <v>0</v>
      </c>
      <c r="N31" s="37">
        <f>'Bieu8-XSKT'!N31</f>
        <v>0</v>
      </c>
      <c r="O31" s="37">
        <f>'Bieu8-XSKT'!O31</f>
        <v>0</v>
      </c>
      <c r="P31" s="37">
        <f>'Bieu8-XSKT'!P31</f>
        <v>0</v>
      </c>
      <c r="Q31" s="37">
        <f>'Bieu8-XSKT'!Q31</f>
        <v>0</v>
      </c>
      <c r="R31" s="37">
        <f>'Bieu8-XSKT'!R31</f>
        <v>0</v>
      </c>
      <c r="S31" s="37">
        <f>'Bieu8-XSKT'!S31</f>
        <v>0</v>
      </c>
      <c r="T31" s="37">
        <f>'Bieu8-XSKT'!T31</f>
        <v>0</v>
      </c>
      <c r="U31" s="37">
        <f>'Bieu8-XSKT'!U31</f>
        <v>0</v>
      </c>
      <c r="V31" s="37">
        <f>'Bieu8-XSKT'!V31</f>
        <v>0</v>
      </c>
      <c r="W31" s="37">
        <f>'Bieu8-XSKT'!W31</f>
        <v>0</v>
      </c>
      <c r="X31" s="37">
        <f>'Bieu8-XSKT'!X31</f>
        <v>0</v>
      </c>
      <c r="Y31" s="37">
        <f>'Bieu8-XSKT'!Y31</f>
        <v>0</v>
      </c>
      <c r="Z31" s="37">
        <f>'Bieu8-XSKT'!Z31</f>
        <v>0</v>
      </c>
      <c r="AA31" s="37">
        <f>'Bieu8-XSKT'!AA31</f>
        <v>0</v>
      </c>
      <c r="AB31" s="37">
        <f>'Bieu8-XSKT'!AB31</f>
        <v>0</v>
      </c>
      <c r="AC31" s="37">
        <f>'Bieu8-XSKT'!AC31</f>
        <v>0</v>
      </c>
      <c r="AD31" s="37">
        <f>'Bieu8-XSKT'!AD31</f>
        <v>0</v>
      </c>
      <c r="AE31" s="37">
        <f>'Bieu8-XSKT'!AE31</f>
        <v>0</v>
      </c>
      <c r="AF31" s="37">
        <f>'Bieu8-XSKT'!AF31</f>
        <v>0</v>
      </c>
      <c r="AG31" s="37">
        <f>'Bieu8-XSKT'!AG31</f>
        <v>0</v>
      </c>
      <c r="AH31" s="37">
        <f>'Bieu8-XSKT'!AH31</f>
        <v>0</v>
      </c>
      <c r="AI31" s="37">
        <f>'Bieu8-XSKT'!AI31</f>
        <v>0</v>
      </c>
      <c r="AJ31" s="37">
        <f>'Bieu8-XSKT'!AJ31</f>
        <v>0</v>
      </c>
      <c r="AK31" s="37">
        <f>'Bieu8-XSKT'!AK31</f>
        <v>0</v>
      </c>
      <c r="AL31" s="37">
        <f>'Bieu8-XSKT'!AL31</f>
        <v>0</v>
      </c>
      <c r="AM31" s="37">
        <f>'Bieu8-XSKT'!AM31</f>
        <v>0</v>
      </c>
      <c r="AN31" s="37">
        <f>'Bieu8-XSKT'!AN31</f>
        <v>0</v>
      </c>
      <c r="AO31" s="37">
        <f>'Bieu8-XSKT'!AO31</f>
        <v>0</v>
      </c>
      <c r="AP31" s="37">
        <f>'Bieu8-XSKT'!AP31</f>
        <v>0</v>
      </c>
      <c r="AQ31" s="37">
        <f>'Bieu8-XSKT'!AQ31</f>
        <v>0</v>
      </c>
      <c r="AR31" s="37">
        <f>'Bieu8-XSKT'!AR31</f>
        <v>0</v>
      </c>
      <c r="AS31" s="37">
        <f>'Bieu8-XSKT'!AS31</f>
        <v>0</v>
      </c>
      <c r="AT31" s="37">
        <f>'Bieu8-XSKT'!AT31</f>
        <v>0</v>
      </c>
      <c r="AU31" s="37">
        <f>'Bieu8-XSKT'!AU31</f>
        <v>10947</v>
      </c>
      <c r="AV31" s="37">
        <f>'Bieu8-XSKT'!AV31</f>
        <v>10270</v>
      </c>
      <c r="AW31" s="37">
        <f>'Bieu8-XSKT'!AW31</f>
        <v>0</v>
      </c>
      <c r="AX31" s="37">
        <f>'Bieu8-XSKT'!AX31</f>
        <v>10270</v>
      </c>
      <c r="AY31" s="37">
        <f>'Bieu8-XSKT'!AY31</f>
        <v>2150</v>
      </c>
      <c r="AZ31" s="37">
        <f>'Bieu8-XSKT'!AZ31</f>
        <v>2200</v>
      </c>
      <c r="BA31" s="37">
        <f>'Bieu8-XSKT'!BA31</f>
        <v>2670.2000000000003</v>
      </c>
      <c r="BB31" s="37">
        <f>'Bieu8-XSKT'!BB31</f>
        <v>8120</v>
      </c>
      <c r="BC31" s="37">
        <f>'Bieu8-XSKT'!BC31</f>
        <v>0</v>
      </c>
      <c r="BD31" s="37">
        <f>'Bieu8-XSKT'!BD31</f>
        <v>8120</v>
      </c>
      <c r="BE31" s="37">
        <f>'Bieu8-XSKT'!BE31</f>
        <v>1200</v>
      </c>
      <c r="BF31" s="37">
        <f>'Bieu8-XSKT'!BF31</f>
        <v>1200</v>
      </c>
      <c r="BG31" s="37">
        <f>'Bieu8-XSKT'!BG31</f>
        <v>2150</v>
      </c>
      <c r="BH31" s="37">
        <f>'Bieu8-XSKT'!BH31</f>
        <v>2150</v>
      </c>
      <c r="BI31" s="37">
        <f>'Bieu8-XSKT'!BI31</f>
        <v>10947</v>
      </c>
      <c r="BJ31" s="37">
        <f>'Bieu8-XSKT'!BJ31</f>
        <v>10270</v>
      </c>
      <c r="BK31" s="37">
        <f>'Bieu8-XSKT'!BK31</f>
        <v>10270</v>
      </c>
      <c r="BL31" s="37">
        <f>'Bieu8-XSKT'!BL31</f>
        <v>2150</v>
      </c>
      <c r="BM31" s="37">
        <f>'Bieu8-XSKT'!BM31</f>
        <v>2150</v>
      </c>
      <c r="BN31" s="37">
        <f>'Bieu8-XSKT'!BN31</f>
        <v>8120</v>
      </c>
      <c r="BO31" s="37">
        <f>'Bieu8-XSKT'!BO31</f>
        <v>0</v>
      </c>
      <c r="BP31" s="37">
        <f>'Bieu8-XSKT'!BP31</f>
        <v>8120</v>
      </c>
      <c r="BQ31" s="37">
        <f>'Bieu8-XSKT'!BQ31</f>
        <v>3500</v>
      </c>
      <c r="BR31" s="37">
        <f>'Bieu8-XSKT'!BR31</f>
        <v>6000</v>
      </c>
      <c r="BS31" s="37">
        <f>'Bieu8-XSKT'!BS31</f>
        <v>0</v>
      </c>
      <c r="BT31" s="37">
        <f>'Bieu8-XSKT'!BT31</f>
        <v>0</v>
      </c>
      <c r="BU31" s="37">
        <f>'Bieu8-XSKT'!BU31</f>
        <v>8570</v>
      </c>
      <c r="BV31" s="37">
        <f>'Bieu8-XSKT'!BV31</f>
        <v>8570</v>
      </c>
      <c r="BW31" s="37">
        <f>'Bieu8-XSKT'!BW31</f>
        <v>6000</v>
      </c>
      <c r="BX31" s="37">
        <f>'Bieu8-XSKT'!BX31</f>
        <v>6000</v>
      </c>
      <c r="BY31" s="37">
        <f>'Bieu8-XSKT'!BY31</f>
        <v>0</v>
      </c>
      <c r="BZ31" s="37">
        <f>'Bieu8-XSKT'!BZ31</f>
        <v>0</v>
      </c>
      <c r="CA31" s="37">
        <f>'Bieu8-XSKT'!CA31</f>
        <v>1700</v>
      </c>
      <c r="CB31" s="37">
        <f>'Bieu8-XSKT'!CB31</f>
        <v>1700</v>
      </c>
      <c r="CC31" s="64">
        <v>1700</v>
      </c>
      <c r="CD31" s="135" t="s">
        <v>58</v>
      </c>
      <c r="CE31" s="135"/>
    </row>
    <row r="32" spans="1:83" s="134" customFormat="1" ht="45" hidden="1" x14ac:dyDescent="0.25">
      <c r="A32" s="41">
        <f t="shared" si="8"/>
        <v>20</v>
      </c>
      <c r="B32" s="43" t="s">
        <v>381</v>
      </c>
      <c r="C32" s="117"/>
      <c r="D32" s="117"/>
      <c r="E32" s="62"/>
      <c r="F32" s="41" t="s">
        <v>382</v>
      </c>
      <c r="G32" s="37">
        <f>'Bieu8-XSKT'!G32</f>
        <v>4629</v>
      </c>
      <c r="H32" s="37">
        <f>'Bieu8-XSKT'!H32</f>
        <v>750</v>
      </c>
      <c r="I32" s="37">
        <f>'Bieu8-XSKT'!I32</f>
        <v>0</v>
      </c>
      <c r="J32" s="37">
        <f>'Bieu8-XSKT'!J32</f>
        <v>0</v>
      </c>
      <c r="K32" s="37">
        <f>'Bieu8-XSKT'!K32</f>
        <v>0</v>
      </c>
      <c r="L32" s="37">
        <f>'Bieu8-XSKT'!L32</f>
        <v>0</v>
      </c>
      <c r="M32" s="37">
        <f>'Bieu8-XSKT'!M32</f>
        <v>0</v>
      </c>
      <c r="N32" s="37">
        <f>'Bieu8-XSKT'!N32</f>
        <v>0</v>
      </c>
      <c r="O32" s="37">
        <f>'Bieu8-XSKT'!O32</f>
        <v>0</v>
      </c>
      <c r="P32" s="37">
        <f>'Bieu8-XSKT'!P32</f>
        <v>0</v>
      </c>
      <c r="Q32" s="37">
        <f>'Bieu8-XSKT'!Q32</f>
        <v>0</v>
      </c>
      <c r="R32" s="37">
        <f>'Bieu8-XSKT'!R32</f>
        <v>0</v>
      </c>
      <c r="S32" s="37">
        <f>'Bieu8-XSKT'!S32</f>
        <v>0</v>
      </c>
      <c r="T32" s="37">
        <f>'Bieu8-XSKT'!T32</f>
        <v>0</v>
      </c>
      <c r="U32" s="37">
        <f>'Bieu8-XSKT'!U32</f>
        <v>0</v>
      </c>
      <c r="V32" s="37">
        <f>'Bieu8-XSKT'!V32</f>
        <v>0</v>
      </c>
      <c r="W32" s="37">
        <f>'Bieu8-XSKT'!W32</f>
        <v>0</v>
      </c>
      <c r="X32" s="37">
        <f>'Bieu8-XSKT'!X32</f>
        <v>0</v>
      </c>
      <c r="Y32" s="37">
        <f>'Bieu8-XSKT'!Y32</f>
        <v>0</v>
      </c>
      <c r="Z32" s="37">
        <f>'Bieu8-XSKT'!Z32</f>
        <v>0</v>
      </c>
      <c r="AA32" s="37">
        <f>'Bieu8-XSKT'!AA32</f>
        <v>0</v>
      </c>
      <c r="AB32" s="37">
        <f>'Bieu8-XSKT'!AB32</f>
        <v>0</v>
      </c>
      <c r="AC32" s="37">
        <f>'Bieu8-XSKT'!AC32</f>
        <v>0</v>
      </c>
      <c r="AD32" s="37">
        <f>'Bieu8-XSKT'!AD32</f>
        <v>0</v>
      </c>
      <c r="AE32" s="37">
        <f>'Bieu8-XSKT'!AE32</f>
        <v>0</v>
      </c>
      <c r="AF32" s="37">
        <f>'Bieu8-XSKT'!AF32</f>
        <v>0</v>
      </c>
      <c r="AG32" s="37">
        <f>'Bieu8-XSKT'!AG32</f>
        <v>0</v>
      </c>
      <c r="AH32" s="37">
        <f>'Bieu8-XSKT'!AH32</f>
        <v>0</v>
      </c>
      <c r="AI32" s="37">
        <f>'Bieu8-XSKT'!AI32</f>
        <v>0</v>
      </c>
      <c r="AJ32" s="37">
        <f>'Bieu8-XSKT'!AJ32</f>
        <v>0</v>
      </c>
      <c r="AK32" s="37">
        <f>'Bieu8-XSKT'!AK32</f>
        <v>0</v>
      </c>
      <c r="AL32" s="37">
        <f>'Bieu8-XSKT'!AL32</f>
        <v>0</v>
      </c>
      <c r="AM32" s="37">
        <f>'Bieu8-XSKT'!AM32</f>
        <v>0</v>
      </c>
      <c r="AN32" s="37">
        <f>'Bieu8-XSKT'!AN32</f>
        <v>0</v>
      </c>
      <c r="AO32" s="37">
        <f>'Bieu8-XSKT'!AO32</f>
        <v>0</v>
      </c>
      <c r="AP32" s="37">
        <f>'Bieu8-XSKT'!AP32</f>
        <v>0</v>
      </c>
      <c r="AQ32" s="37">
        <f>'Bieu8-XSKT'!AQ32</f>
        <v>0</v>
      </c>
      <c r="AR32" s="37">
        <f>'Bieu8-XSKT'!AR32</f>
        <v>0</v>
      </c>
      <c r="AS32" s="37">
        <f>'Bieu8-XSKT'!AS32</f>
        <v>0</v>
      </c>
      <c r="AT32" s="37">
        <f>'Bieu8-XSKT'!AT32</f>
        <v>0</v>
      </c>
      <c r="AU32" s="37">
        <f>'Bieu8-XSKT'!AU32</f>
        <v>0</v>
      </c>
      <c r="AV32" s="37">
        <f>'Bieu8-XSKT'!AV32</f>
        <v>0</v>
      </c>
      <c r="AW32" s="37">
        <f>'Bieu8-XSKT'!AW32</f>
        <v>0</v>
      </c>
      <c r="AX32" s="37">
        <f>'Bieu8-XSKT'!AX32</f>
        <v>0</v>
      </c>
      <c r="AY32" s="37">
        <f>'Bieu8-XSKT'!AY32</f>
        <v>0</v>
      </c>
      <c r="AZ32" s="37">
        <f>'Bieu8-XSKT'!AZ32</f>
        <v>0</v>
      </c>
      <c r="BA32" s="37">
        <f>'Bieu8-XSKT'!BA32</f>
        <v>0</v>
      </c>
      <c r="BB32" s="37">
        <f>'Bieu8-XSKT'!BB32</f>
        <v>0</v>
      </c>
      <c r="BC32" s="37">
        <f>'Bieu8-XSKT'!BC32</f>
        <v>0</v>
      </c>
      <c r="BD32" s="37">
        <f>'Bieu8-XSKT'!BD32</f>
        <v>0</v>
      </c>
      <c r="BE32" s="37">
        <f>'Bieu8-XSKT'!BE32</f>
        <v>0</v>
      </c>
      <c r="BF32" s="37">
        <f>'Bieu8-XSKT'!BF32</f>
        <v>0</v>
      </c>
      <c r="BG32" s="37">
        <f>'Bieu8-XSKT'!BG32</f>
        <v>0</v>
      </c>
      <c r="BH32" s="37">
        <f>'Bieu8-XSKT'!BH32</f>
        <v>0</v>
      </c>
      <c r="BI32" s="37">
        <f>'Bieu8-XSKT'!BI32</f>
        <v>4629</v>
      </c>
      <c r="BJ32" s="37">
        <f>'Bieu8-XSKT'!BJ32</f>
        <v>0</v>
      </c>
      <c r="BK32" s="37">
        <f>'Bieu8-XSKT'!BK32</f>
        <v>0</v>
      </c>
      <c r="BL32" s="37">
        <f>'Bieu8-XSKT'!BL32</f>
        <v>0</v>
      </c>
      <c r="BM32" s="37">
        <f>'Bieu8-XSKT'!BM32</f>
        <v>0</v>
      </c>
      <c r="BN32" s="37">
        <f>'Bieu8-XSKT'!BN32</f>
        <v>0</v>
      </c>
      <c r="BO32" s="37">
        <f>'Bieu8-XSKT'!BO32</f>
        <v>0</v>
      </c>
      <c r="BP32" s="37">
        <f>'Bieu8-XSKT'!BP32</f>
        <v>0</v>
      </c>
      <c r="BQ32" s="37">
        <f>'Bieu8-XSKT'!BQ32</f>
        <v>0</v>
      </c>
      <c r="BR32" s="37">
        <f>'Bieu8-XSKT'!BR32</f>
        <v>0</v>
      </c>
      <c r="BS32" s="37">
        <f>'Bieu8-XSKT'!BS32</f>
        <v>0</v>
      </c>
      <c r="BT32" s="37">
        <f>'Bieu8-XSKT'!BT32</f>
        <v>-27</v>
      </c>
      <c r="BU32" s="37">
        <f>'Bieu8-XSKT'!BU32</f>
        <v>723</v>
      </c>
      <c r="BV32" s="37">
        <f>'Bieu8-XSKT'!BV32</f>
        <v>650</v>
      </c>
      <c r="BW32" s="37">
        <f>'Bieu8-XSKT'!BW32</f>
        <v>0</v>
      </c>
      <c r="BX32" s="37">
        <f>'Bieu8-XSKT'!BX32</f>
        <v>0</v>
      </c>
      <c r="BY32" s="37">
        <f>'Bieu8-XSKT'!BY32</f>
        <v>73</v>
      </c>
      <c r="BZ32" s="37">
        <f>'Bieu8-XSKT'!BZ32</f>
        <v>73</v>
      </c>
      <c r="CA32" s="37">
        <f>'Bieu8-XSKT'!CA32</f>
        <v>0</v>
      </c>
      <c r="CB32" s="37">
        <f>'Bieu8-XSKT'!CB32</f>
        <v>73</v>
      </c>
      <c r="CC32" s="39"/>
      <c r="CD32" s="62" t="s">
        <v>61</v>
      </c>
      <c r="CE32" s="62"/>
    </row>
    <row r="33" spans="1:83" s="17" customFormat="1" ht="60" hidden="1" x14ac:dyDescent="0.25">
      <c r="A33" s="41">
        <f t="shared" si="8"/>
        <v>21</v>
      </c>
      <c r="B33" s="43" t="s">
        <v>359</v>
      </c>
      <c r="C33" s="44"/>
      <c r="D33" s="44"/>
      <c r="E33" s="41">
        <v>2015</v>
      </c>
      <c r="F33" s="41" t="s">
        <v>360</v>
      </c>
      <c r="G33" s="37">
        <f>'Bieu8-XSKT'!G33</f>
        <v>1241</v>
      </c>
      <c r="H33" s="37">
        <f>'Bieu8-XSKT'!H33</f>
        <v>1178.95</v>
      </c>
      <c r="I33" s="37">
        <f>'Bieu8-XSKT'!I33</f>
        <v>0</v>
      </c>
      <c r="J33" s="37">
        <f>'Bieu8-XSKT'!J33</f>
        <v>0</v>
      </c>
      <c r="K33" s="37">
        <f>'Bieu8-XSKT'!K33</f>
        <v>0</v>
      </c>
      <c r="L33" s="37">
        <f>'Bieu8-XSKT'!L33</f>
        <v>0</v>
      </c>
      <c r="M33" s="37">
        <f>'Bieu8-XSKT'!M33</f>
        <v>0</v>
      </c>
      <c r="N33" s="37">
        <f>'Bieu8-XSKT'!N33</f>
        <v>0</v>
      </c>
      <c r="O33" s="37">
        <f>'Bieu8-XSKT'!O33</f>
        <v>0</v>
      </c>
      <c r="P33" s="37">
        <f>'Bieu8-XSKT'!P33</f>
        <v>0</v>
      </c>
      <c r="Q33" s="37">
        <f>'Bieu8-XSKT'!Q33</f>
        <v>0</v>
      </c>
      <c r="R33" s="37">
        <f>'Bieu8-XSKT'!R33</f>
        <v>0</v>
      </c>
      <c r="S33" s="37">
        <f>'Bieu8-XSKT'!S33</f>
        <v>0</v>
      </c>
      <c r="T33" s="37">
        <f>'Bieu8-XSKT'!T33</f>
        <v>0</v>
      </c>
      <c r="U33" s="37">
        <f>'Bieu8-XSKT'!U33</f>
        <v>0</v>
      </c>
      <c r="V33" s="37">
        <f>'Bieu8-XSKT'!V33</f>
        <v>0</v>
      </c>
      <c r="W33" s="37">
        <f>'Bieu8-XSKT'!W33</f>
        <v>0</v>
      </c>
      <c r="X33" s="37">
        <f>'Bieu8-XSKT'!X33</f>
        <v>850</v>
      </c>
      <c r="Y33" s="37">
        <f>'Bieu8-XSKT'!Y33</f>
        <v>850</v>
      </c>
      <c r="Z33" s="37">
        <f>'Bieu8-XSKT'!Z33</f>
        <v>0</v>
      </c>
      <c r="AA33" s="37">
        <f>'Bieu8-XSKT'!AA33</f>
        <v>0</v>
      </c>
      <c r="AB33" s="37">
        <f>'Bieu8-XSKT'!AB33</f>
        <v>300</v>
      </c>
      <c r="AC33" s="37">
        <f>'Bieu8-XSKT'!AC33</f>
        <v>300</v>
      </c>
      <c r="AD33" s="37">
        <f>'Bieu8-XSKT'!AD33</f>
        <v>300</v>
      </c>
      <c r="AE33" s="37">
        <f>'Bieu8-XSKT'!AE33</f>
        <v>0</v>
      </c>
      <c r="AF33" s="37">
        <f>'Bieu8-XSKT'!AF33</f>
        <v>300</v>
      </c>
      <c r="AG33" s="37">
        <f>'Bieu8-XSKT'!AG33</f>
        <v>400</v>
      </c>
      <c r="AH33" s="37">
        <f>'Bieu8-XSKT'!AH33</f>
        <v>700</v>
      </c>
      <c r="AI33" s="37">
        <f>'Bieu8-XSKT'!AI33</f>
        <v>700</v>
      </c>
      <c r="AJ33" s="37">
        <f>'Bieu8-XSKT'!AJ33</f>
        <v>0</v>
      </c>
      <c r="AK33" s="37">
        <f>'Bieu8-XSKT'!AK33</f>
        <v>0</v>
      </c>
      <c r="AL33" s="37">
        <f>'Bieu8-XSKT'!AL33</f>
        <v>289</v>
      </c>
      <c r="AM33" s="37">
        <f>'Bieu8-XSKT'!AM33</f>
        <v>289</v>
      </c>
      <c r="AN33" s="37">
        <f>'Bieu8-XSKT'!AN33</f>
        <v>700</v>
      </c>
      <c r="AO33" s="37">
        <f>'Bieu8-XSKT'!AO33</f>
        <v>700</v>
      </c>
      <c r="AP33" s="37">
        <f>'Bieu8-XSKT'!AP33</f>
        <v>360</v>
      </c>
      <c r="AQ33" s="37">
        <f>'Bieu8-XSKT'!AQ33</f>
        <v>300</v>
      </c>
      <c r="AR33" s="37">
        <f>'Bieu8-XSKT'!AR33</f>
        <v>300</v>
      </c>
      <c r="AS33" s="37">
        <f>'Bieu8-XSKT'!AS33</f>
        <v>1060</v>
      </c>
      <c r="AT33" s="37">
        <f>'Bieu8-XSKT'!AT33</f>
        <v>1060</v>
      </c>
      <c r="AU33" s="37">
        <f>'Bieu8-XSKT'!AU33</f>
        <v>1179</v>
      </c>
      <c r="AV33" s="37">
        <f>'Bieu8-XSKT'!AV33</f>
        <v>1179</v>
      </c>
      <c r="AW33" s="37">
        <f>'Bieu8-XSKT'!AW33</f>
        <v>1060</v>
      </c>
      <c r="AX33" s="37">
        <f>'Bieu8-XSKT'!AX33</f>
        <v>119</v>
      </c>
      <c r="AY33" s="37">
        <f>'Bieu8-XSKT'!AY33</f>
        <v>44</v>
      </c>
      <c r="AZ33" s="37">
        <f>'Bieu8-XSKT'!AZ33</f>
        <v>44</v>
      </c>
      <c r="BA33" s="37">
        <f>'Bieu8-XSKT'!BA33</f>
        <v>0</v>
      </c>
      <c r="BB33" s="37">
        <f>'Bieu8-XSKT'!BB33</f>
        <v>75</v>
      </c>
      <c r="BC33" s="37">
        <f>'Bieu8-XSKT'!BC33</f>
        <v>0</v>
      </c>
      <c r="BD33" s="37">
        <f>'Bieu8-XSKT'!BD33</f>
        <v>75</v>
      </c>
      <c r="BE33" s="37">
        <f>'Bieu8-XSKT'!BE33</f>
        <v>0</v>
      </c>
      <c r="BF33" s="37">
        <f>'Bieu8-XSKT'!BF33</f>
        <v>0</v>
      </c>
      <c r="BG33" s="37">
        <f>'Bieu8-XSKT'!BG33</f>
        <v>1104</v>
      </c>
      <c r="BH33" s="37">
        <f>'Bieu8-XSKT'!BH33</f>
        <v>1104</v>
      </c>
      <c r="BI33" s="37">
        <f>'Bieu8-XSKT'!BI33</f>
        <v>1179</v>
      </c>
      <c r="BJ33" s="37">
        <f>'Bieu8-XSKT'!BJ33</f>
        <v>1179</v>
      </c>
      <c r="BK33" s="37">
        <f>'Bieu8-XSKT'!BK33</f>
        <v>1117</v>
      </c>
      <c r="BL33" s="37">
        <f>'Bieu8-XSKT'!BL33</f>
        <v>1104</v>
      </c>
      <c r="BM33" s="37">
        <f>'Bieu8-XSKT'!BM33</f>
        <v>44</v>
      </c>
      <c r="BN33" s="37">
        <f>'Bieu8-XSKT'!BN33</f>
        <v>75</v>
      </c>
      <c r="BO33" s="37">
        <f>'Bieu8-XSKT'!BO33</f>
        <v>-62</v>
      </c>
      <c r="BP33" s="37">
        <f>'Bieu8-XSKT'!BP33</f>
        <v>13</v>
      </c>
      <c r="BQ33" s="37">
        <f>'Bieu8-XSKT'!BQ33</f>
        <v>0</v>
      </c>
      <c r="BR33" s="37">
        <f>'Bieu8-XSKT'!BR33</f>
        <v>0</v>
      </c>
      <c r="BS33" s="37">
        <f>'Bieu8-XSKT'!BS33</f>
        <v>0</v>
      </c>
      <c r="BT33" s="37">
        <f>'Bieu8-XSKT'!BT33</f>
        <v>0</v>
      </c>
      <c r="BU33" s="37">
        <f>'Bieu8-XSKT'!BU33</f>
        <v>1117</v>
      </c>
      <c r="BV33" s="37">
        <f>'Bieu8-XSKT'!BV33</f>
        <v>1104</v>
      </c>
      <c r="BW33" s="37">
        <f>'Bieu8-XSKT'!BW33</f>
        <v>0</v>
      </c>
      <c r="BX33" s="37">
        <f>'Bieu8-XSKT'!BX33</f>
        <v>0</v>
      </c>
      <c r="BY33" s="37">
        <f>'Bieu8-XSKT'!BY33</f>
        <v>13</v>
      </c>
      <c r="BZ33" s="37">
        <f>'Bieu8-XSKT'!BZ33</f>
        <v>13</v>
      </c>
      <c r="CA33" s="37">
        <f>'Bieu8-XSKT'!CA33</f>
        <v>0</v>
      </c>
      <c r="CB33" s="37">
        <f>'Bieu8-XSKT'!CB33</f>
        <v>13</v>
      </c>
      <c r="CC33" s="39"/>
      <c r="CD33" s="62" t="s">
        <v>61</v>
      </c>
      <c r="CE33" s="62"/>
    </row>
    <row r="34" spans="1:83" s="17" customFormat="1" ht="45" hidden="1" x14ac:dyDescent="0.25">
      <c r="A34" s="41">
        <f t="shared" si="8"/>
        <v>22</v>
      </c>
      <c r="B34" s="43" t="s">
        <v>361</v>
      </c>
      <c r="C34" s="44"/>
      <c r="D34" s="44"/>
      <c r="E34" s="41">
        <v>2015</v>
      </c>
      <c r="F34" s="41" t="s">
        <v>362</v>
      </c>
      <c r="G34" s="37">
        <f>'Bieu8-XSKT'!G34</f>
        <v>4990</v>
      </c>
      <c r="H34" s="37">
        <f>'Bieu8-XSKT'!H34</f>
        <v>4740.5</v>
      </c>
      <c r="I34" s="37">
        <f>'Bieu8-XSKT'!I34</f>
        <v>0</v>
      </c>
      <c r="J34" s="37">
        <f>'Bieu8-XSKT'!J34</f>
        <v>0</v>
      </c>
      <c r="K34" s="37">
        <f>'Bieu8-XSKT'!K34</f>
        <v>0</v>
      </c>
      <c r="L34" s="37">
        <f>'Bieu8-XSKT'!L34</f>
        <v>0</v>
      </c>
      <c r="M34" s="37">
        <f>'Bieu8-XSKT'!M34</f>
        <v>0</v>
      </c>
      <c r="N34" s="37">
        <f>'Bieu8-XSKT'!N34</f>
        <v>0</v>
      </c>
      <c r="O34" s="37">
        <f>'Bieu8-XSKT'!O34</f>
        <v>0</v>
      </c>
      <c r="P34" s="37">
        <f>'Bieu8-XSKT'!P34</f>
        <v>0</v>
      </c>
      <c r="Q34" s="37">
        <f>'Bieu8-XSKT'!Q34</f>
        <v>0</v>
      </c>
      <c r="R34" s="37">
        <f>'Bieu8-XSKT'!R34</f>
        <v>0</v>
      </c>
      <c r="S34" s="37">
        <f>'Bieu8-XSKT'!S34</f>
        <v>0</v>
      </c>
      <c r="T34" s="37">
        <f>'Bieu8-XSKT'!T34</f>
        <v>0</v>
      </c>
      <c r="U34" s="37">
        <f>'Bieu8-XSKT'!U34</f>
        <v>0</v>
      </c>
      <c r="V34" s="37">
        <f>'Bieu8-XSKT'!V34</f>
        <v>0</v>
      </c>
      <c r="W34" s="37">
        <f>'Bieu8-XSKT'!W34</f>
        <v>0</v>
      </c>
      <c r="X34" s="37">
        <f>'Bieu8-XSKT'!X34</f>
        <v>4500</v>
      </c>
      <c r="Y34" s="37">
        <f>'Bieu8-XSKT'!Y34</f>
        <v>4500</v>
      </c>
      <c r="Z34" s="37">
        <f>'Bieu8-XSKT'!Z34</f>
        <v>0</v>
      </c>
      <c r="AA34" s="37">
        <f>'Bieu8-XSKT'!AA34</f>
        <v>0</v>
      </c>
      <c r="AB34" s="37">
        <f>'Bieu8-XSKT'!AB34</f>
        <v>1300</v>
      </c>
      <c r="AC34" s="37">
        <f>'Bieu8-XSKT'!AC34</f>
        <v>1300</v>
      </c>
      <c r="AD34" s="37">
        <f>'Bieu8-XSKT'!AD34</f>
        <v>1400</v>
      </c>
      <c r="AE34" s="37">
        <f>'Bieu8-XSKT'!AE34</f>
        <v>0</v>
      </c>
      <c r="AF34" s="37">
        <f>'Bieu8-XSKT'!AF34</f>
        <v>1300</v>
      </c>
      <c r="AG34" s="37">
        <f>'Bieu8-XSKT'!AG34</f>
        <v>1400</v>
      </c>
      <c r="AH34" s="37">
        <f>'Bieu8-XSKT'!AH34</f>
        <v>2700</v>
      </c>
      <c r="AI34" s="37">
        <f>'Bieu8-XSKT'!AI34</f>
        <v>2700</v>
      </c>
      <c r="AJ34" s="37">
        <f>'Bieu8-XSKT'!AJ34</f>
        <v>0</v>
      </c>
      <c r="AK34" s="37">
        <f>'Bieu8-XSKT'!AK34</f>
        <v>0</v>
      </c>
      <c r="AL34" s="37">
        <f>'Bieu8-XSKT'!AL34</f>
        <v>1246</v>
      </c>
      <c r="AM34" s="37">
        <f>'Bieu8-XSKT'!AM34</f>
        <v>1246</v>
      </c>
      <c r="AN34" s="37">
        <f>'Bieu8-XSKT'!AN34</f>
        <v>2700</v>
      </c>
      <c r="AO34" s="37">
        <f>'Bieu8-XSKT'!AO34</f>
        <v>2700</v>
      </c>
      <c r="AP34" s="37">
        <f>'Bieu8-XSKT'!AP34</f>
        <v>1550</v>
      </c>
      <c r="AQ34" s="37">
        <f>'Bieu8-XSKT'!AQ34</f>
        <v>1400</v>
      </c>
      <c r="AR34" s="37">
        <f>'Bieu8-XSKT'!AR34</f>
        <v>1400</v>
      </c>
      <c r="AS34" s="37">
        <f>'Bieu8-XSKT'!AS34</f>
        <v>4250</v>
      </c>
      <c r="AT34" s="37">
        <f>'Bieu8-XSKT'!AT34</f>
        <v>4250</v>
      </c>
      <c r="AU34" s="37">
        <f>'Bieu8-XSKT'!AU34</f>
        <v>4741</v>
      </c>
      <c r="AV34" s="37">
        <f>'Bieu8-XSKT'!AV34</f>
        <v>4741</v>
      </c>
      <c r="AW34" s="37">
        <f>'Bieu8-XSKT'!AW34</f>
        <v>4250</v>
      </c>
      <c r="AX34" s="37">
        <f>'Bieu8-XSKT'!AX34</f>
        <v>491</v>
      </c>
      <c r="AY34" s="37">
        <f>'Bieu8-XSKT'!AY34</f>
        <v>353</v>
      </c>
      <c r="AZ34" s="37">
        <f>'Bieu8-XSKT'!AZ34</f>
        <v>353</v>
      </c>
      <c r="BA34" s="37">
        <f>'Bieu8-XSKT'!BA34</f>
        <v>0</v>
      </c>
      <c r="BB34" s="37">
        <f>'Bieu8-XSKT'!BB34</f>
        <v>138</v>
      </c>
      <c r="BC34" s="37">
        <f>'Bieu8-XSKT'!BC34</f>
        <v>0</v>
      </c>
      <c r="BD34" s="37">
        <f>'Bieu8-XSKT'!BD34</f>
        <v>138</v>
      </c>
      <c r="BE34" s="37">
        <f>'Bieu8-XSKT'!BE34</f>
        <v>0</v>
      </c>
      <c r="BF34" s="37">
        <f>'Bieu8-XSKT'!BF34</f>
        <v>0</v>
      </c>
      <c r="BG34" s="37">
        <f>'Bieu8-XSKT'!BG34</f>
        <v>4603</v>
      </c>
      <c r="BH34" s="37">
        <f>'Bieu8-XSKT'!BH34</f>
        <v>4603</v>
      </c>
      <c r="BI34" s="37">
        <f>'Bieu8-XSKT'!BI34</f>
        <v>4741</v>
      </c>
      <c r="BJ34" s="37">
        <f>'Bieu8-XSKT'!BJ34</f>
        <v>4741</v>
      </c>
      <c r="BK34" s="37">
        <f>'Bieu8-XSKT'!BK34</f>
        <v>4670</v>
      </c>
      <c r="BL34" s="37">
        <f>'Bieu8-XSKT'!BL34</f>
        <v>4603</v>
      </c>
      <c r="BM34" s="37">
        <f>'Bieu8-XSKT'!BM34</f>
        <v>353</v>
      </c>
      <c r="BN34" s="37">
        <f>'Bieu8-XSKT'!BN34</f>
        <v>138</v>
      </c>
      <c r="BO34" s="37">
        <f>'Bieu8-XSKT'!BO34</f>
        <v>-71</v>
      </c>
      <c r="BP34" s="37">
        <f>'Bieu8-XSKT'!BP34</f>
        <v>67</v>
      </c>
      <c r="BQ34" s="37">
        <f>'Bieu8-XSKT'!BQ34</f>
        <v>0</v>
      </c>
      <c r="BR34" s="37">
        <f>'Bieu8-XSKT'!BR34</f>
        <v>0</v>
      </c>
      <c r="BS34" s="37">
        <f>'Bieu8-XSKT'!BS34</f>
        <v>0</v>
      </c>
      <c r="BT34" s="37">
        <f>'Bieu8-XSKT'!BT34</f>
        <v>0</v>
      </c>
      <c r="BU34" s="37">
        <f>'Bieu8-XSKT'!BU34</f>
        <v>4670</v>
      </c>
      <c r="BV34" s="37">
        <f>'Bieu8-XSKT'!BV34</f>
        <v>4603</v>
      </c>
      <c r="BW34" s="37">
        <f>'Bieu8-XSKT'!BW34</f>
        <v>0</v>
      </c>
      <c r="BX34" s="37">
        <f>'Bieu8-XSKT'!BX34</f>
        <v>0</v>
      </c>
      <c r="BY34" s="37">
        <f>'Bieu8-XSKT'!BY34</f>
        <v>67</v>
      </c>
      <c r="BZ34" s="37">
        <f>'Bieu8-XSKT'!BZ34</f>
        <v>67</v>
      </c>
      <c r="CA34" s="37">
        <f>'Bieu8-XSKT'!CA34</f>
        <v>0</v>
      </c>
      <c r="CB34" s="37">
        <f>'Bieu8-XSKT'!CB34</f>
        <v>67</v>
      </c>
      <c r="CC34" s="39"/>
      <c r="CD34" s="62" t="s">
        <v>61</v>
      </c>
      <c r="CE34" s="62"/>
    </row>
    <row r="35" spans="1:83" s="17" customFormat="1" ht="60" hidden="1" x14ac:dyDescent="0.25">
      <c r="A35" s="41">
        <f t="shared" si="8"/>
        <v>23</v>
      </c>
      <c r="B35" s="43" t="s">
        <v>363</v>
      </c>
      <c r="C35" s="44"/>
      <c r="D35" s="44"/>
      <c r="E35" s="41">
        <v>2015</v>
      </c>
      <c r="F35" s="41" t="s">
        <v>364</v>
      </c>
      <c r="G35" s="37">
        <f>'Bieu8-XSKT'!G35</f>
        <v>3438</v>
      </c>
      <c r="H35" s="37">
        <f>'Bieu8-XSKT'!H35</f>
        <v>3266.1</v>
      </c>
      <c r="I35" s="37">
        <f>'Bieu8-XSKT'!I35</f>
        <v>0</v>
      </c>
      <c r="J35" s="37">
        <f>'Bieu8-XSKT'!J35</f>
        <v>0</v>
      </c>
      <c r="K35" s="37">
        <f>'Bieu8-XSKT'!K35</f>
        <v>0</v>
      </c>
      <c r="L35" s="37">
        <f>'Bieu8-XSKT'!L35</f>
        <v>0</v>
      </c>
      <c r="M35" s="37">
        <f>'Bieu8-XSKT'!M35</f>
        <v>0</v>
      </c>
      <c r="N35" s="37">
        <f>'Bieu8-XSKT'!N35</f>
        <v>0</v>
      </c>
      <c r="O35" s="37">
        <f>'Bieu8-XSKT'!O35</f>
        <v>0</v>
      </c>
      <c r="P35" s="37">
        <f>'Bieu8-XSKT'!P35</f>
        <v>0</v>
      </c>
      <c r="Q35" s="37">
        <f>'Bieu8-XSKT'!Q35</f>
        <v>0</v>
      </c>
      <c r="R35" s="37">
        <f>'Bieu8-XSKT'!R35</f>
        <v>0</v>
      </c>
      <c r="S35" s="37">
        <f>'Bieu8-XSKT'!S35</f>
        <v>0</v>
      </c>
      <c r="T35" s="37">
        <f>'Bieu8-XSKT'!T35</f>
        <v>0</v>
      </c>
      <c r="U35" s="37">
        <f>'Bieu8-XSKT'!U35</f>
        <v>0</v>
      </c>
      <c r="V35" s="37">
        <f>'Bieu8-XSKT'!V35</f>
        <v>0</v>
      </c>
      <c r="W35" s="37">
        <f>'Bieu8-XSKT'!W35</f>
        <v>0</v>
      </c>
      <c r="X35" s="37">
        <f>'Bieu8-XSKT'!X35</f>
        <v>2500</v>
      </c>
      <c r="Y35" s="37">
        <f>'Bieu8-XSKT'!Y35</f>
        <v>2500</v>
      </c>
      <c r="Z35" s="37">
        <f>'Bieu8-XSKT'!Z35</f>
        <v>0</v>
      </c>
      <c r="AA35" s="37">
        <f>'Bieu8-XSKT'!AA35</f>
        <v>0</v>
      </c>
      <c r="AB35" s="37">
        <f>'Bieu8-XSKT'!AB35</f>
        <v>800</v>
      </c>
      <c r="AC35" s="37">
        <f>'Bieu8-XSKT'!AC35</f>
        <v>800</v>
      </c>
      <c r="AD35" s="37">
        <f>'Bieu8-XSKT'!AD35</f>
        <v>700</v>
      </c>
      <c r="AE35" s="37">
        <f>'Bieu8-XSKT'!AE35</f>
        <v>0</v>
      </c>
      <c r="AF35" s="37">
        <f>'Bieu8-XSKT'!AF35</f>
        <v>800</v>
      </c>
      <c r="AG35" s="37">
        <f>'Bieu8-XSKT'!AG35</f>
        <v>1000</v>
      </c>
      <c r="AH35" s="37">
        <f>'Bieu8-XSKT'!AH35</f>
        <v>1800</v>
      </c>
      <c r="AI35" s="37">
        <f>'Bieu8-XSKT'!AI35</f>
        <v>1800</v>
      </c>
      <c r="AJ35" s="37">
        <f>'Bieu8-XSKT'!AJ35</f>
        <v>0</v>
      </c>
      <c r="AK35" s="37">
        <f>'Bieu8-XSKT'!AK35</f>
        <v>0</v>
      </c>
      <c r="AL35" s="37">
        <f>'Bieu8-XSKT'!AL35</f>
        <v>785</v>
      </c>
      <c r="AM35" s="37">
        <f>'Bieu8-XSKT'!AM35</f>
        <v>785</v>
      </c>
      <c r="AN35" s="37">
        <f>'Bieu8-XSKT'!AN35</f>
        <v>1800</v>
      </c>
      <c r="AO35" s="37">
        <f>'Bieu8-XSKT'!AO35</f>
        <v>1800</v>
      </c>
      <c r="AP35" s="37">
        <f>'Bieu8-XSKT'!AP35</f>
        <v>1100</v>
      </c>
      <c r="AQ35" s="37">
        <f>'Bieu8-XSKT'!AQ35</f>
        <v>700</v>
      </c>
      <c r="AR35" s="37">
        <f>'Bieu8-XSKT'!AR35</f>
        <v>700</v>
      </c>
      <c r="AS35" s="37">
        <f>'Bieu8-XSKT'!AS35</f>
        <v>2900</v>
      </c>
      <c r="AT35" s="37">
        <f>'Bieu8-XSKT'!AT35</f>
        <v>2900</v>
      </c>
      <c r="AU35" s="37">
        <f>'Bieu8-XSKT'!AU35</f>
        <v>3266</v>
      </c>
      <c r="AV35" s="37">
        <f>'Bieu8-XSKT'!AV35</f>
        <v>3266</v>
      </c>
      <c r="AW35" s="37">
        <f>'Bieu8-XSKT'!AW35</f>
        <v>2900</v>
      </c>
      <c r="AX35" s="37">
        <f>'Bieu8-XSKT'!AX35</f>
        <v>366</v>
      </c>
      <c r="AY35" s="37">
        <f>'Bieu8-XSKT'!AY35</f>
        <v>34</v>
      </c>
      <c r="AZ35" s="37">
        <f>'Bieu8-XSKT'!AZ35</f>
        <v>34</v>
      </c>
      <c r="BA35" s="37">
        <f>'Bieu8-XSKT'!BA35</f>
        <v>0</v>
      </c>
      <c r="BB35" s="37">
        <f>'Bieu8-XSKT'!BB35</f>
        <v>332</v>
      </c>
      <c r="BC35" s="37">
        <f>'Bieu8-XSKT'!BC35</f>
        <v>0</v>
      </c>
      <c r="BD35" s="37">
        <f>'Bieu8-XSKT'!BD35</f>
        <v>332</v>
      </c>
      <c r="BE35" s="37">
        <f>'Bieu8-XSKT'!BE35</f>
        <v>0</v>
      </c>
      <c r="BF35" s="37">
        <f>'Bieu8-XSKT'!BF35</f>
        <v>0</v>
      </c>
      <c r="BG35" s="37">
        <f>'Bieu8-XSKT'!BG35</f>
        <v>2934</v>
      </c>
      <c r="BH35" s="37">
        <f>'Bieu8-XSKT'!BH35</f>
        <v>2934</v>
      </c>
      <c r="BI35" s="37">
        <f>'Bieu8-XSKT'!BI35</f>
        <v>3266</v>
      </c>
      <c r="BJ35" s="37">
        <f>'Bieu8-XSKT'!BJ35</f>
        <v>3266</v>
      </c>
      <c r="BK35" s="37">
        <f>'Bieu8-XSKT'!BK35</f>
        <v>2953</v>
      </c>
      <c r="BL35" s="37">
        <f>'Bieu8-XSKT'!BL35</f>
        <v>2934</v>
      </c>
      <c r="BM35" s="37">
        <f>'Bieu8-XSKT'!BM35</f>
        <v>34</v>
      </c>
      <c r="BN35" s="37">
        <f>'Bieu8-XSKT'!BN35</f>
        <v>332</v>
      </c>
      <c r="BO35" s="37">
        <f>'Bieu8-XSKT'!BO35</f>
        <v>-313</v>
      </c>
      <c r="BP35" s="37">
        <f>'Bieu8-XSKT'!BP35</f>
        <v>19</v>
      </c>
      <c r="BQ35" s="37">
        <f>'Bieu8-XSKT'!BQ35</f>
        <v>0</v>
      </c>
      <c r="BR35" s="37">
        <f>'Bieu8-XSKT'!BR35</f>
        <v>0</v>
      </c>
      <c r="BS35" s="37">
        <f>'Bieu8-XSKT'!BS35</f>
        <v>0</v>
      </c>
      <c r="BT35" s="37">
        <f>'Bieu8-XSKT'!BT35</f>
        <v>0</v>
      </c>
      <c r="BU35" s="37">
        <f>'Bieu8-XSKT'!BU35</f>
        <v>2953</v>
      </c>
      <c r="BV35" s="37">
        <f>'Bieu8-XSKT'!BV35</f>
        <v>2934</v>
      </c>
      <c r="BW35" s="37">
        <f>'Bieu8-XSKT'!BW35</f>
        <v>0</v>
      </c>
      <c r="BX35" s="37">
        <f>'Bieu8-XSKT'!BX35</f>
        <v>0</v>
      </c>
      <c r="BY35" s="37">
        <f>'Bieu8-XSKT'!BY35</f>
        <v>19</v>
      </c>
      <c r="BZ35" s="37">
        <f>'Bieu8-XSKT'!BZ35</f>
        <v>19</v>
      </c>
      <c r="CA35" s="37">
        <f>'Bieu8-XSKT'!CA35</f>
        <v>0</v>
      </c>
      <c r="CB35" s="37">
        <f>'Bieu8-XSKT'!CB35</f>
        <v>19</v>
      </c>
      <c r="CC35" s="39"/>
      <c r="CD35" s="62" t="s">
        <v>353</v>
      </c>
      <c r="CE35" s="62"/>
    </row>
    <row r="36" spans="1:83" s="17" customFormat="1" ht="60" hidden="1" x14ac:dyDescent="0.25">
      <c r="A36" s="41">
        <f t="shared" si="8"/>
        <v>24</v>
      </c>
      <c r="B36" s="43" t="s">
        <v>366</v>
      </c>
      <c r="C36" s="44"/>
      <c r="D36" s="44"/>
      <c r="E36" s="41">
        <v>2015</v>
      </c>
      <c r="F36" s="41" t="s">
        <v>367</v>
      </c>
      <c r="G36" s="37">
        <f>'Bieu8-XSKT'!G36</f>
        <v>2914</v>
      </c>
      <c r="H36" s="37">
        <f>'Bieu8-XSKT'!H36</f>
        <v>2768.3</v>
      </c>
      <c r="I36" s="37">
        <f>'Bieu8-XSKT'!I36</f>
        <v>0</v>
      </c>
      <c r="J36" s="37">
        <f>'Bieu8-XSKT'!J36</f>
        <v>0</v>
      </c>
      <c r="K36" s="37">
        <f>'Bieu8-XSKT'!K36</f>
        <v>0</v>
      </c>
      <c r="L36" s="37">
        <f>'Bieu8-XSKT'!L36</f>
        <v>0</v>
      </c>
      <c r="M36" s="37">
        <f>'Bieu8-XSKT'!M36</f>
        <v>0</v>
      </c>
      <c r="N36" s="37">
        <f>'Bieu8-XSKT'!N36</f>
        <v>0</v>
      </c>
      <c r="O36" s="37">
        <f>'Bieu8-XSKT'!O36</f>
        <v>0</v>
      </c>
      <c r="P36" s="37">
        <f>'Bieu8-XSKT'!P36</f>
        <v>0</v>
      </c>
      <c r="Q36" s="37">
        <f>'Bieu8-XSKT'!Q36</f>
        <v>0</v>
      </c>
      <c r="R36" s="37">
        <f>'Bieu8-XSKT'!R36</f>
        <v>0</v>
      </c>
      <c r="S36" s="37">
        <f>'Bieu8-XSKT'!S36</f>
        <v>0</v>
      </c>
      <c r="T36" s="37">
        <f>'Bieu8-XSKT'!T36</f>
        <v>0</v>
      </c>
      <c r="U36" s="37">
        <f>'Bieu8-XSKT'!U36</f>
        <v>0</v>
      </c>
      <c r="V36" s="37">
        <f>'Bieu8-XSKT'!V36</f>
        <v>0</v>
      </c>
      <c r="W36" s="37">
        <f>'Bieu8-XSKT'!W36</f>
        <v>0</v>
      </c>
      <c r="X36" s="37">
        <f>'Bieu8-XSKT'!X36</f>
        <v>3000</v>
      </c>
      <c r="Y36" s="37">
        <f>'Bieu8-XSKT'!Y36</f>
        <v>3000</v>
      </c>
      <c r="Z36" s="37">
        <f>'Bieu8-XSKT'!Z36</f>
        <v>0</v>
      </c>
      <c r="AA36" s="37">
        <f>'Bieu8-XSKT'!AA36</f>
        <v>0</v>
      </c>
      <c r="AB36" s="37">
        <f>'Bieu8-XSKT'!AB36</f>
        <v>1000</v>
      </c>
      <c r="AC36" s="37">
        <f>'Bieu8-XSKT'!AC36</f>
        <v>1000</v>
      </c>
      <c r="AD36" s="37">
        <f>'Bieu8-XSKT'!AD36</f>
        <v>900</v>
      </c>
      <c r="AE36" s="37">
        <f>'Bieu8-XSKT'!AE36</f>
        <v>0</v>
      </c>
      <c r="AF36" s="37">
        <f>'Bieu8-XSKT'!AF36</f>
        <v>1000</v>
      </c>
      <c r="AG36" s="37">
        <f>'Bieu8-XSKT'!AG36</f>
        <v>600</v>
      </c>
      <c r="AH36" s="37">
        <f>'Bieu8-XSKT'!AH36</f>
        <v>1600</v>
      </c>
      <c r="AI36" s="37">
        <f>'Bieu8-XSKT'!AI36</f>
        <v>1600</v>
      </c>
      <c r="AJ36" s="37">
        <f>'Bieu8-XSKT'!AJ36</f>
        <v>0</v>
      </c>
      <c r="AK36" s="37">
        <f>'Bieu8-XSKT'!AK36</f>
        <v>0</v>
      </c>
      <c r="AL36" s="37">
        <f>'Bieu8-XSKT'!AL36</f>
        <v>960</v>
      </c>
      <c r="AM36" s="37">
        <f>'Bieu8-XSKT'!AM36</f>
        <v>960</v>
      </c>
      <c r="AN36" s="37">
        <f>'Bieu8-XSKT'!AN36</f>
        <v>1600</v>
      </c>
      <c r="AO36" s="37">
        <f>'Bieu8-XSKT'!AO36</f>
        <v>1600</v>
      </c>
      <c r="AP36" s="37">
        <f>'Bieu8-XSKT'!AP36</f>
        <v>900</v>
      </c>
      <c r="AQ36" s="37">
        <f>'Bieu8-XSKT'!AQ36</f>
        <v>0</v>
      </c>
      <c r="AR36" s="37">
        <f>'Bieu8-XSKT'!AR36</f>
        <v>0</v>
      </c>
      <c r="AS36" s="37">
        <f>'Bieu8-XSKT'!AS36</f>
        <v>2500</v>
      </c>
      <c r="AT36" s="37">
        <f>'Bieu8-XSKT'!AT36</f>
        <v>2500</v>
      </c>
      <c r="AU36" s="37">
        <f>'Bieu8-XSKT'!AU36</f>
        <v>2768</v>
      </c>
      <c r="AV36" s="37">
        <f>'Bieu8-XSKT'!AV36</f>
        <v>2768</v>
      </c>
      <c r="AW36" s="37">
        <f>'Bieu8-XSKT'!AW36</f>
        <v>2500</v>
      </c>
      <c r="AX36" s="37">
        <f>'Bieu8-XSKT'!AX36</f>
        <v>268</v>
      </c>
      <c r="AY36" s="37">
        <f>'Bieu8-XSKT'!AY36</f>
        <v>0</v>
      </c>
      <c r="AZ36" s="37">
        <f>'Bieu8-XSKT'!AZ36</f>
        <v>0</v>
      </c>
      <c r="BA36" s="37">
        <f>'Bieu8-XSKT'!BA36</f>
        <v>0</v>
      </c>
      <c r="BB36" s="37">
        <f>'Bieu8-XSKT'!BB36</f>
        <v>268</v>
      </c>
      <c r="BC36" s="37">
        <f>'Bieu8-XSKT'!BC36</f>
        <v>0</v>
      </c>
      <c r="BD36" s="37">
        <f>'Bieu8-XSKT'!BD36</f>
        <v>268</v>
      </c>
      <c r="BE36" s="37">
        <f>'Bieu8-XSKT'!BE36</f>
        <v>0</v>
      </c>
      <c r="BF36" s="37">
        <f>'Bieu8-XSKT'!BF36</f>
        <v>0</v>
      </c>
      <c r="BG36" s="37">
        <f>'Bieu8-XSKT'!BG36</f>
        <v>2500</v>
      </c>
      <c r="BH36" s="37">
        <f>'Bieu8-XSKT'!BH36</f>
        <v>2500</v>
      </c>
      <c r="BI36" s="37">
        <f>'Bieu8-XSKT'!BI36</f>
        <v>2768</v>
      </c>
      <c r="BJ36" s="37">
        <f>'Bieu8-XSKT'!BJ36</f>
        <v>2768</v>
      </c>
      <c r="BK36" s="37">
        <f>'Bieu8-XSKT'!BK36</f>
        <v>2472</v>
      </c>
      <c r="BL36" s="37">
        <f>'Bieu8-XSKT'!BL36</f>
        <v>2500</v>
      </c>
      <c r="BM36" s="37">
        <f>'Bieu8-XSKT'!BM36</f>
        <v>0</v>
      </c>
      <c r="BN36" s="37">
        <f>'Bieu8-XSKT'!BN36</f>
        <v>268</v>
      </c>
      <c r="BO36" s="37">
        <f>'Bieu8-XSKT'!BO36</f>
        <v>-296</v>
      </c>
      <c r="BP36" s="37">
        <f>'Bieu8-XSKT'!BP36</f>
        <v>-28</v>
      </c>
      <c r="BQ36" s="37">
        <f>'Bieu8-XSKT'!BQ36</f>
        <v>0</v>
      </c>
      <c r="BR36" s="37">
        <f>'Bieu8-XSKT'!BR36</f>
        <v>0</v>
      </c>
      <c r="BS36" s="37">
        <f>'Bieu8-XSKT'!BS36</f>
        <v>0</v>
      </c>
      <c r="BT36" s="37">
        <f>'Bieu8-XSKT'!BT36</f>
        <v>0</v>
      </c>
      <c r="BU36" s="37">
        <f>'Bieu8-XSKT'!BU36</f>
        <v>2472</v>
      </c>
      <c r="BV36" s="37">
        <f>'Bieu8-XSKT'!BV36</f>
        <v>2447</v>
      </c>
      <c r="BW36" s="37">
        <f>'Bieu8-XSKT'!BW36</f>
        <v>0</v>
      </c>
      <c r="BX36" s="37">
        <f>'Bieu8-XSKT'!BX36</f>
        <v>0</v>
      </c>
      <c r="BY36" s="37">
        <f>'Bieu8-XSKT'!BY36</f>
        <v>25</v>
      </c>
      <c r="BZ36" s="37">
        <f>'Bieu8-XSKT'!BZ36</f>
        <v>25</v>
      </c>
      <c r="CA36" s="37">
        <f>'Bieu8-XSKT'!CA36</f>
        <v>0</v>
      </c>
      <c r="CB36" s="37">
        <f>'Bieu8-XSKT'!CB36</f>
        <v>25</v>
      </c>
      <c r="CC36" s="39"/>
      <c r="CD36" s="62" t="s">
        <v>66</v>
      </c>
      <c r="CE36" s="62"/>
    </row>
    <row r="37" spans="1:83" s="17" customFormat="1" ht="45" hidden="1" x14ac:dyDescent="0.25">
      <c r="A37" s="41">
        <f t="shared" si="8"/>
        <v>25</v>
      </c>
      <c r="B37" s="43" t="s">
        <v>351</v>
      </c>
      <c r="C37" s="44"/>
      <c r="D37" s="44"/>
      <c r="E37" s="41">
        <v>2016</v>
      </c>
      <c r="F37" s="41" t="s">
        <v>352</v>
      </c>
      <c r="G37" s="37">
        <f>'Bieu8-XSKT'!G37</f>
        <v>5523</v>
      </c>
      <c r="H37" s="37">
        <f>'Bieu8-XSKT'!H37</f>
        <v>5263</v>
      </c>
      <c r="I37" s="37">
        <f>'Bieu8-XSKT'!I37</f>
        <v>0</v>
      </c>
      <c r="J37" s="37">
        <f>'Bieu8-XSKT'!J37</f>
        <v>0</v>
      </c>
      <c r="K37" s="37">
        <f>'Bieu8-XSKT'!K37</f>
        <v>0</v>
      </c>
      <c r="L37" s="37">
        <f>'Bieu8-XSKT'!L37</f>
        <v>0</v>
      </c>
      <c r="M37" s="37">
        <f>'Bieu8-XSKT'!M37</f>
        <v>0</v>
      </c>
      <c r="N37" s="37">
        <f>'Bieu8-XSKT'!N37</f>
        <v>0</v>
      </c>
      <c r="O37" s="37">
        <f>'Bieu8-XSKT'!O37</f>
        <v>0</v>
      </c>
      <c r="P37" s="37">
        <f>'Bieu8-XSKT'!P37</f>
        <v>0</v>
      </c>
      <c r="Q37" s="37">
        <f>'Bieu8-XSKT'!Q37</f>
        <v>0</v>
      </c>
      <c r="R37" s="37">
        <f>'Bieu8-XSKT'!R37</f>
        <v>0</v>
      </c>
      <c r="S37" s="37">
        <f>'Bieu8-XSKT'!S37</f>
        <v>0</v>
      </c>
      <c r="T37" s="37">
        <f>'Bieu8-XSKT'!T37</f>
        <v>0</v>
      </c>
      <c r="U37" s="37">
        <f>'Bieu8-XSKT'!U37</f>
        <v>0</v>
      </c>
      <c r="V37" s="37">
        <f>'Bieu8-XSKT'!V37</f>
        <v>0</v>
      </c>
      <c r="W37" s="37">
        <f>'Bieu8-XSKT'!W37</f>
        <v>0</v>
      </c>
      <c r="X37" s="37">
        <f>'Bieu8-XSKT'!X37</f>
        <v>5523</v>
      </c>
      <c r="Y37" s="37">
        <f>'Bieu8-XSKT'!Y37</f>
        <v>5263</v>
      </c>
      <c r="Z37" s="37">
        <f>'Bieu8-XSKT'!Z37</f>
        <v>0</v>
      </c>
      <c r="AA37" s="37">
        <f>'Bieu8-XSKT'!AA37</f>
        <v>0</v>
      </c>
      <c r="AB37" s="37">
        <f>'Bieu8-XSKT'!AB37</f>
        <v>600</v>
      </c>
      <c r="AC37" s="37">
        <f>'Bieu8-XSKT'!AC37</f>
        <v>600</v>
      </c>
      <c r="AD37" s="37">
        <f>'Bieu8-XSKT'!AD37</f>
        <v>0</v>
      </c>
      <c r="AE37" s="37">
        <f>'Bieu8-XSKT'!AE37</f>
        <v>0</v>
      </c>
      <c r="AF37" s="37">
        <f>'Bieu8-XSKT'!AF37</f>
        <v>600</v>
      </c>
      <c r="AG37" s="37">
        <f>'Bieu8-XSKT'!AG37</f>
        <v>0</v>
      </c>
      <c r="AH37" s="37">
        <f>'Bieu8-XSKT'!AH37</f>
        <v>600</v>
      </c>
      <c r="AI37" s="37">
        <f>'Bieu8-XSKT'!AI37</f>
        <v>600</v>
      </c>
      <c r="AJ37" s="37">
        <f>'Bieu8-XSKT'!AJ37</f>
        <v>0</v>
      </c>
      <c r="AK37" s="37">
        <f>'Bieu8-XSKT'!AK37</f>
        <v>0</v>
      </c>
      <c r="AL37" s="37">
        <f>'Bieu8-XSKT'!AL37</f>
        <v>599</v>
      </c>
      <c r="AM37" s="37">
        <f>'Bieu8-XSKT'!AM37</f>
        <v>599</v>
      </c>
      <c r="AN37" s="37">
        <f>'Bieu8-XSKT'!AN37</f>
        <v>600</v>
      </c>
      <c r="AO37" s="37">
        <f>'Bieu8-XSKT'!AO37</f>
        <v>600</v>
      </c>
      <c r="AP37" s="37">
        <f>'Bieu8-XSKT'!AP37</f>
        <v>3000</v>
      </c>
      <c r="AQ37" s="37">
        <f>'Bieu8-XSKT'!AQ37</f>
        <v>3000</v>
      </c>
      <c r="AR37" s="37">
        <f>'Bieu8-XSKT'!AR37</f>
        <v>3000</v>
      </c>
      <c r="AS37" s="37">
        <f>'Bieu8-XSKT'!AS37</f>
        <v>3600</v>
      </c>
      <c r="AT37" s="37">
        <f>'Bieu8-XSKT'!AT37</f>
        <v>3600</v>
      </c>
      <c r="AU37" s="37">
        <f>'Bieu8-XSKT'!AU37</f>
        <v>5000</v>
      </c>
      <c r="AV37" s="37">
        <f>'Bieu8-XSKT'!AV37</f>
        <v>5000</v>
      </c>
      <c r="AW37" s="37">
        <f>'Bieu8-XSKT'!AW37</f>
        <v>3600</v>
      </c>
      <c r="AX37" s="37">
        <f>'Bieu8-XSKT'!AX37</f>
        <v>1400</v>
      </c>
      <c r="AY37" s="37">
        <f>'Bieu8-XSKT'!AY37</f>
        <v>700</v>
      </c>
      <c r="AZ37" s="37">
        <f>'Bieu8-XSKT'!AZ37</f>
        <v>700</v>
      </c>
      <c r="BA37" s="37">
        <f>'Bieu8-XSKT'!BA37</f>
        <v>1136.6999999999998</v>
      </c>
      <c r="BB37" s="37">
        <f>'Bieu8-XSKT'!BB37</f>
        <v>700</v>
      </c>
      <c r="BC37" s="37">
        <f>'Bieu8-XSKT'!BC37</f>
        <v>686</v>
      </c>
      <c r="BD37" s="37">
        <f>'Bieu8-XSKT'!BD37</f>
        <v>14</v>
      </c>
      <c r="BE37" s="37">
        <f>'Bieu8-XSKT'!BE37</f>
        <v>596</v>
      </c>
      <c r="BF37" s="37">
        <f>'Bieu8-XSKT'!BF37</f>
        <v>596</v>
      </c>
      <c r="BG37" s="37">
        <f>'Bieu8-XSKT'!BG37</f>
        <v>4986</v>
      </c>
      <c r="BH37" s="37">
        <f>'Bieu8-XSKT'!BH37</f>
        <v>4986</v>
      </c>
      <c r="BI37" s="37">
        <f>'Bieu8-XSKT'!BI37</f>
        <v>5000</v>
      </c>
      <c r="BJ37" s="37">
        <f>'Bieu8-XSKT'!BJ37</f>
        <v>5000</v>
      </c>
      <c r="BK37" s="37">
        <f>'Bieu8-XSKT'!BK37</f>
        <v>5000</v>
      </c>
      <c r="BL37" s="37">
        <f>'Bieu8-XSKT'!BL37</f>
        <v>4986</v>
      </c>
      <c r="BM37" s="37">
        <f>'Bieu8-XSKT'!BM37</f>
        <v>700</v>
      </c>
      <c r="BN37" s="37">
        <f>'Bieu8-XSKT'!BN37</f>
        <v>14</v>
      </c>
      <c r="BO37" s="37">
        <f>'Bieu8-XSKT'!BO37</f>
        <v>0</v>
      </c>
      <c r="BP37" s="37">
        <f>'Bieu8-XSKT'!BP37</f>
        <v>14</v>
      </c>
      <c r="BQ37" s="37">
        <f>'Bieu8-XSKT'!BQ37</f>
        <v>22</v>
      </c>
      <c r="BR37" s="37">
        <f>'Bieu8-XSKT'!BR37</f>
        <v>14</v>
      </c>
      <c r="BS37" s="37">
        <f>'Bieu8-XSKT'!BS37</f>
        <v>0</v>
      </c>
      <c r="BT37" s="37">
        <f>'Bieu8-XSKT'!BT37</f>
        <v>263</v>
      </c>
      <c r="BU37" s="37">
        <f>'Bieu8-XSKT'!BU37</f>
        <v>5263</v>
      </c>
      <c r="BV37" s="37">
        <f>'Bieu8-XSKT'!BV37</f>
        <v>5000</v>
      </c>
      <c r="BW37" s="37">
        <f>'Bieu8-XSKT'!BW37</f>
        <v>14</v>
      </c>
      <c r="BX37" s="37">
        <f>'Bieu8-XSKT'!BX37</f>
        <v>14</v>
      </c>
      <c r="BY37" s="37">
        <f>'Bieu8-XSKT'!BY37</f>
        <v>263</v>
      </c>
      <c r="BZ37" s="37">
        <f>'Bieu8-XSKT'!BZ37</f>
        <v>263</v>
      </c>
      <c r="CA37" s="37">
        <f>'Bieu8-XSKT'!CA37</f>
        <v>0</v>
      </c>
      <c r="CB37" s="37">
        <f>'Bieu8-XSKT'!CB37</f>
        <v>263</v>
      </c>
      <c r="CC37" s="39"/>
      <c r="CD37" s="124" t="s">
        <v>61</v>
      </c>
      <c r="CE37" s="124"/>
    </row>
    <row r="38" spans="1:83" s="107" customFormat="1" ht="45" hidden="1" x14ac:dyDescent="0.25">
      <c r="A38" s="41">
        <f t="shared" si="8"/>
        <v>26</v>
      </c>
      <c r="B38" s="141" t="s">
        <v>96</v>
      </c>
      <c r="C38" s="117"/>
      <c r="D38" s="117"/>
      <c r="E38" s="62">
        <v>2018</v>
      </c>
      <c r="F38" s="41" t="s">
        <v>97</v>
      </c>
      <c r="G38" s="37">
        <f>'Bieu8-XSKT'!G38</f>
        <v>5134</v>
      </c>
      <c r="H38" s="37">
        <f>'Bieu8-XSKT'!H38</f>
        <v>4620</v>
      </c>
      <c r="I38" s="37">
        <f>'Bieu8-XSKT'!I38</f>
        <v>0</v>
      </c>
      <c r="J38" s="37">
        <f>'Bieu8-XSKT'!J38</f>
        <v>0</v>
      </c>
      <c r="K38" s="37">
        <f>'Bieu8-XSKT'!K38</f>
        <v>0</v>
      </c>
      <c r="L38" s="37">
        <f>'Bieu8-XSKT'!L38</f>
        <v>0</v>
      </c>
      <c r="M38" s="37">
        <f>'Bieu8-XSKT'!M38</f>
        <v>0</v>
      </c>
      <c r="N38" s="37">
        <f>'Bieu8-XSKT'!N38</f>
        <v>0</v>
      </c>
      <c r="O38" s="37">
        <f>'Bieu8-XSKT'!O38</f>
        <v>0</v>
      </c>
      <c r="P38" s="37">
        <f>'Bieu8-XSKT'!P38</f>
        <v>0</v>
      </c>
      <c r="Q38" s="37">
        <f>'Bieu8-XSKT'!Q38</f>
        <v>0</v>
      </c>
      <c r="R38" s="37">
        <f>'Bieu8-XSKT'!R38</f>
        <v>0</v>
      </c>
      <c r="S38" s="37">
        <f>'Bieu8-XSKT'!S38</f>
        <v>0</v>
      </c>
      <c r="T38" s="37">
        <f>'Bieu8-XSKT'!T38</f>
        <v>0</v>
      </c>
      <c r="U38" s="37">
        <f>'Bieu8-XSKT'!U38</f>
        <v>0</v>
      </c>
      <c r="V38" s="37">
        <f>'Bieu8-XSKT'!V38</f>
        <v>0</v>
      </c>
      <c r="W38" s="37">
        <f>'Bieu8-XSKT'!W38</f>
        <v>0</v>
      </c>
      <c r="X38" s="37">
        <f>'Bieu8-XSKT'!X38</f>
        <v>0</v>
      </c>
      <c r="Y38" s="37">
        <f>'Bieu8-XSKT'!Y38</f>
        <v>0</v>
      </c>
      <c r="Z38" s="37">
        <f>'Bieu8-XSKT'!Z38</f>
        <v>0</v>
      </c>
      <c r="AA38" s="37">
        <f>'Bieu8-XSKT'!AA38</f>
        <v>0</v>
      </c>
      <c r="AB38" s="37">
        <f>'Bieu8-XSKT'!AB38</f>
        <v>0</v>
      </c>
      <c r="AC38" s="37">
        <f>'Bieu8-XSKT'!AC38</f>
        <v>0</v>
      </c>
      <c r="AD38" s="37">
        <f>'Bieu8-XSKT'!AD38</f>
        <v>0</v>
      </c>
      <c r="AE38" s="37">
        <f>'Bieu8-XSKT'!AE38</f>
        <v>0</v>
      </c>
      <c r="AF38" s="37">
        <f>'Bieu8-XSKT'!AF38</f>
        <v>0</v>
      </c>
      <c r="AG38" s="37">
        <f>'Bieu8-XSKT'!AG38</f>
        <v>0</v>
      </c>
      <c r="AH38" s="37">
        <f>'Bieu8-XSKT'!AH38</f>
        <v>0</v>
      </c>
      <c r="AI38" s="37">
        <f>'Bieu8-XSKT'!AI38</f>
        <v>0</v>
      </c>
      <c r="AJ38" s="37">
        <f>'Bieu8-XSKT'!AJ38</f>
        <v>0</v>
      </c>
      <c r="AK38" s="37">
        <f>'Bieu8-XSKT'!AK38</f>
        <v>0</v>
      </c>
      <c r="AL38" s="37">
        <f>'Bieu8-XSKT'!AL38</f>
        <v>0</v>
      </c>
      <c r="AM38" s="37">
        <f>'Bieu8-XSKT'!AM38</f>
        <v>0</v>
      </c>
      <c r="AN38" s="37">
        <f>'Bieu8-XSKT'!AN38</f>
        <v>0</v>
      </c>
      <c r="AO38" s="37">
        <f>'Bieu8-XSKT'!AO38</f>
        <v>0</v>
      </c>
      <c r="AP38" s="37">
        <f>'Bieu8-XSKT'!AP38</f>
        <v>40</v>
      </c>
      <c r="AQ38" s="37">
        <f>'Bieu8-XSKT'!AQ38</f>
        <v>0</v>
      </c>
      <c r="AR38" s="37">
        <f>'Bieu8-XSKT'!AR38</f>
        <v>0</v>
      </c>
      <c r="AS38" s="37">
        <f>'Bieu8-XSKT'!AS38</f>
        <v>0</v>
      </c>
      <c r="AT38" s="37">
        <f>'Bieu8-XSKT'!AT38</f>
        <v>0</v>
      </c>
      <c r="AU38" s="37">
        <f>'Bieu8-XSKT'!AU38</f>
        <v>5134</v>
      </c>
      <c r="AV38" s="37">
        <f>'Bieu8-XSKT'!AV38</f>
        <v>4620</v>
      </c>
      <c r="AW38" s="37">
        <f>'Bieu8-XSKT'!AW38</f>
        <v>0</v>
      </c>
      <c r="AX38" s="37">
        <f>'Bieu8-XSKT'!AX38</f>
        <v>4580</v>
      </c>
      <c r="AY38" s="37">
        <f>'Bieu8-XSKT'!AY38</f>
        <v>1200</v>
      </c>
      <c r="AZ38" s="37">
        <f>'Bieu8-XSKT'!AZ38</f>
        <v>1200</v>
      </c>
      <c r="BA38" s="37">
        <f>'Bieu8-XSKT'!BA38</f>
        <v>1190.8</v>
      </c>
      <c r="BB38" s="37">
        <f>'Bieu8-XSKT'!BB38</f>
        <v>3380</v>
      </c>
      <c r="BC38" s="37">
        <f>'Bieu8-XSKT'!BC38</f>
        <v>0</v>
      </c>
      <c r="BD38" s="37">
        <f>'Bieu8-XSKT'!BD38</f>
        <v>3380</v>
      </c>
      <c r="BE38" s="37">
        <f>'Bieu8-XSKT'!BE38</f>
        <v>895</v>
      </c>
      <c r="BF38" s="37">
        <f>'Bieu8-XSKT'!BF38</f>
        <v>895</v>
      </c>
      <c r="BG38" s="37">
        <f>'Bieu8-XSKT'!BG38</f>
        <v>1240</v>
      </c>
      <c r="BH38" s="37">
        <f>'Bieu8-XSKT'!BH38</f>
        <v>1240</v>
      </c>
      <c r="BI38" s="37">
        <f>'Bieu8-XSKT'!BI38</f>
        <v>5134</v>
      </c>
      <c r="BJ38" s="37">
        <f>'Bieu8-XSKT'!BJ38</f>
        <v>4620</v>
      </c>
      <c r="BK38" s="37">
        <f>'Bieu8-XSKT'!BK38</f>
        <v>4320</v>
      </c>
      <c r="BL38" s="37">
        <f>'Bieu8-XSKT'!BL38</f>
        <v>1240</v>
      </c>
      <c r="BM38" s="37">
        <f>'Bieu8-XSKT'!BM38</f>
        <v>1200</v>
      </c>
      <c r="BN38" s="37">
        <f>'Bieu8-XSKT'!BN38</f>
        <v>3380</v>
      </c>
      <c r="BO38" s="37">
        <f>'Bieu8-XSKT'!BO38</f>
        <v>0</v>
      </c>
      <c r="BP38" s="37">
        <f>'Bieu8-XSKT'!BP38</f>
        <v>3380</v>
      </c>
      <c r="BQ38" s="37">
        <f>'Bieu8-XSKT'!BQ38</f>
        <v>1700</v>
      </c>
      <c r="BR38" s="37">
        <f>'Bieu8-XSKT'!BR38</f>
        <v>3000</v>
      </c>
      <c r="BS38" s="37">
        <f>'Bieu8-XSKT'!BS38</f>
        <v>380</v>
      </c>
      <c r="BT38" s="37">
        <f>'Bieu8-XSKT'!BT38</f>
        <v>0</v>
      </c>
      <c r="BU38" s="37">
        <f>'Bieu8-XSKT'!BU38</f>
        <v>4620</v>
      </c>
      <c r="BV38" s="37">
        <f>'Bieu8-XSKT'!BV38</f>
        <v>4240</v>
      </c>
      <c r="BW38" s="37">
        <f>'Bieu8-XSKT'!BW38</f>
        <v>3000</v>
      </c>
      <c r="BX38" s="37">
        <f>'Bieu8-XSKT'!BX38</f>
        <v>3000</v>
      </c>
      <c r="BY38" s="37">
        <f>'Bieu8-XSKT'!BY38</f>
        <v>380</v>
      </c>
      <c r="BZ38" s="37">
        <f>'Bieu8-XSKT'!BZ38</f>
        <v>380</v>
      </c>
      <c r="CA38" s="37">
        <f>'Bieu8-XSKT'!CA38</f>
        <v>0</v>
      </c>
      <c r="CB38" s="37">
        <f>'Bieu8-XSKT'!CB38</f>
        <v>380</v>
      </c>
      <c r="CC38" s="39"/>
      <c r="CD38" s="41" t="s">
        <v>66</v>
      </c>
      <c r="CE38" s="41"/>
    </row>
    <row r="39" spans="1:83" s="107" customFormat="1" ht="45" hidden="1" x14ac:dyDescent="0.25">
      <c r="A39" s="41">
        <f t="shared" si="8"/>
        <v>27</v>
      </c>
      <c r="B39" s="141" t="s">
        <v>98</v>
      </c>
      <c r="C39" s="117"/>
      <c r="D39" s="117"/>
      <c r="E39" s="62">
        <v>2018</v>
      </c>
      <c r="F39" s="41" t="s">
        <v>99</v>
      </c>
      <c r="G39" s="37">
        <f>'Bieu8-XSKT'!G39</f>
        <v>6129</v>
      </c>
      <c r="H39" s="37">
        <f>'Bieu8-XSKT'!H39</f>
        <v>5825</v>
      </c>
      <c r="I39" s="37">
        <f>'Bieu8-XSKT'!I39</f>
        <v>0</v>
      </c>
      <c r="J39" s="37">
        <f>'Bieu8-XSKT'!J39</f>
        <v>0</v>
      </c>
      <c r="K39" s="37">
        <f>'Bieu8-XSKT'!K39</f>
        <v>0</v>
      </c>
      <c r="L39" s="37">
        <f>'Bieu8-XSKT'!L39</f>
        <v>0</v>
      </c>
      <c r="M39" s="37">
        <f>'Bieu8-XSKT'!M39</f>
        <v>0</v>
      </c>
      <c r="N39" s="37">
        <f>'Bieu8-XSKT'!N39</f>
        <v>0</v>
      </c>
      <c r="O39" s="37">
        <f>'Bieu8-XSKT'!O39</f>
        <v>0</v>
      </c>
      <c r="P39" s="37">
        <f>'Bieu8-XSKT'!P39</f>
        <v>0</v>
      </c>
      <c r="Q39" s="37">
        <f>'Bieu8-XSKT'!Q39</f>
        <v>0</v>
      </c>
      <c r="R39" s="37">
        <f>'Bieu8-XSKT'!R39</f>
        <v>0</v>
      </c>
      <c r="S39" s="37">
        <f>'Bieu8-XSKT'!S39</f>
        <v>0</v>
      </c>
      <c r="T39" s="37">
        <f>'Bieu8-XSKT'!T39</f>
        <v>0</v>
      </c>
      <c r="U39" s="37">
        <f>'Bieu8-XSKT'!U39</f>
        <v>0</v>
      </c>
      <c r="V39" s="37">
        <f>'Bieu8-XSKT'!V39</f>
        <v>0</v>
      </c>
      <c r="W39" s="37">
        <f>'Bieu8-XSKT'!W39</f>
        <v>0</v>
      </c>
      <c r="X39" s="37">
        <f>'Bieu8-XSKT'!X39</f>
        <v>0</v>
      </c>
      <c r="Y39" s="37">
        <f>'Bieu8-XSKT'!Y39</f>
        <v>0</v>
      </c>
      <c r="Z39" s="37">
        <f>'Bieu8-XSKT'!Z39</f>
        <v>0</v>
      </c>
      <c r="AA39" s="37">
        <f>'Bieu8-XSKT'!AA39</f>
        <v>0</v>
      </c>
      <c r="AB39" s="37">
        <f>'Bieu8-XSKT'!AB39</f>
        <v>0</v>
      </c>
      <c r="AC39" s="37">
        <f>'Bieu8-XSKT'!AC39</f>
        <v>0</v>
      </c>
      <c r="AD39" s="37">
        <f>'Bieu8-XSKT'!AD39</f>
        <v>0</v>
      </c>
      <c r="AE39" s="37">
        <f>'Bieu8-XSKT'!AE39</f>
        <v>0</v>
      </c>
      <c r="AF39" s="37">
        <f>'Bieu8-XSKT'!AF39</f>
        <v>0</v>
      </c>
      <c r="AG39" s="37">
        <f>'Bieu8-XSKT'!AG39</f>
        <v>0</v>
      </c>
      <c r="AH39" s="37">
        <f>'Bieu8-XSKT'!AH39</f>
        <v>0</v>
      </c>
      <c r="AI39" s="37">
        <f>'Bieu8-XSKT'!AI39</f>
        <v>0</v>
      </c>
      <c r="AJ39" s="37">
        <f>'Bieu8-XSKT'!AJ39</f>
        <v>0</v>
      </c>
      <c r="AK39" s="37">
        <f>'Bieu8-XSKT'!AK39</f>
        <v>0</v>
      </c>
      <c r="AL39" s="37">
        <f>'Bieu8-XSKT'!AL39</f>
        <v>0</v>
      </c>
      <c r="AM39" s="37">
        <f>'Bieu8-XSKT'!AM39</f>
        <v>0</v>
      </c>
      <c r="AN39" s="37">
        <f>'Bieu8-XSKT'!AN39</f>
        <v>0</v>
      </c>
      <c r="AO39" s="37">
        <f>'Bieu8-XSKT'!AO39</f>
        <v>0</v>
      </c>
      <c r="AP39" s="37">
        <f>'Bieu8-XSKT'!AP39</f>
        <v>55</v>
      </c>
      <c r="AQ39" s="37">
        <f>'Bieu8-XSKT'!AQ39</f>
        <v>0</v>
      </c>
      <c r="AR39" s="37">
        <f>'Bieu8-XSKT'!AR39</f>
        <v>0</v>
      </c>
      <c r="AS39" s="37">
        <f>'Bieu8-XSKT'!AS39</f>
        <v>0</v>
      </c>
      <c r="AT39" s="37">
        <f>'Bieu8-XSKT'!AT39</f>
        <v>0</v>
      </c>
      <c r="AU39" s="37">
        <f>'Bieu8-XSKT'!AU39</f>
        <v>6129</v>
      </c>
      <c r="AV39" s="37">
        <f>'Bieu8-XSKT'!AV39</f>
        <v>5825</v>
      </c>
      <c r="AW39" s="37">
        <f>'Bieu8-XSKT'!AW39</f>
        <v>0</v>
      </c>
      <c r="AX39" s="37">
        <f>'Bieu8-XSKT'!AX39</f>
        <v>5770</v>
      </c>
      <c r="AY39" s="37">
        <f>'Bieu8-XSKT'!AY39</f>
        <v>1500</v>
      </c>
      <c r="AZ39" s="37">
        <f>'Bieu8-XSKT'!AZ39</f>
        <v>1500</v>
      </c>
      <c r="BA39" s="37">
        <f>'Bieu8-XSKT'!BA39</f>
        <v>1500.2</v>
      </c>
      <c r="BB39" s="37">
        <f>'Bieu8-XSKT'!BB39</f>
        <v>4270</v>
      </c>
      <c r="BC39" s="37">
        <f>'Bieu8-XSKT'!BC39</f>
        <v>0</v>
      </c>
      <c r="BD39" s="37">
        <f>'Bieu8-XSKT'!BD39</f>
        <v>4270</v>
      </c>
      <c r="BE39" s="37">
        <f>'Bieu8-XSKT'!BE39</f>
        <v>1318</v>
      </c>
      <c r="BF39" s="37">
        <f>'Bieu8-XSKT'!BF39</f>
        <v>1318</v>
      </c>
      <c r="BG39" s="37">
        <f>'Bieu8-XSKT'!BG39</f>
        <v>1555</v>
      </c>
      <c r="BH39" s="37">
        <f>'Bieu8-XSKT'!BH39</f>
        <v>1555</v>
      </c>
      <c r="BI39" s="37">
        <f>'Bieu8-XSKT'!BI39</f>
        <v>6129</v>
      </c>
      <c r="BJ39" s="37">
        <f>'Bieu8-XSKT'!BJ39</f>
        <v>5825</v>
      </c>
      <c r="BK39" s="37">
        <f>'Bieu8-XSKT'!BK39</f>
        <v>5825</v>
      </c>
      <c r="BL39" s="37">
        <f>'Bieu8-XSKT'!BL39</f>
        <v>1555</v>
      </c>
      <c r="BM39" s="37">
        <f>'Bieu8-XSKT'!BM39</f>
        <v>1500</v>
      </c>
      <c r="BN39" s="37">
        <f>'Bieu8-XSKT'!BN39</f>
        <v>4270</v>
      </c>
      <c r="BO39" s="37">
        <f>'Bieu8-XSKT'!BO39</f>
        <v>0</v>
      </c>
      <c r="BP39" s="37">
        <f>'Bieu8-XSKT'!BP39</f>
        <v>4270</v>
      </c>
      <c r="BQ39" s="37">
        <f>'Bieu8-XSKT'!BQ39</f>
        <v>2500</v>
      </c>
      <c r="BR39" s="37">
        <f>'Bieu8-XSKT'!BR39</f>
        <v>4000</v>
      </c>
      <c r="BS39" s="37">
        <f>'Bieu8-XSKT'!BS39</f>
        <v>270</v>
      </c>
      <c r="BT39" s="37">
        <f>'Bieu8-XSKT'!BT39</f>
        <v>0</v>
      </c>
      <c r="BU39" s="37">
        <f>'Bieu8-XSKT'!BU39</f>
        <v>5825</v>
      </c>
      <c r="BV39" s="37">
        <f>'Bieu8-XSKT'!BV39</f>
        <v>5710</v>
      </c>
      <c r="BW39" s="37">
        <f>'Bieu8-XSKT'!BW39</f>
        <v>4000</v>
      </c>
      <c r="BX39" s="37">
        <f>'Bieu8-XSKT'!BX39</f>
        <v>4000</v>
      </c>
      <c r="BY39" s="37">
        <f>'Bieu8-XSKT'!BY39</f>
        <v>115</v>
      </c>
      <c r="BZ39" s="37">
        <f>'Bieu8-XSKT'!BZ39</f>
        <v>115</v>
      </c>
      <c r="CA39" s="37">
        <f>'Bieu8-XSKT'!CA39</f>
        <v>0</v>
      </c>
      <c r="CB39" s="37">
        <f>'Bieu8-XSKT'!CB39</f>
        <v>115</v>
      </c>
      <c r="CC39" s="39"/>
      <c r="CD39" s="41" t="s">
        <v>66</v>
      </c>
      <c r="CE39" s="41"/>
    </row>
    <row r="40" spans="1:83" s="107" customFormat="1" ht="45" hidden="1" x14ac:dyDescent="0.25">
      <c r="A40" s="41">
        <f t="shared" si="8"/>
        <v>28</v>
      </c>
      <c r="B40" s="141" t="s">
        <v>131</v>
      </c>
      <c r="C40" s="117"/>
      <c r="D40" s="117"/>
      <c r="E40" s="62">
        <v>2019</v>
      </c>
      <c r="F40" s="42" t="s">
        <v>455</v>
      </c>
      <c r="G40" s="37">
        <f>'Bieu8-XSKT'!G40</f>
        <v>2233</v>
      </c>
      <c r="H40" s="37">
        <f>'Bieu8-XSKT'!H40</f>
        <v>2010</v>
      </c>
      <c r="I40" s="37">
        <f>'Bieu8-XSKT'!I40</f>
        <v>0</v>
      </c>
      <c r="J40" s="37">
        <f>'Bieu8-XSKT'!J40</f>
        <v>0</v>
      </c>
      <c r="K40" s="37">
        <f>'Bieu8-XSKT'!K40</f>
        <v>0</v>
      </c>
      <c r="L40" s="37">
        <f>'Bieu8-XSKT'!L40</f>
        <v>0</v>
      </c>
      <c r="M40" s="37">
        <f>'Bieu8-XSKT'!M40</f>
        <v>0</v>
      </c>
      <c r="N40" s="37">
        <f>'Bieu8-XSKT'!N40</f>
        <v>0</v>
      </c>
      <c r="O40" s="37">
        <f>'Bieu8-XSKT'!O40</f>
        <v>0</v>
      </c>
      <c r="P40" s="37">
        <f>'Bieu8-XSKT'!P40</f>
        <v>0</v>
      </c>
      <c r="Q40" s="37">
        <f>'Bieu8-XSKT'!Q40</f>
        <v>0</v>
      </c>
      <c r="R40" s="37">
        <f>'Bieu8-XSKT'!R40</f>
        <v>0</v>
      </c>
      <c r="S40" s="37">
        <f>'Bieu8-XSKT'!S40</f>
        <v>0</v>
      </c>
      <c r="T40" s="37">
        <f>'Bieu8-XSKT'!T40</f>
        <v>0</v>
      </c>
      <c r="U40" s="37">
        <f>'Bieu8-XSKT'!U40</f>
        <v>0</v>
      </c>
      <c r="V40" s="37">
        <f>'Bieu8-XSKT'!V40</f>
        <v>0</v>
      </c>
      <c r="W40" s="37">
        <f>'Bieu8-XSKT'!W40</f>
        <v>0</v>
      </c>
      <c r="X40" s="37">
        <f>'Bieu8-XSKT'!X40</f>
        <v>0</v>
      </c>
      <c r="Y40" s="37">
        <f>'Bieu8-XSKT'!Y40</f>
        <v>0</v>
      </c>
      <c r="Z40" s="37">
        <f>'Bieu8-XSKT'!Z40</f>
        <v>0</v>
      </c>
      <c r="AA40" s="37">
        <f>'Bieu8-XSKT'!AA40</f>
        <v>0</v>
      </c>
      <c r="AB40" s="37">
        <f>'Bieu8-XSKT'!AB40</f>
        <v>0</v>
      </c>
      <c r="AC40" s="37">
        <f>'Bieu8-XSKT'!AC40</f>
        <v>0</v>
      </c>
      <c r="AD40" s="37">
        <f>'Bieu8-XSKT'!AD40</f>
        <v>0</v>
      </c>
      <c r="AE40" s="37">
        <f>'Bieu8-XSKT'!AE40</f>
        <v>0</v>
      </c>
      <c r="AF40" s="37">
        <f>'Bieu8-XSKT'!AF40</f>
        <v>0</v>
      </c>
      <c r="AG40" s="37">
        <f>'Bieu8-XSKT'!AG40</f>
        <v>0</v>
      </c>
      <c r="AH40" s="37">
        <f>'Bieu8-XSKT'!AH40</f>
        <v>0</v>
      </c>
      <c r="AI40" s="37">
        <f>'Bieu8-XSKT'!AI40</f>
        <v>0</v>
      </c>
      <c r="AJ40" s="37">
        <f>'Bieu8-XSKT'!AJ40</f>
        <v>0</v>
      </c>
      <c r="AK40" s="37">
        <f>'Bieu8-XSKT'!AK40</f>
        <v>0</v>
      </c>
      <c r="AL40" s="37">
        <f>'Bieu8-XSKT'!AL40</f>
        <v>0</v>
      </c>
      <c r="AM40" s="37">
        <f>'Bieu8-XSKT'!AM40</f>
        <v>0</v>
      </c>
      <c r="AN40" s="37">
        <f>'Bieu8-XSKT'!AN40</f>
        <v>0</v>
      </c>
      <c r="AO40" s="37">
        <f>'Bieu8-XSKT'!AO40</f>
        <v>0</v>
      </c>
      <c r="AP40" s="37">
        <f>'Bieu8-XSKT'!AP40</f>
        <v>0</v>
      </c>
      <c r="AQ40" s="37">
        <f>'Bieu8-XSKT'!AQ40</f>
        <v>0</v>
      </c>
      <c r="AR40" s="37">
        <f>'Bieu8-XSKT'!AR40</f>
        <v>0</v>
      </c>
      <c r="AS40" s="37">
        <f>'Bieu8-XSKT'!AS40</f>
        <v>0</v>
      </c>
      <c r="AT40" s="37">
        <f>'Bieu8-XSKT'!AT40</f>
        <v>0</v>
      </c>
      <c r="AU40" s="37">
        <f>'Bieu8-XSKT'!AU40</f>
        <v>0</v>
      </c>
      <c r="AV40" s="37">
        <f>'Bieu8-XSKT'!AV40</f>
        <v>0</v>
      </c>
      <c r="AW40" s="37">
        <f>'Bieu8-XSKT'!AW40</f>
        <v>0</v>
      </c>
      <c r="AX40" s="37">
        <f>'Bieu8-XSKT'!AX40</f>
        <v>0</v>
      </c>
      <c r="AY40" s="37">
        <f>'Bieu8-XSKT'!AY40</f>
        <v>30</v>
      </c>
      <c r="AZ40" s="37">
        <f>'Bieu8-XSKT'!AZ40</f>
        <v>0</v>
      </c>
      <c r="BA40" s="37">
        <f>'Bieu8-XSKT'!BA40</f>
        <v>0</v>
      </c>
      <c r="BB40" s="37">
        <f>'Bieu8-XSKT'!BB40</f>
        <v>0</v>
      </c>
      <c r="BC40" s="37">
        <f>'Bieu8-XSKT'!BC40</f>
        <v>0</v>
      </c>
      <c r="BD40" s="37">
        <f>'Bieu8-XSKT'!BD40</f>
        <v>0</v>
      </c>
      <c r="BE40" s="37">
        <f>'Bieu8-XSKT'!BE40</f>
        <v>0</v>
      </c>
      <c r="BF40" s="37">
        <f>'Bieu8-XSKT'!BF40</f>
        <v>0</v>
      </c>
      <c r="BG40" s="37">
        <f>'Bieu8-XSKT'!BG40</f>
        <v>30</v>
      </c>
      <c r="BH40" s="37">
        <f>'Bieu8-XSKT'!BH40</f>
        <v>30</v>
      </c>
      <c r="BI40" s="37">
        <f>'Bieu8-XSKT'!BI40</f>
        <v>2233</v>
      </c>
      <c r="BJ40" s="37">
        <f>'Bieu8-XSKT'!BJ40</f>
        <v>2010</v>
      </c>
      <c r="BK40" s="37">
        <f>'Bieu8-XSKT'!BK40</f>
        <v>2010</v>
      </c>
      <c r="BL40" s="37">
        <f>'Bieu8-XSKT'!BL40</f>
        <v>30</v>
      </c>
      <c r="BM40" s="37">
        <f>'Bieu8-XSKT'!BM40</f>
        <v>30</v>
      </c>
      <c r="BN40" s="37">
        <f>'Bieu8-XSKT'!BN40</f>
        <v>1980</v>
      </c>
      <c r="BO40" s="37">
        <f>'Bieu8-XSKT'!BO40</f>
        <v>0</v>
      </c>
      <c r="BP40" s="37">
        <f>'Bieu8-XSKT'!BP40</f>
        <v>1980</v>
      </c>
      <c r="BQ40" s="37">
        <f>'Bieu8-XSKT'!BQ40</f>
        <v>0</v>
      </c>
      <c r="BR40" s="37">
        <f>'Bieu8-XSKT'!BR40</f>
        <v>1000</v>
      </c>
      <c r="BS40" s="37">
        <f>'Bieu8-XSKT'!BS40</f>
        <v>980</v>
      </c>
      <c r="BT40" s="37">
        <f>'Bieu8-XSKT'!BT40</f>
        <v>0</v>
      </c>
      <c r="BU40" s="37">
        <f>'Bieu8-XSKT'!BU40</f>
        <v>2010</v>
      </c>
      <c r="BV40" s="37">
        <f>'Bieu8-XSKT'!BV40</f>
        <v>1030</v>
      </c>
      <c r="BW40" s="37">
        <f>'Bieu8-XSKT'!BW40</f>
        <v>1000</v>
      </c>
      <c r="BX40" s="37">
        <f>'Bieu8-XSKT'!BX40</f>
        <v>1000</v>
      </c>
      <c r="BY40" s="37">
        <f>'Bieu8-XSKT'!BY40</f>
        <v>980</v>
      </c>
      <c r="BZ40" s="37">
        <f>'Bieu8-XSKT'!BZ40</f>
        <v>980</v>
      </c>
      <c r="CA40" s="37">
        <f>'Bieu8-XSKT'!CA40</f>
        <v>0</v>
      </c>
      <c r="CB40" s="37">
        <f>'Bieu8-XSKT'!CB40</f>
        <v>980</v>
      </c>
      <c r="CC40" s="39"/>
      <c r="CD40" s="41" t="s">
        <v>66</v>
      </c>
      <c r="CE40" s="41"/>
    </row>
    <row r="41" spans="1:83" s="107" customFormat="1" ht="45" hidden="1" x14ac:dyDescent="0.25">
      <c r="A41" s="41">
        <f t="shared" si="8"/>
        <v>29</v>
      </c>
      <c r="B41" s="141" t="s">
        <v>100</v>
      </c>
      <c r="C41" s="117"/>
      <c r="D41" s="117"/>
      <c r="E41" s="62">
        <v>2018</v>
      </c>
      <c r="F41" s="41" t="s">
        <v>101</v>
      </c>
      <c r="G41" s="37">
        <f>'Bieu8-XSKT'!G41</f>
        <v>7002</v>
      </c>
      <c r="H41" s="37">
        <f>'Bieu8-XSKT'!H41</f>
        <v>6300</v>
      </c>
      <c r="I41" s="37">
        <f>'Bieu8-XSKT'!I41</f>
        <v>0</v>
      </c>
      <c r="J41" s="37">
        <f>'Bieu8-XSKT'!J41</f>
        <v>0</v>
      </c>
      <c r="K41" s="37">
        <f>'Bieu8-XSKT'!K41</f>
        <v>0</v>
      </c>
      <c r="L41" s="37">
        <f>'Bieu8-XSKT'!L41</f>
        <v>0</v>
      </c>
      <c r="M41" s="37">
        <f>'Bieu8-XSKT'!M41</f>
        <v>0</v>
      </c>
      <c r="N41" s="37">
        <f>'Bieu8-XSKT'!N41</f>
        <v>0</v>
      </c>
      <c r="O41" s="37">
        <f>'Bieu8-XSKT'!O41</f>
        <v>0</v>
      </c>
      <c r="P41" s="37">
        <f>'Bieu8-XSKT'!P41</f>
        <v>0</v>
      </c>
      <c r="Q41" s="37">
        <f>'Bieu8-XSKT'!Q41</f>
        <v>0</v>
      </c>
      <c r="R41" s="37">
        <f>'Bieu8-XSKT'!R41</f>
        <v>0</v>
      </c>
      <c r="S41" s="37">
        <f>'Bieu8-XSKT'!S41</f>
        <v>0</v>
      </c>
      <c r="T41" s="37">
        <f>'Bieu8-XSKT'!T41</f>
        <v>0</v>
      </c>
      <c r="U41" s="37">
        <f>'Bieu8-XSKT'!U41</f>
        <v>0</v>
      </c>
      <c r="V41" s="37">
        <f>'Bieu8-XSKT'!V41</f>
        <v>0</v>
      </c>
      <c r="W41" s="37">
        <f>'Bieu8-XSKT'!W41</f>
        <v>0</v>
      </c>
      <c r="X41" s="37">
        <f>'Bieu8-XSKT'!X41</f>
        <v>0</v>
      </c>
      <c r="Y41" s="37">
        <f>'Bieu8-XSKT'!Y41</f>
        <v>0</v>
      </c>
      <c r="Z41" s="37">
        <f>'Bieu8-XSKT'!Z41</f>
        <v>0</v>
      </c>
      <c r="AA41" s="37">
        <f>'Bieu8-XSKT'!AA41</f>
        <v>0</v>
      </c>
      <c r="AB41" s="37">
        <f>'Bieu8-XSKT'!AB41</f>
        <v>0</v>
      </c>
      <c r="AC41" s="37">
        <f>'Bieu8-XSKT'!AC41</f>
        <v>0</v>
      </c>
      <c r="AD41" s="37">
        <f>'Bieu8-XSKT'!AD41</f>
        <v>0</v>
      </c>
      <c r="AE41" s="37">
        <f>'Bieu8-XSKT'!AE41</f>
        <v>0</v>
      </c>
      <c r="AF41" s="37">
        <f>'Bieu8-XSKT'!AF41</f>
        <v>0</v>
      </c>
      <c r="AG41" s="37">
        <f>'Bieu8-XSKT'!AG41</f>
        <v>0</v>
      </c>
      <c r="AH41" s="37">
        <f>'Bieu8-XSKT'!AH41</f>
        <v>0</v>
      </c>
      <c r="AI41" s="37">
        <f>'Bieu8-XSKT'!AI41</f>
        <v>0</v>
      </c>
      <c r="AJ41" s="37">
        <f>'Bieu8-XSKT'!AJ41</f>
        <v>0</v>
      </c>
      <c r="AK41" s="37">
        <f>'Bieu8-XSKT'!AK41</f>
        <v>0</v>
      </c>
      <c r="AL41" s="37">
        <f>'Bieu8-XSKT'!AL41</f>
        <v>0</v>
      </c>
      <c r="AM41" s="37">
        <f>'Bieu8-XSKT'!AM41</f>
        <v>0</v>
      </c>
      <c r="AN41" s="37">
        <f>'Bieu8-XSKT'!AN41</f>
        <v>0</v>
      </c>
      <c r="AO41" s="37">
        <f>'Bieu8-XSKT'!AO41</f>
        <v>0</v>
      </c>
      <c r="AP41" s="37">
        <f>'Bieu8-XSKT'!AP41</f>
        <v>60</v>
      </c>
      <c r="AQ41" s="37">
        <f>'Bieu8-XSKT'!AQ41</f>
        <v>0</v>
      </c>
      <c r="AR41" s="37">
        <f>'Bieu8-XSKT'!AR41</f>
        <v>0</v>
      </c>
      <c r="AS41" s="37">
        <f>'Bieu8-XSKT'!AS41</f>
        <v>0</v>
      </c>
      <c r="AT41" s="37">
        <f>'Bieu8-XSKT'!AT41</f>
        <v>0</v>
      </c>
      <c r="AU41" s="37">
        <f>'Bieu8-XSKT'!AU41</f>
        <v>7002</v>
      </c>
      <c r="AV41" s="37">
        <f>'Bieu8-XSKT'!AV41</f>
        <v>6300</v>
      </c>
      <c r="AW41" s="37">
        <f>'Bieu8-XSKT'!AW41</f>
        <v>0</v>
      </c>
      <c r="AX41" s="37">
        <f>'Bieu8-XSKT'!AX41</f>
        <v>6240</v>
      </c>
      <c r="AY41" s="37">
        <f>'Bieu8-XSKT'!AY41</f>
        <v>1600</v>
      </c>
      <c r="AZ41" s="37">
        <f>'Bieu8-XSKT'!AZ41</f>
        <v>1650</v>
      </c>
      <c r="BA41" s="37">
        <f>'Bieu8-XSKT'!BA41</f>
        <v>1622.4</v>
      </c>
      <c r="BB41" s="37">
        <f>'Bieu8-XSKT'!BB41</f>
        <v>4640</v>
      </c>
      <c r="BC41" s="37">
        <f>'Bieu8-XSKT'!BC41</f>
        <v>0</v>
      </c>
      <c r="BD41" s="37">
        <f>'Bieu8-XSKT'!BD41</f>
        <v>4640</v>
      </c>
      <c r="BE41" s="37">
        <f>'Bieu8-XSKT'!BE41</f>
        <v>1326</v>
      </c>
      <c r="BF41" s="37">
        <f>'Bieu8-XSKT'!BF41</f>
        <v>1326</v>
      </c>
      <c r="BG41" s="37">
        <f>'Bieu8-XSKT'!BG41</f>
        <v>1660</v>
      </c>
      <c r="BH41" s="37">
        <f>'Bieu8-XSKT'!BH41</f>
        <v>1660</v>
      </c>
      <c r="BI41" s="37">
        <f>'Bieu8-XSKT'!BI41</f>
        <v>7002</v>
      </c>
      <c r="BJ41" s="37">
        <f>'Bieu8-XSKT'!BJ41</f>
        <v>6300</v>
      </c>
      <c r="BK41" s="37">
        <f>'Bieu8-XSKT'!BK41</f>
        <v>6300</v>
      </c>
      <c r="BL41" s="37">
        <f>'Bieu8-XSKT'!BL41</f>
        <v>1660</v>
      </c>
      <c r="BM41" s="37">
        <f>'Bieu8-XSKT'!BM41</f>
        <v>1600</v>
      </c>
      <c r="BN41" s="37">
        <f>'Bieu8-XSKT'!BN41</f>
        <v>4640</v>
      </c>
      <c r="BO41" s="37">
        <f>'Bieu8-XSKT'!BO41</f>
        <v>0</v>
      </c>
      <c r="BP41" s="37">
        <f>'Bieu8-XSKT'!BP41</f>
        <v>4640</v>
      </c>
      <c r="BQ41" s="37">
        <f>'Bieu8-XSKT'!BQ41</f>
        <v>2300</v>
      </c>
      <c r="BR41" s="37">
        <f>'Bieu8-XSKT'!BR41</f>
        <v>4200</v>
      </c>
      <c r="BS41" s="37">
        <f>'Bieu8-XSKT'!BS41</f>
        <v>440</v>
      </c>
      <c r="BT41" s="37">
        <f>'Bieu8-XSKT'!BT41</f>
        <v>0</v>
      </c>
      <c r="BU41" s="37">
        <f>'Bieu8-XSKT'!BU41</f>
        <v>6300</v>
      </c>
      <c r="BV41" s="37">
        <f>'Bieu8-XSKT'!BV41</f>
        <v>5860</v>
      </c>
      <c r="BW41" s="37">
        <f>'Bieu8-XSKT'!BW41</f>
        <v>4200</v>
      </c>
      <c r="BX41" s="37">
        <f>'Bieu8-XSKT'!BX41</f>
        <v>4200</v>
      </c>
      <c r="BY41" s="37">
        <f>'Bieu8-XSKT'!BY41</f>
        <v>440</v>
      </c>
      <c r="BZ41" s="37">
        <f>'Bieu8-XSKT'!BZ41</f>
        <v>440</v>
      </c>
      <c r="CA41" s="37">
        <f>'Bieu8-XSKT'!CA41</f>
        <v>0</v>
      </c>
      <c r="CB41" s="37">
        <f>'Bieu8-XSKT'!CB41</f>
        <v>440</v>
      </c>
      <c r="CC41" s="39"/>
      <c r="CD41" s="41" t="s">
        <v>66</v>
      </c>
      <c r="CE41" s="41"/>
    </row>
    <row r="42" spans="1:83" s="107" customFormat="1" ht="45" hidden="1" x14ac:dyDescent="0.25">
      <c r="A42" s="41">
        <f t="shared" si="8"/>
        <v>30</v>
      </c>
      <c r="B42" s="43" t="s">
        <v>102</v>
      </c>
      <c r="C42" s="117"/>
      <c r="D42" s="117"/>
      <c r="E42" s="62">
        <v>2018</v>
      </c>
      <c r="F42" s="41" t="s">
        <v>456</v>
      </c>
      <c r="G42" s="37">
        <f>'Bieu8-XSKT'!G42</f>
        <v>4968</v>
      </c>
      <c r="H42" s="37">
        <f>'Bieu8-XSKT'!H42</f>
        <v>4530</v>
      </c>
      <c r="I42" s="37">
        <f>'Bieu8-XSKT'!I42</f>
        <v>0</v>
      </c>
      <c r="J42" s="37">
        <f>'Bieu8-XSKT'!J42</f>
        <v>0</v>
      </c>
      <c r="K42" s="37">
        <f>'Bieu8-XSKT'!K42</f>
        <v>0</v>
      </c>
      <c r="L42" s="37">
        <f>'Bieu8-XSKT'!L42</f>
        <v>0</v>
      </c>
      <c r="M42" s="37">
        <f>'Bieu8-XSKT'!M42</f>
        <v>0</v>
      </c>
      <c r="N42" s="37">
        <f>'Bieu8-XSKT'!N42</f>
        <v>0</v>
      </c>
      <c r="O42" s="37">
        <f>'Bieu8-XSKT'!O42</f>
        <v>0</v>
      </c>
      <c r="P42" s="37">
        <f>'Bieu8-XSKT'!P42</f>
        <v>0</v>
      </c>
      <c r="Q42" s="37">
        <f>'Bieu8-XSKT'!Q42</f>
        <v>0</v>
      </c>
      <c r="R42" s="37">
        <f>'Bieu8-XSKT'!R42</f>
        <v>0</v>
      </c>
      <c r="S42" s="37">
        <f>'Bieu8-XSKT'!S42</f>
        <v>0</v>
      </c>
      <c r="T42" s="37">
        <f>'Bieu8-XSKT'!T42</f>
        <v>0</v>
      </c>
      <c r="U42" s="37">
        <f>'Bieu8-XSKT'!U42</f>
        <v>0</v>
      </c>
      <c r="V42" s="37">
        <f>'Bieu8-XSKT'!V42</f>
        <v>0</v>
      </c>
      <c r="W42" s="37">
        <f>'Bieu8-XSKT'!W42</f>
        <v>0</v>
      </c>
      <c r="X42" s="37">
        <f>'Bieu8-XSKT'!X42</f>
        <v>0</v>
      </c>
      <c r="Y42" s="37">
        <f>'Bieu8-XSKT'!Y42</f>
        <v>0</v>
      </c>
      <c r="Z42" s="37">
        <f>'Bieu8-XSKT'!Z42</f>
        <v>0</v>
      </c>
      <c r="AA42" s="37">
        <f>'Bieu8-XSKT'!AA42</f>
        <v>0</v>
      </c>
      <c r="AB42" s="37">
        <f>'Bieu8-XSKT'!AB42</f>
        <v>0</v>
      </c>
      <c r="AC42" s="37">
        <f>'Bieu8-XSKT'!AC42</f>
        <v>0</v>
      </c>
      <c r="AD42" s="37">
        <f>'Bieu8-XSKT'!AD42</f>
        <v>0</v>
      </c>
      <c r="AE42" s="37">
        <f>'Bieu8-XSKT'!AE42</f>
        <v>0</v>
      </c>
      <c r="AF42" s="37">
        <f>'Bieu8-XSKT'!AF42</f>
        <v>0</v>
      </c>
      <c r="AG42" s="37">
        <f>'Bieu8-XSKT'!AG42</f>
        <v>0</v>
      </c>
      <c r="AH42" s="37">
        <f>'Bieu8-XSKT'!AH42</f>
        <v>0</v>
      </c>
      <c r="AI42" s="37">
        <f>'Bieu8-XSKT'!AI42</f>
        <v>0</v>
      </c>
      <c r="AJ42" s="37">
        <f>'Bieu8-XSKT'!AJ42</f>
        <v>0</v>
      </c>
      <c r="AK42" s="37">
        <f>'Bieu8-XSKT'!AK42</f>
        <v>0</v>
      </c>
      <c r="AL42" s="37">
        <f>'Bieu8-XSKT'!AL42</f>
        <v>0</v>
      </c>
      <c r="AM42" s="37">
        <f>'Bieu8-XSKT'!AM42</f>
        <v>0</v>
      </c>
      <c r="AN42" s="37">
        <f>'Bieu8-XSKT'!AN42</f>
        <v>0</v>
      </c>
      <c r="AO42" s="37">
        <f>'Bieu8-XSKT'!AO42</f>
        <v>0</v>
      </c>
      <c r="AP42" s="37">
        <f>'Bieu8-XSKT'!AP42</f>
        <v>0</v>
      </c>
      <c r="AQ42" s="37">
        <f>'Bieu8-XSKT'!AQ42</f>
        <v>0</v>
      </c>
      <c r="AR42" s="37">
        <f>'Bieu8-XSKT'!AR42</f>
        <v>0</v>
      </c>
      <c r="AS42" s="37">
        <f>'Bieu8-XSKT'!AS42</f>
        <v>0</v>
      </c>
      <c r="AT42" s="37">
        <f>'Bieu8-XSKT'!AT42</f>
        <v>0</v>
      </c>
      <c r="AU42" s="37">
        <f>'Bieu8-XSKT'!AU42</f>
        <v>4968</v>
      </c>
      <c r="AV42" s="37">
        <f>'Bieu8-XSKT'!AV42</f>
        <v>4530</v>
      </c>
      <c r="AW42" s="37">
        <f>'Bieu8-XSKT'!AW42</f>
        <v>0</v>
      </c>
      <c r="AX42" s="37">
        <f>'Bieu8-XSKT'!AX42</f>
        <v>4530</v>
      </c>
      <c r="AY42" s="37">
        <f>'Bieu8-XSKT'!AY42</f>
        <v>600</v>
      </c>
      <c r="AZ42" s="37">
        <f>'Bieu8-XSKT'!AZ42</f>
        <v>600</v>
      </c>
      <c r="BA42" s="37">
        <f>'Bieu8-XSKT'!BA42</f>
        <v>1177.8</v>
      </c>
      <c r="BB42" s="37">
        <f>'Bieu8-XSKT'!BB42</f>
        <v>3930</v>
      </c>
      <c r="BC42" s="37">
        <f>'Bieu8-XSKT'!BC42</f>
        <v>0</v>
      </c>
      <c r="BD42" s="37">
        <f>'Bieu8-XSKT'!BD42</f>
        <v>3930</v>
      </c>
      <c r="BE42" s="37">
        <f>'Bieu8-XSKT'!BE42</f>
        <v>600</v>
      </c>
      <c r="BF42" s="37">
        <f>'Bieu8-XSKT'!BF42</f>
        <v>600</v>
      </c>
      <c r="BG42" s="37">
        <f>'Bieu8-XSKT'!BG42</f>
        <v>600</v>
      </c>
      <c r="BH42" s="37">
        <f>'Bieu8-XSKT'!BH42</f>
        <v>600</v>
      </c>
      <c r="BI42" s="37">
        <f>'Bieu8-XSKT'!BI42</f>
        <v>4968</v>
      </c>
      <c r="BJ42" s="37">
        <f>'Bieu8-XSKT'!BJ42</f>
        <v>4530</v>
      </c>
      <c r="BK42" s="37">
        <f>'Bieu8-XSKT'!BK42</f>
        <v>5158</v>
      </c>
      <c r="BL42" s="37">
        <f>'Bieu8-XSKT'!BL42</f>
        <v>600</v>
      </c>
      <c r="BM42" s="37">
        <f>'Bieu8-XSKT'!BM42</f>
        <v>600</v>
      </c>
      <c r="BN42" s="37">
        <f>'Bieu8-XSKT'!BN42</f>
        <v>3930</v>
      </c>
      <c r="BO42" s="37">
        <f>'Bieu8-XSKT'!BO42</f>
        <v>628</v>
      </c>
      <c r="BP42" s="37">
        <f>'Bieu8-XSKT'!BP42</f>
        <v>4558</v>
      </c>
      <c r="BQ42" s="37">
        <f>'Bieu8-XSKT'!BQ42</f>
        <v>1400</v>
      </c>
      <c r="BR42" s="37">
        <f>'Bieu8-XSKT'!BR42</f>
        <v>1800</v>
      </c>
      <c r="BS42" s="37">
        <f>'Bieu8-XSKT'!BS42</f>
        <v>2758</v>
      </c>
      <c r="BT42" s="37">
        <f>'Bieu8-XSKT'!BT42</f>
        <v>0</v>
      </c>
      <c r="BU42" s="37">
        <f>'Bieu8-XSKT'!BU42</f>
        <v>2628</v>
      </c>
      <c r="BV42" s="37">
        <f>'Bieu8-XSKT'!BV42</f>
        <v>2528</v>
      </c>
      <c r="BW42" s="37">
        <f>'Bieu8-XSKT'!BW42</f>
        <v>1800</v>
      </c>
      <c r="BX42" s="37">
        <f>'Bieu8-XSKT'!BX42</f>
        <v>1800</v>
      </c>
      <c r="BY42" s="37">
        <f>'Bieu8-XSKT'!BY42</f>
        <v>100</v>
      </c>
      <c r="BZ42" s="37">
        <f>'Bieu8-XSKT'!BZ42</f>
        <v>100</v>
      </c>
      <c r="CA42" s="37">
        <f>'Bieu8-XSKT'!CA42</f>
        <v>1500</v>
      </c>
      <c r="CB42" s="37">
        <f>'Bieu8-XSKT'!CB42</f>
        <v>1600</v>
      </c>
      <c r="CC42" s="39">
        <v>1900</v>
      </c>
      <c r="CD42" s="41" t="s">
        <v>66</v>
      </c>
      <c r="CE42" s="41"/>
    </row>
    <row r="43" spans="1:83" s="107" customFormat="1" ht="45" hidden="1" x14ac:dyDescent="0.25">
      <c r="A43" s="41">
        <f t="shared" si="8"/>
        <v>31</v>
      </c>
      <c r="B43" s="43" t="s">
        <v>77</v>
      </c>
      <c r="C43" s="117"/>
      <c r="D43" s="117"/>
      <c r="E43" s="41">
        <v>2017</v>
      </c>
      <c r="F43" s="46" t="s">
        <v>78</v>
      </c>
      <c r="G43" s="37">
        <f>'Bieu8-XSKT'!G43</f>
        <v>4462</v>
      </c>
      <c r="H43" s="37">
        <f>'Bieu8-XSKT'!H43</f>
        <v>4015</v>
      </c>
      <c r="I43" s="37">
        <f>'Bieu8-XSKT'!I43</f>
        <v>0</v>
      </c>
      <c r="J43" s="37">
        <f>'Bieu8-XSKT'!J43</f>
        <v>0</v>
      </c>
      <c r="K43" s="37">
        <f>'Bieu8-XSKT'!K43</f>
        <v>0</v>
      </c>
      <c r="L43" s="37">
        <f>'Bieu8-XSKT'!L43</f>
        <v>0</v>
      </c>
      <c r="M43" s="37">
        <f>'Bieu8-XSKT'!M43</f>
        <v>0</v>
      </c>
      <c r="N43" s="37">
        <f>'Bieu8-XSKT'!N43</f>
        <v>0</v>
      </c>
      <c r="O43" s="37">
        <f>'Bieu8-XSKT'!O43</f>
        <v>0</v>
      </c>
      <c r="P43" s="37">
        <f>'Bieu8-XSKT'!P43</f>
        <v>0</v>
      </c>
      <c r="Q43" s="37">
        <f>'Bieu8-XSKT'!Q43</f>
        <v>0</v>
      </c>
      <c r="R43" s="37">
        <f>'Bieu8-XSKT'!R43</f>
        <v>0</v>
      </c>
      <c r="S43" s="37">
        <f>'Bieu8-XSKT'!S43</f>
        <v>0</v>
      </c>
      <c r="T43" s="37">
        <f>'Bieu8-XSKT'!T43</f>
        <v>0</v>
      </c>
      <c r="U43" s="37">
        <f>'Bieu8-XSKT'!U43</f>
        <v>0</v>
      </c>
      <c r="V43" s="37">
        <f>'Bieu8-XSKT'!V43</f>
        <v>0</v>
      </c>
      <c r="W43" s="37">
        <f>'Bieu8-XSKT'!W43</f>
        <v>0</v>
      </c>
      <c r="X43" s="37">
        <f>'Bieu8-XSKT'!X43</f>
        <v>0</v>
      </c>
      <c r="Y43" s="37">
        <f>'Bieu8-XSKT'!Y43</f>
        <v>0</v>
      </c>
      <c r="Z43" s="37">
        <f>'Bieu8-XSKT'!Z43</f>
        <v>0</v>
      </c>
      <c r="AA43" s="37">
        <f>'Bieu8-XSKT'!AA43</f>
        <v>0</v>
      </c>
      <c r="AB43" s="37">
        <f>'Bieu8-XSKT'!AB43</f>
        <v>0</v>
      </c>
      <c r="AC43" s="37">
        <f>'Bieu8-XSKT'!AC43</f>
        <v>0</v>
      </c>
      <c r="AD43" s="37">
        <f>'Bieu8-XSKT'!AD43</f>
        <v>0</v>
      </c>
      <c r="AE43" s="37">
        <f>'Bieu8-XSKT'!AE43</f>
        <v>0</v>
      </c>
      <c r="AF43" s="37">
        <f>'Bieu8-XSKT'!AF43</f>
        <v>0</v>
      </c>
      <c r="AG43" s="37">
        <f>'Bieu8-XSKT'!AG43</f>
        <v>0</v>
      </c>
      <c r="AH43" s="37">
        <f>'Bieu8-XSKT'!AH43</f>
        <v>0</v>
      </c>
      <c r="AI43" s="37">
        <f>'Bieu8-XSKT'!AI43</f>
        <v>0</v>
      </c>
      <c r="AJ43" s="37">
        <f>'Bieu8-XSKT'!AJ43</f>
        <v>0</v>
      </c>
      <c r="AK43" s="37">
        <f>'Bieu8-XSKT'!AK43</f>
        <v>0</v>
      </c>
      <c r="AL43" s="37">
        <f>'Bieu8-XSKT'!AL43</f>
        <v>0</v>
      </c>
      <c r="AM43" s="37">
        <f>'Bieu8-XSKT'!AM43</f>
        <v>0</v>
      </c>
      <c r="AN43" s="37">
        <f>'Bieu8-XSKT'!AN43</f>
        <v>0</v>
      </c>
      <c r="AO43" s="37">
        <f>'Bieu8-XSKT'!AO43</f>
        <v>0</v>
      </c>
      <c r="AP43" s="37">
        <f>'Bieu8-XSKT'!AP43</f>
        <v>0</v>
      </c>
      <c r="AQ43" s="37">
        <f>'Bieu8-XSKT'!AQ43</f>
        <v>2500</v>
      </c>
      <c r="AR43" s="37">
        <f>'Bieu8-XSKT'!AR43</f>
        <v>0</v>
      </c>
      <c r="AS43" s="37">
        <f>'Bieu8-XSKT'!AS43</f>
        <v>0</v>
      </c>
      <c r="AT43" s="37">
        <f>'Bieu8-XSKT'!AT43</f>
        <v>0</v>
      </c>
      <c r="AU43" s="37">
        <f>'Bieu8-XSKT'!AU43</f>
        <v>4462</v>
      </c>
      <c r="AV43" s="37">
        <f>'Bieu8-XSKT'!AV43</f>
        <v>4015</v>
      </c>
      <c r="AW43" s="37">
        <f>'Bieu8-XSKT'!AW43</f>
        <v>0</v>
      </c>
      <c r="AX43" s="37">
        <f>'Bieu8-XSKT'!AX43</f>
        <v>4015</v>
      </c>
      <c r="AY43" s="37">
        <f>'Bieu8-XSKT'!AY43</f>
        <v>2500</v>
      </c>
      <c r="AZ43" s="37">
        <f>'Bieu8-XSKT'!AZ43</f>
        <v>2500</v>
      </c>
      <c r="BA43" s="37">
        <f>'Bieu8-XSKT'!BA43</f>
        <v>2810.5</v>
      </c>
      <c r="BB43" s="37">
        <f>'Bieu8-XSKT'!BB43</f>
        <v>1515</v>
      </c>
      <c r="BC43" s="37">
        <f>'Bieu8-XSKT'!BC43</f>
        <v>0</v>
      </c>
      <c r="BD43" s="37">
        <f>'Bieu8-XSKT'!BD43</f>
        <v>1515</v>
      </c>
      <c r="BE43" s="37">
        <f>'Bieu8-XSKT'!BE43</f>
        <v>2500</v>
      </c>
      <c r="BF43" s="37">
        <f>'Bieu8-XSKT'!BF43</f>
        <v>2500</v>
      </c>
      <c r="BG43" s="37">
        <f>'Bieu8-XSKT'!BG43</f>
        <v>2500</v>
      </c>
      <c r="BH43" s="37">
        <f>'Bieu8-XSKT'!BH43</f>
        <v>2500</v>
      </c>
      <c r="BI43" s="37">
        <f>'Bieu8-XSKT'!BI43</f>
        <v>4462</v>
      </c>
      <c r="BJ43" s="37">
        <f>'Bieu8-XSKT'!BJ43</f>
        <v>4015</v>
      </c>
      <c r="BK43" s="37">
        <f>'Bieu8-XSKT'!BK43</f>
        <v>4015</v>
      </c>
      <c r="BL43" s="37">
        <f>'Bieu8-XSKT'!BL43</f>
        <v>2500</v>
      </c>
      <c r="BM43" s="37">
        <f>'Bieu8-XSKT'!BM43</f>
        <v>2500</v>
      </c>
      <c r="BN43" s="37">
        <f>'Bieu8-XSKT'!BN43</f>
        <v>1515</v>
      </c>
      <c r="BO43" s="37">
        <f>'Bieu8-XSKT'!BO43</f>
        <v>0</v>
      </c>
      <c r="BP43" s="37">
        <f>'Bieu8-XSKT'!BP43</f>
        <v>1515</v>
      </c>
      <c r="BQ43" s="37">
        <f>'Bieu8-XSKT'!BQ43</f>
        <v>1515</v>
      </c>
      <c r="BR43" s="37">
        <f>'Bieu8-XSKT'!BR43</f>
        <v>1500</v>
      </c>
      <c r="BS43" s="37">
        <f>'Bieu8-XSKT'!BS43</f>
        <v>15</v>
      </c>
      <c r="BT43" s="37">
        <f>'Bieu8-XSKT'!BT43</f>
        <v>0</v>
      </c>
      <c r="BU43" s="37">
        <f>'Bieu8-XSKT'!BU43</f>
        <v>4015</v>
      </c>
      <c r="BV43" s="37">
        <f>'Bieu8-XSKT'!BV43</f>
        <v>4000</v>
      </c>
      <c r="BW43" s="37">
        <f>'Bieu8-XSKT'!BW43</f>
        <v>1500</v>
      </c>
      <c r="BX43" s="37">
        <f>'Bieu8-XSKT'!BX43</f>
        <v>1500</v>
      </c>
      <c r="BY43" s="37">
        <f>'Bieu8-XSKT'!BY43</f>
        <v>15</v>
      </c>
      <c r="BZ43" s="37">
        <f>'Bieu8-XSKT'!BZ43</f>
        <v>15</v>
      </c>
      <c r="CA43" s="37">
        <f>'Bieu8-XSKT'!CA43</f>
        <v>0</v>
      </c>
      <c r="CB43" s="37">
        <f>'Bieu8-XSKT'!CB43</f>
        <v>15</v>
      </c>
      <c r="CC43" s="39"/>
      <c r="CD43" s="133" t="s">
        <v>62</v>
      </c>
      <c r="CE43" s="133"/>
    </row>
    <row r="44" spans="1:83" s="107" customFormat="1" ht="45" hidden="1" x14ac:dyDescent="0.25">
      <c r="A44" s="41">
        <f t="shared" si="8"/>
        <v>32</v>
      </c>
      <c r="B44" s="43" t="s">
        <v>67</v>
      </c>
      <c r="C44" s="117"/>
      <c r="D44" s="117"/>
      <c r="E44" s="62">
        <v>2018</v>
      </c>
      <c r="F44" s="41" t="s">
        <v>107</v>
      </c>
      <c r="G44" s="37">
        <f>'Bieu8-XSKT'!G44</f>
        <v>5574</v>
      </c>
      <c r="H44" s="37">
        <f>'Bieu8-XSKT'!H44</f>
        <v>5400</v>
      </c>
      <c r="I44" s="37">
        <f>'Bieu8-XSKT'!I44</f>
        <v>0</v>
      </c>
      <c r="J44" s="37">
        <f>'Bieu8-XSKT'!J44</f>
        <v>0</v>
      </c>
      <c r="K44" s="37">
        <f>'Bieu8-XSKT'!K44</f>
        <v>0</v>
      </c>
      <c r="L44" s="37">
        <f>'Bieu8-XSKT'!L44</f>
        <v>0</v>
      </c>
      <c r="M44" s="37">
        <f>'Bieu8-XSKT'!M44</f>
        <v>0</v>
      </c>
      <c r="N44" s="37">
        <f>'Bieu8-XSKT'!N44</f>
        <v>0</v>
      </c>
      <c r="O44" s="37">
        <f>'Bieu8-XSKT'!O44</f>
        <v>0</v>
      </c>
      <c r="P44" s="37">
        <f>'Bieu8-XSKT'!P44</f>
        <v>0</v>
      </c>
      <c r="Q44" s="37">
        <f>'Bieu8-XSKT'!Q44</f>
        <v>0</v>
      </c>
      <c r="R44" s="37">
        <f>'Bieu8-XSKT'!R44</f>
        <v>0</v>
      </c>
      <c r="S44" s="37">
        <f>'Bieu8-XSKT'!S44</f>
        <v>0</v>
      </c>
      <c r="T44" s="37">
        <f>'Bieu8-XSKT'!T44</f>
        <v>0</v>
      </c>
      <c r="U44" s="37">
        <f>'Bieu8-XSKT'!U44</f>
        <v>0</v>
      </c>
      <c r="V44" s="37">
        <f>'Bieu8-XSKT'!V44</f>
        <v>0</v>
      </c>
      <c r="W44" s="37">
        <f>'Bieu8-XSKT'!W44</f>
        <v>0</v>
      </c>
      <c r="X44" s="37">
        <f>'Bieu8-XSKT'!X44</f>
        <v>0</v>
      </c>
      <c r="Y44" s="37">
        <f>'Bieu8-XSKT'!Y44</f>
        <v>0</v>
      </c>
      <c r="Z44" s="37">
        <f>'Bieu8-XSKT'!Z44</f>
        <v>0</v>
      </c>
      <c r="AA44" s="37">
        <f>'Bieu8-XSKT'!AA44</f>
        <v>0</v>
      </c>
      <c r="AB44" s="37">
        <f>'Bieu8-XSKT'!AB44</f>
        <v>0</v>
      </c>
      <c r="AC44" s="37">
        <f>'Bieu8-XSKT'!AC44</f>
        <v>0</v>
      </c>
      <c r="AD44" s="37">
        <f>'Bieu8-XSKT'!AD44</f>
        <v>0</v>
      </c>
      <c r="AE44" s="37">
        <f>'Bieu8-XSKT'!AE44</f>
        <v>0</v>
      </c>
      <c r="AF44" s="37">
        <f>'Bieu8-XSKT'!AF44</f>
        <v>0</v>
      </c>
      <c r="AG44" s="37">
        <f>'Bieu8-XSKT'!AG44</f>
        <v>0</v>
      </c>
      <c r="AH44" s="37">
        <f>'Bieu8-XSKT'!AH44</f>
        <v>0</v>
      </c>
      <c r="AI44" s="37">
        <f>'Bieu8-XSKT'!AI44</f>
        <v>0</v>
      </c>
      <c r="AJ44" s="37">
        <f>'Bieu8-XSKT'!AJ44</f>
        <v>0</v>
      </c>
      <c r="AK44" s="37">
        <f>'Bieu8-XSKT'!AK44</f>
        <v>0</v>
      </c>
      <c r="AL44" s="37">
        <f>'Bieu8-XSKT'!AL44</f>
        <v>0</v>
      </c>
      <c r="AM44" s="37">
        <f>'Bieu8-XSKT'!AM44</f>
        <v>0</v>
      </c>
      <c r="AN44" s="37">
        <f>'Bieu8-XSKT'!AN44</f>
        <v>0</v>
      </c>
      <c r="AO44" s="37">
        <f>'Bieu8-XSKT'!AO44</f>
        <v>0</v>
      </c>
      <c r="AP44" s="37">
        <f>'Bieu8-XSKT'!AP44</f>
        <v>50</v>
      </c>
      <c r="AQ44" s="37">
        <f>'Bieu8-XSKT'!AQ44</f>
        <v>0</v>
      </c>
      <c r="AR44" s="37">
        <f>'Bieu8-XSKT'!AR44</f>
        <v>0</v>
      </c>
      <c r="AS44" s="37">
        <f>'Bieu8-XSKT'!AS44</f>
        <v>0</v>
      </c>
      <c r="AT44" s="37">
        <f>'Bieu8-XSKT'!AT44</f>
        <v>0</v>
      </c>
      <c r="AU44" s="37">
        <f>'Bieu8-XSKT'!AU44</f>
        <v>5574</v>
      </c>
      <c r="AV44" s="37">
        <f>'Bieu8-XSKT'!AV44</f>
        <v>5400</v>
      </c>
      <c r="AW44" s="37">
        <f>'Bieu8-XSKT'!AW44</f>
        <v>0</v>
      </c>
      <c r="AX44" s="37">
        <f>'Bieu8-XSKT'!AX44</f>
        <v>5350</v>
      </c>
      <c r="AY44" s="37">
        <f>'Bieu8-XSKT'!AY44</f>
        <v>1400</v>
      </c>
      <c r="AZ44" s="37">
        <f>'Bieu8-XSKT'!AZ44</f>
        <v>1400</v>
      </c>
      <c r="BA44" s="37">
        <f>'Bieu8-XSKT'!BA44</f>
        <v>1391</v>
      </c>
      <c r="BB44" s="37">
        <f>'Bieu8-XSKT'!BB44</f>
        <v>3950</v>
      </c>
      <c r="BC44" s="37">
        <f>'Bieu8-XSKT'!BC44</f>
        <v>0</v>
      </c>
      <c r="BD44" s="37">
        <f>'Bieu8-XSKT'!BD44</f>
        <v>3950</v>
      </c>
      <c r="BE44" s="37">
        <f>'Bieu8-XSKT'!BE44</f>
        <v>1400</v>
      </c>
      <c r="BF44" s="37">
        <f>'Bieu8-XSKT'!BF44</f>
        <v>1400</v>
      </c>
      <c r="BG44" s="37">
        <f>'Bieu8-XSKT'!BG44</f>
        <v>1400</v>
      </c>
      <c r="BH44" s="37">
        <f>'Bieu8-XSKT'!BH44</f>
        <v>1400</v>
      </c>
      <c r="BI44" s="37">
        <f>'Bieu8-XSKT'!BI44</f>
        <v>5574</v>
      </c>
      <c r="BJ44" s="37">
        <f>'Bieu8-XSKT'!BJ44</f>
        <v>5400</v>
      </c>
      <c r="BK44" s="37">
        <f>'Bieu8-XSKT'!BK44</f>
        <v>5400</v>
      </c>
      <c r="BL44" s="37">
        <f>'Bieu8-XSKT'!BL44</f>
        <v>1400</v>
      </c>
      <c r="BM44" s="37">
        <f>'Bieu8-XSKT'!BM44</f>
        <v>1400</v>
      </c>
      <c r="BN44" s="37">
        <f>'Bieu8-XSKT'!BN44</f>
        <v>4000</v>
      </c>
      <c r="BO44" s="37">
        <f>'Bieu8-XSKT'!BO44</f>
        <v>0</v>
      </c>
      <c r="BP44" s="37">
        <f>'Bieu8-XSKT'!BP44</f>
        <v>4000</v>
      </c>
      <c r="BQ44" s="37">
        <f>'Bieu8-XSKT'!BQ44</f>
        <v>3000</v>
      </c>
      <c r="BR44" s="37">
        <f>'Bieu8-XSKT'!BR44</f>
        <v>3000</v>
      </c>
      <c r="BS44" s="37">
        <f>'Bieu8-XSKT'!BS44</f>
        <v>1000</v>
      </c>
      <c r="BT44" s="37">
        <f>'Bieu8-XSKT'!BT44</f>
        <v>0</v>
      </c>
      <c r="BU44" s="37">
        <f>'Bieu8-XSKT'!BU44</f>
        <v>5400</v>
      </c>
      <c r="BV44" s="37">
        <f>'Bieu8-XSKT'!BV44</f>
        <v>4450</v>
      </c>
      <c r="BW44" s="37">
        <f>'Bieu8-XSKT'!BW44</f>
        <v>3000</v>
      </c>
      <c r="BX44" s="37">
        <f>'Bieu8-XSKT'!BX44</f>
        <v>3000</v>
      </c>
      <c r="BY44" s="37">
        <f>'Bieu8-XSKT'!BY44</f>
        <v>950</v>
      </c>
      <c r="BZ44" s="37">
        <f>'Bieu8-XSKT'!BZ44</f>
        <v>950</v>
      </c>
      <c r="CA44" s="37">
        <f>'Bieu8-XSKT'!CA44</f>
        <v>0</v>
      </c>
      <c r="CB44" s="37">
        <f>'Bieu8-XSKT'!CB44</f>
        <v>950</v>
      </c>
      <c r="CC44" s="39"/>
      <c r="CD44" s="41" t="s">
        <v>62</v>
      </c>
      <c r="CE44" s="41"/>
    </row>
    <row r="45" spans="1:83" s="107" customFormat="1" ht="45" hidden="1" x14ac:dyDescent="0.25">
      <c r="A45" s="41">
        <f t="shared" si="8"/>
        <v>33</v>
      </c>
      <c r="B45" s="43" t="s">
        <v>103</v>
      </c>
      <c r="C45" s="117"/>
      <c r="D45" s="117"/>
      <c r="E45" s="62">
        <v>2018</v>
      </c>
      <c r="F45" s="41" t="s">
        <v>104</v>
      </c>
      <c r="G45" s="37">
        <f>'Bieu8-XSKT'!G45</f>
        <v>8048</v>
      </c>
      <c r="H45" s="37">
        <f>'Bieu8-XSKT'!H45</f>
        <v>6000</v>
      </c>
      <c r="I45" s="37">
        <f>'Bieu8-XSKT'!I45</f>
        <v>0</v>
      </c>
      <c r="J45" s="37">
        <f>'Bieu8-XSKT'!J45</f>
        <v>0</v>
      </c>
      <c r="K45" s="37">
        <f>'Bieu8-XSKT'!K45</f>
        <v>0</v>
      </c>
      <c r="L45" s="37">
        <f>'Bieu8-XSKT'!L45</f>
        <v>0</v>
      </c>
      <c r="M45" s="37">
        <f>'Bieu8-XSKT'!M45</f>
        <v>0</v>
      </c>
      <c r="N45" s="37">
        <f>'Bieu8-XSKT'!N45</f>
        <v>0</v>
      </c>
      <c r="O45" s="37">
        <f>'Bieu8-XSKT'!O45</f>
        <v>0</v>
      </c>
      <c r="P45" s="37">
        <f>'Bieu8-XSKT'!P45</f>
        <v>0</v>
      </c>
      <c r="Q45" s="37">
        <f>'Bieu8-XSKT'!Q45</f>
        <v>0</v>
      </c>
      <c r="R45" s="37">
        <f>'Bieu8-XSKT'!R45</f>
        <v>0</v>
      </c>
      <c r="S45" s="37">
        <f>'Bieu8-XSKT'!S45</f>
        <v>0</v>
      </c>
      <c r="T45" s="37">
        <f>'Bieu8-XSKT'!T45</f>
        <v>0</v>
      </c>
      <c r="U45" s="37">
        <f>'Bieu8-XSKT'!U45</f>
        <v>0</v>
      </c>
      <c r="V45" s="37">
        <f>'Bieu8-XSKT'!V45</f>
        <v>0</v>
      </c>
      <c r="W45" s="37">
        <f>'Bieu8-XSKT'!W45</f>
        <v>0</v>
      </c>
      <c r="X45" s="37">
        <f>'Bieu8-XSKT'!X45</f>
        <v>0</v>
      </c>
      <c r="Y45" s="37">
        <f>'Bieu8-XSKT'!Y45</f>
        <v>0</v>
      </c>
      <c r="Z45" s="37">
        <f>'Bieu8-XSKT'!Z45</f>
        <v>0</v>
      </c>
      <c r="AA45" s="37">
        <f>'Bieu8-XSKT'!AA45</f>
        <v>0</v>
      </c>
      <c r="AB45" s="37">
        <f>'Bieu8-XSKT'!AB45</f>
        <v>0</v>
      </c>
      <c r="AC45" s="37">
        <f>'Bieu8-XSKT'!AC45</f>
        <v>0</v>
      </c>
      <c r="AD45" s="37">
        <f>'Bieu8-XSKT'!AD45</f>
        <v>0</v>
      </c>
      <c r="AE45" s="37">
        <f>'Bieu8-XSKT'!AE45</f>
        <v>0</v>
      </c>
      <c r="AF45" s="37">
        <f>'Bieu8-XSKT'!AF45</f>
        <v>0</v>
      </c>
      <c r="AG45" s="37">
        <f>'Bieu8-XSKT'!AG45</f>
        <v>0</v>
      </c>
      <c r="AH45" s="37">
        <f>'Bieu8-XSKT'!AH45</f>
        <v>0</v>
      </c>
      <c r="AI45" s="37">
        <f>'Bieu8-XSKT'!AI45</f>
        <v>0</v>
      </c>
      <c r="AJ45" s="37">
        <f>'Bieu8-XSKT'!AJ45</f>
        <v>0</v>
      </c>
      <c r="AK45" s="37">
        <f>'Bieu8-XSKT'!AK45</f>
        <v>0</v>
      </c>
      <c r="AL45" s="37">
        <f>'Bieu8-XSKT'!AL45</f>
        <v>0</v>
      </c>
      <c r="AM45" s="37">
        <f>'Bieu8-XSKT'!AM45</f>
        <v>0</v>
      </c>
      <c r="AN45" s="37">
        <f>'Bieu8-XSKT'!AN45</f>
        <v>0</v>
      </c>
      <c r="AO45" s="37">
        <f>'Bieu8-XSKT'!AO45</f>
        <v>0</v>
      </c>
      <c r="AP45" s="37">
        <f>'Bieu8-XSKT'!AP45</f>
        <v>55</v>
      </c>
      <c r="AQ45" s="37">
        <f>'Bieu8-XSKT'!AQ45</f>
        <v>0</v>
      </c>
      <c r="AR45" s="37">
        <f>'Bieu8-XSKT'!AR45</f>
        <v>0</v>
      </c>
      <c r="AS45" s="37">
        <f>'Bieu8-XSKT'!AS45</f>
        <v>0</v>
      </c>
      <c r="AT45" s="37">
        <f>'Bieu8-XSKT'!AT45</f>
        <v>0</v>
      </c>
      <c r="AU45" s="37">
        <f>'Bieu8-XSKT'!AU45</f>
        <v>8048</v>
      </c>
      <c r="AV45" s="37">
        <f>'Bieu8-XSKT'!AV45</f>
        <v>6000</v>
      </c>
      <c r="AW45" s="37">
        <f>'Bieu8-XSKT'!AW45</f>
        <v>0</v>
      </c>
      <c r="AX45" s="37">
        <f>'Bieu8-XSKT'!AX45</f>
        <v>5945</v>
      </c>
      <c r="AY45" s="37">
        <f>'Bieu8-XSKT'!AY45</f>
        <v>1500</v>
      </c>
      <c r="AZ45" s="37">
        <f>'Bieu8-XSKT'!AZ45</f>
        <v>1600</v>
      </c>
      <c r="BA45" s="37">
        <f>'Bieu8-XSKT'!BA45</f>
        <v>1545.7</v>
      </c>
      <c r="BB45" s="37">
        <f>'Bieu8-XSKT'!BB45</f>
        <v>4445</v>
      </c>
      <c r="BC45" s="37">
        <f>'Bieu8-XSKT'!BC45</f>
        <v>0</v>
      </c>
      <c r="BD45" s="37">
        <f>'Bieu8-XSKT'!BD45</f>
        <v>4445</v>
      </c>
      <c r="BE45" s="37">
        <f>'Bieu8-XSKT'!BE45</f>
        <v>1500</v>
      </c>
      <c r="BF45" s="37">
        <f>'Bieu8-XSKT'!BF45</f>
        <v>1500</v>
      </c>
      <c r="BG45" s="37">
        <f>'Bieu8-XSKT'!BG45</f>
        <v>1500</v>
      </c>
      <c r="BH45" s="37">
        <f>'Bieu8-XSKT'!BH45</f>
        <v>1500</v>
      </c>
      <c r="BI45" s="37">
        <f>'Bieu8-XSKT'!BI45</f>
        <v>8048</v>
      </c>
      <c r="BJ45" s="37">
        <f>'Bieu8-XSKT'!BJ45</f>
        <v>6000</v>
      </c>
      <c r="BK45" s="37">
        <f>'Bieu8-XSKT'!BK45</f>
        <v>6000</v>
      </c>
      <c r="BL45" s="37">
        <f>'Bieu8-XSKT'!BL45</f>
        <v>1500</v>
      </c>
      <c r="BM45" s="37">
        <f>'Bieu8-XSKT'!BM45</f>
        <v>1500</v>
      </c>
      <c r="BN45" s="37">
        <f>'Bieu8-XSKT'!BN45</f>
        <v>4500</v>
      </c>
      <c r="BO45" s="37">
        <f>'Bieu8-XSKT'!BO45</f>
        <v>0</v>
      </c>
      <c r="BP45" s="37">
        <f>'Bieu8-XSKT'!BP45</f>
        <v>4500</v>
      </c>
      <c r="BQ45" s="37">
        <f>'Bieu8-XSKT'!BQ45</f>
        <v>3500</v>
      </c>
      <c r="BR45" s="37">
        <f>'Bieu8-XSKT'!BR45</f>
        <v>3500</v>
      </c>
      <c r="BS45" s="37">
        <f>'Bieu8-XSKT'!BS45</f>
        <v>1000</v>
      </c>
      <c r="BT45" s="37">
        <f>'Bieu8-XSKT'!BT45</f>
        <v>0</v>
      </c>
      <c r="BU45" s="37">
        <f>'Bieu8-XSKT'!BU45</f>
        <v>6000</v>
      </c>
      <c r="BV45" s="37">
        <f>'Bieu8-XSKT'!BV45</f>
        <v>5055</v>
      </c>
      <c r="BW45" s="37">
        <f>'Bieu8-XSKT'!BW45</f>
        <v>3500</v>
      </c>
      <c r="BX45" s="37">
        <f>'Bieu8-XSKT'!BX45</f>
        <v>3500</v>
      </c>
      <c r="BY45" s="37">
        <f>'Bieu8-XSKT'!BY45</f>
        <v>945</v>
      </c>
      <c r="BZ45" s="37">
        <f>'Bieu8-XSKT'!BZ45</f>
        <v>945</v>
      </c>
      <c r="CA45" s="37">
        <f>'Bieu8-XSKT'!CA45</f>
        <v>0</v>
      </c>
      <c r="CB45" s="37">
        <f>'Bieu8-XSKT'!CB45</f>
        <v>945</v>
      </c>
      <c r="CC45" s="39"/>
      <c r="CD45" s="41" t="s">
        <v>62</v>
      </c>
      <c r="CE45" s="41"/>
    </row>
    <row r="46" spans="1:83" s="107" customFormat="1" ht="45" hidden="1" x14ac:dyDescent="0.25">
      <c r="A46" s="41">
        <f t="shared" si="8"/>
        <v>34</v>
      </c>
      <c r="B46" s="43" t="s">
        <v>108</v>
      </c>
      <c r="C46" s="117"/>
      <c r="D46" s="117"/>
      <c r="E46" s="62">
        <v>2018</v>
      </c>
      <c r="F46" s="41" t="s">
        <v>109</v>
      </c>
      <c r="G46" s="37">
        <f>'Bieu8-XSKT'!G46</f>
        <v>6398</v>
      </c>
      <c r="H46" s="37">
        <f>'Bieu8-XSKT'!H46</f>
        <v>6400</v>
      </c>
      <c r="I46" s="37">
        <f>'Bieu8-XSKT'!I46</f>
        <v>0</v>
      </c>
      <c r="J46" s="37">
        <f>'Bieu8-XSKT'!J46</f>
        <v>0</v>
      </c>
      <c r="K46" s="37">
        <f>'Bieu8-XSKT'!K46</f>
        <v>0</v>
      </c>
      <c r="L46" s="37">
        <f>'Bieu8-XSKT'!L46</f>
        <v>0</v>
      </c>
      <c r="M46" s="37">
        <f>'Bieu8-XSKT'!M46</f>
        <v>0</v>
      </c>
      <c r="N46" s="37">
        <f>'Bieu8-XSKT'!N46</f>
        <v>0</v>
      </c>
      <c r="O46" s="37">
        <f>'Bieu8-XSKT'!O46</f>
        <v>0</v>
      </c>
      <c r="P46" s="37">
        <f>'Bieu8-XSKT'!P46</f>
        <v>0</v>
      </c>
      <c r="Q46" s="37">
        <f>'Bieu8-XSKT'!Q46</f>
        <v>0</v>
      </c>
      <c r="R46" s="37">
        <f>'Bieu8-XSKT'!R46</f>
        <v>0</v>
      </c>
      <c r="S46" s="37">
        <f>'Bieu8-XSKT'!S46</f>
        <v>0</v>
      </c>
      <c r="T46" s="37">
        <f>'Bieu8-XSKT'!T46</f>
        <v>0</v>
      </c>
      <c r="U46" s="37">
        <f>'Bieu8-XSKT'!U46</f>
        <v>0</v>
      </c>
      <c r="V46" s="37">
        <f>'Bieu8-XSKT'!V46</f>
        <v>0</v>
      </c>
      <c r="W46" s="37">
        <f>'Bieu8-XSKT'!W46</f>
        <v>0</v>
      </c>
      <c r="X46" s="37">
        <f>'Bieu8-XSKT'!X46</f>
        <v>0</v>
      </c>
      <c r="Y46" s="37">
        <f>'Bieu8-XSKT'!Y46</f>
        <v>0</v>
      </c>
      <c r="Z46" s="37">
        <f>'Bieu8-XSKT'!Z46</f>
        <v>0</v>
      </c>
      <c r="AA46" s="37">
        <f>'Bieu8-XSKT'!AA46</f>
        <v>0</v>
      </c>
      <c r="AB46" s="37">
        <f>'Bieu8-XSKT'!AB46</f>
        <v>0</v>
      </c>
      <c r="AC46" s="37">
        <f>'Bieu8-XSKT'!AC46</f>
        <v>0</v>
      </c>
      <c r="AD46" s="37">
        <f>'Bieu8-XSKT'!AD46</f>
        <v>0</v>
      </c>
      <c r="AE46" s="37">
        <f>'Bieu8-XSKT'!AE46</f>
        <v>0</v>
      </c>
      <c r="AF46" s="37">
        <f>'Bieu8-XSKT'!AF46</f>
        <v>0</v>
      </c>
      <c r="AG46" s="37">
        <f>'Bieu8-XSKT'!AG46</f>
        <v>0</v>
      </c>
      <c r="AH46" s="37">
        <f>'Bieu8-XSKT'!AH46</f>
        <v>0</v>
      </c>
      <c r="AI46" s="37">
        <f>'Bieu8-XSKT'!AI46</f>
        <v>0</v>
      </c>
      <c r="AJ46" s="37">
        <f>'Bieu8-XSKT'!AJ46</f>
        <v>0</v>
      </c>
      <c r="AK46" s="37">
        <f>'Bieu8-XSKT'!AK46</f>
        <v>0</v>
      </c>
      <c r="AL46" s="37">
        <f>'Bieu8-XSKT'!AL46</f>
        <v>0</v>
      </c>
      <c r="AM46" s="37">
        <f>'Bieu8-XSKT'!AM46</f>
        <v>0</v>
      </c>
      <c r="AN46" s="37">
        <f>'Bieu8-XSKT'!AN46</f>
        <v>0</v>
      </c>
      <c r="AO46" s="37">
        <f>'Bieu8-XSKT'!AO46</f>
        <v>0</v>
      </c>
      <c r="AP46" s="37">
        <f>'Bieu8-XSKT'!AP46</f>
        <v>0</v>
      </c>
      <c r="AQ46" s="37">
        <f>'Bieu8-XSKT'!AQ46</f>
        <v>0</v>
      </c>
      <c r="AR46" s="37">
        <f>'Bieu8-XSKT'!AR46</f>
        <v>0</v>
      </c>
      <c r="AS46" s="37">
        <f>'Bieu8-XSKT'!AS46</f>
        <v>0</v>
      </c>
      <c r="AT46" s="37">
        <f>'Bieu8-XSKT'!AT46</f>
        <v>0</v>
      </c>
      <c r="AU46" s="37">
        <f>'Bieu8-XSKT'!AU46</f>
        <v>6398</v>
      </c>
      <c r="AV46" s="37">
        <f>'Bieu8-XSKT'!AV46</f>
        <v>6400</v>
      </c>
      <c r="AW46" s="37">
        <f>'Bieu8-XSKT'!AW46</f>
        <v>0</v>
      </c>
      <c r="AX46" s="37">
        <f>'Bieu8-XSKT'!AX46</f>
        <v>6400</v>
      </c>
      <c r="AY46" s="37">
        <f>'Bieu8-XSKT'!AY46</f>
        <v>1600</v>
      </c>
      <c r="AZ46" s="37">
        <f>'Bieu8-XSKT'!AZ46</f>
        <v>1700</v>
      </c>
      <c r="BA46" s="37">
        <f>'Bieu8-XSKT'!BA46</f>
        <v>1664</v>
      </c>
      <c r="BB46" s="37">
        <f>'Bieu8-XSKT'!BB46</f>
        <v>4800</v>
      </c>
      <c r="BC46" s="37">
        <f>'Bieu8-XSKT'!BC46</f>
        <v>0</v>
      </c>
      <c r="BD46" s="37">
        <f>'Bieu8-XSKT'!BD46</f>
        <v>4800</v>
      </c>
      <c r="BE46" s="37">
        <f>'Bieu8-XSKT'!BE46</f>
        <v>2468</v>
      </c>
      <c r="BF46" s="37">
        <f>'Bieu8-XSKT'!BF46</f>
        <v>2468</v>
      </c>
      <c r="BG46" s="37">
        <f>'Bieu8-XSKT'!BG46</f>
        <v>1600</v>
      </c>
      <c r="BH46" s="37">
        <f>'Bieu8-XSKT'!BH46</f>
        <v>1600</v>
      </c>
      <c r="BI46" s="37">
        <f>'Bieu8-XSKT'!BI46</f>
        <v>6398</v>
      </c>
      <c r="BJ46" s="37">
        <f>'Bieu8-XSKT'!BJ46</f>
        <v>6400</v>
      </c>
      <c r="BK46" s="37">
        <f>'Bieu8-XSKT'!BK46</f>
        <v>6400</v>
      </c>
      <c r="BL46" s="37">
        <f>'Bieu8-XSKT'!BL46</f>
        <v>2468</v>
      </c>
      <c r="BM46" s="37">
        <f>'Bieu8-XSKT'!BM46</f>
        <v>1600</v>
      </c>
      <c r="BN46" s="37">
        <f>'Bieu8-XSKT'!BN46</f>
        <v>3932</v>
      </c>
      <c r="BO46" s="37">
        <f>'Bieu8-XSKT'!BO46</f>
        <v>0</v>
      </c>
      <c r="BP46" s="37">
        <f>'Bieu8-XSKT'!BP46</f>
        <v>3932</v>
      </c>
      <c r="BQ46" s="37">
        <f>'Bieu8-XSKT'!BQ46</f>
        <v>3932</v>
      </c>
      <c r="BR46" s="37">
        <f>'Bieu8-XSKT'!BR46</f>
        <v>3800</v>
      </c>
      <c r="BS46" s="37">
        <f>'Bieu8-XSKT'!BS46</f>
        <v>0</v>
      </c>
      <c r="BT46" s="37">
        <f>'Bieu8-XSKT'!BT46</f>
        <v>0</v>
      </c>
      <c r="BU46" s="37">
        <f>'Bieu8-XSKT'!BU46</f>
        <v>6400</v>
      </c>
      <c r="BV46" s="37">
        <f>'Bieu8-XSKT'!BV46</f>
        <v>6268</v>
      </c>
      <c r="BW46" s="37">
        <f>'Bieu8-XSKT'!BW46</f>
        <v>3800</v>
      </c>
      <c r="BX46" s="37">
        <f>'Bieu8-XSKT'!BX46</f>
        <v>3800</v>
      </c>
      <c r="BY46" s="37">
        <f>'Bieu8-XSKT'!BY46</f>
        <v>132</v>
      </c>
      <c r="BZ46" s="37">
        <f>'Bieu8-XSKT'!BZ46</f>
        <v>132</v>
      </c>
      <c r="CA46" s="37">
        <f>'Bieu8-XSKT'!CA46</f>
        <v>0</v>
      </c>
      <c r="CB46" s="37">
        <f>'Bieu8-XSKT'!CB46</f>
        <v>132</v>
      </c>
      <c r="CC46" s="39"/>
      <c r="CD46" s="41" t="s">
        <v>63</v>
      </c>
      <c r="CE46" s="41"/>
    </row>
    <row r="47" spans="1:83" s="107" customFormat="1" ht="45" hidden="1" x14ac:dyDescent="0.25">
      <c r="A47" s="41">
        <f t="shared" si="8"/>
        <v>35</v>
      </c>
      <c r="B47" s="43" t="s">
        <v>233</v>
      </c>
      <c r="C47" s="117"/>
      <c r="D47" s="117"/>
      <c r="E47" s="62">
        <v>2019</v>
      </c>
      <c r="F47" s="133" t="s">
        <v>234</v>
      </c>
      <c r="G47" s="37">
        <f>'Bieu8-XSKT'!G47</f>
        <v>3479</v>
      </c>
      <c r="H47" s="37">
        <f>'Bieu8-XSKT'!H47</f>
        <v>3320</v>
      </c>
      <c r="I47" s="37">
        <f>'Bieu8-XSKT'!I47</f>
        <v>0</v>
      </c>
      <c r="J47" s="37">
        <f>'Bieu8-XSKT'!J47</f>
        <v>0</v>
      </c>
      <c r="K47" s="37">
        <f>'Bieu8-XSKT'!K47</f>
        <v>0</v>
      </c>
      <c r="L47" s="37">
        <f>'Bieu8-XSKT'!L47</f>
        <v>0</v>
      </c>
      <c r="M47" s="37">
        <f>'Bieu8-XSKT'!M47</f>
        <v>0</v>
      </c>
      <c r="N47" s="37">
        <f>'Bieu8-XSKT'!N47</f>
        <v>0</v>
      </c>
      <c r="O47" s="37">
        <f>'Bieu8-XSKT'!O47</f>
        <v>0</v>
      </c>
      <c r="P47" s="37">
        <f>'Bieu8-XSKT'!P47</f>
        <v>0</v>
      </c>
      <c r="Q47" s="37">
        <f>'Bieu8-XSKT'!Q47</f>
        <v>0</v>
      </c>
      <c r="R47" s="37">
        <f>'Bieu8-XSKT'!R47</f>
        <v>0</v>
      </c>
      <c r="S47" s="37">
        <f>'Bieu8-XSKT'!S47</f>
        <v>0</v>
      </c>
      <c r="T47" s="37">
        <f>'Bieu8-XSKT'!T47</f>
        <v>0</v>
      </c>
      <c r="U47" s="37">
        <f>'Bieu8-XSKT'!U47</f>
        <v>0</v>
      </c>
      <c r="V47" s="37">
        <f>'Bieu8-XSKT'!V47</f>
        <v>0</v>
      </c>
      <c r="W47" s="37">
        <f>'Bieu8-XSKT'!W47</f>
        <v>0</v>
      </c>
      <c r="X47" s="37">
        <f>'Bieu8-XSKT'!X47</f>
        <v>0</v>
      </c>
      <c r="Y47" s="37">
        <f>'Bieu8-XSKT'!Y47</f>
        <v>0</v>
      </c>
      <c r="Z47" s="37">
        <f>'Bieu8-XSKT'!Z47</f>
        <v>0</v>
      </c>
      <c r="AA47" s="37">
        <f>'Bieu8-XSKT'!AA47</f>
        <v>0</v>
      </c>
      <c r="AB47" s="37">
        <f>'Bieu8-XSKT'!AB47</f>
        <v>0</v>
      </c>
      <c r="AC47" s="37">
        <f>'Bieu8-XSKT'!AC47</f>
        <v>0</v>
      </c>
      <c r="AD47" s="37">
        <f>'Bieu8-XSKT'!AD47</f>
        <v>0</v>
      </c>
      <c r="AE47" s="37">
        <f>'Bieu8-XSKT'!AE47</f>
        <v>0</v>
      </c>
      <c r="AF47" s="37">
        <f>'Bieu8-XSKT'!AF47</f>
        <v>0</v>
      </c>
      <c r="AG47" s="37">
        <f>'Bieu8-XSKT'!AG47</f>
        <v>0</v>
      </c>
      <c r="AH47" s="37">
        <f>'Bieu8-XSKT'!AH47</f>
        <v>0</v>
      </c>
      <c r="AI47" s="37">
        <f>'Bieu8-XSKT'!AI47</f>
        <v>0</v>
      </c>
      <c r="AJ47" s="37">
        <f>'Bieu8-XSKT'!AJ47</f>
        <v>0</v>
      </c>
      <c r="AK47" s="37">
        <f>'Bieu8-XSKT'!AK47</f>
        <v>0</v>
      </c>
      <c r="AL47" s="37">
        <f>'Bieu8-XSKT'!AL47</f>
        <v>0</v>
      </c>
      <c r="AM47" s="37">
        <f>'Bieu8-XSKT'!AM47</f>
        <v>0</v>
      </c>
      <c r="AN47" s="37">
        <f>'Bieu8-XSKT'!AN47</f>
        <v>0</v>
      </c>
      <c r="AO47" s="37">
        <f>'Bieu8-XSKT'!AO47</f>
        <v>0</v>
      </c>
      <c r="AP47" s="37">
        <f>'Bieu8-XSKT'!AP47</f>
        <v>0</v>
      </c>
      <c r="AQ47" s="37">
        <f>'Bieu8-XSKT'!AQ47</f>
        <v>0</v>
      </c>
      <c r="AR47" s="37">
        <f>'Bieu8-XSKT'!AR47</f>
        <v>0</v>
      </c>
      <c r="AS47" s="37">
        <f>'Bieu8-XSKT'!AS47</f>
        <v>0</v>
      </c>
      <c r="AT47" s="37">
        <f>'Bieu8-XSKT'!AT47</f>
        <v>0</v>
      </c>
      <c r="AU47" s="37">
        <f>'Bieu8-XSKT'!AU47</f>
        <v>0</v>
      </c>
      <c r="AV47" s="37">
        <f>'Bieu8-XSKT'!AV47</f>
        <v>0</v>
      </c>
      <c r="AW47" s="37">
        <f>'Bieu8-XSKT'!AW47</f>
        <v>0</v>
      </c>
      <c r="AX47" s="37">
        <f>'Bieu8-XSKT'!AX47</f>
        <v>0</v>
      </c>
      <c r="AY47" s="37">
        <f>'Bieu8-XSKT'!AY47</f>
        <v>0</v>
      </c>
      <c r="AZ47" s="37">
        <f>'Bieu8-XSKT'!AZ47</f>
        <v>0</v>
      </c>
      <c r="BA47" s="37">
        <f>'Bieu8-XSKT'!BA47</f>
        <v>0</v>
      </c>
      <c r="BB47" s="37">
        <f>'Bieu8-XSKT'!BB47</f>
        <v>0</v>
      </c>
      <c r="BC47" s="37">
        <f>'Bieu8-XSKT'!BC47</f>
        <v>0</v>
      </c>
      <c r="BD47" s="37">
        <f>'Bieu8-XSKT'!BD47</f>
        <v>0</v>
      </c>
      <c r="BE47" s="37">
        <f>'Bieu8-XSKT'!BE47</f>
        <v>0</v>
      </c>
      <c r="BF47" s="37">
        <f>'Bieu8-XSKT'!BF47</f>
        <v>0</v>
      </c>
      <c r="BG47" s="37">
        <f>'Bieu8-XSKT'!BG47</f>
        <v>0</v>
      </c>
      <c r="BH47" s="37">
        <f>'Bieu8-XSKT'!BH47</f>
        <v>0</v>
      </c>
      <c r="BI47" s="37">
        <f>'Bieu8-XSKT'!BI47</f>
        <v>3479</v>
      </c>
      <c r="BJ47" s="37">
        <f>'Bieu8-XSKT'!BJ47</f>
        <v>2180</v>
      </c>
      <c r="BK47" s="37">
        <f>'Bieu8-XSKT'!BK47</f>
        <v>2180</v>
      </c>
      <c r="BL47" s="37">
        <f>'Bieu8-XSKT'!BL47</f>
        <v>0</v>
      </c>
      <c r="BM47" s="37">
        <f>'Bieu8-XSKT'!BM47</f>
        <v>0</v>
      </c>
      <c r="BN47" s="37">
        <f>'Bieu8-XSKT'!BN47</f>
        <v>2180</v>
      </c>
      <c r="BO47" s="37">
        <f>'Bieu8-XSKT'!BO47</f>
        <v>0</v>
      </c>
      <c r="BP47" s="37">
        <f>'Bieu8-XSKT'!BP47</f>
        <v>2180</v>
      </c>
      <c r="BQ47" s="37">
        <f>'Bieu8-XSKT'!BQ47</f>
        <v>0</v>
      </c>
      <c r="BR47" s="37">
        <f>'Bieu8-XSKT'!BR47</f>
        <v>1100</v>
      </c>
      <c r="BS47" s="37">
        <f>'Bieu8-XSKT'!BS47</f>
        <v>1080</v>
      </c>
      <c r="BT47" s="37">
        <f>'Bieu8-XSKT'!BT47</f>
        <v>1138</v>
      </c>
      <c r="BU47" s="37">
        <f>'Bieu8-XSKT'!BU47</f>
        <v>3318</v>
      </c>
      <c r="BV47" s="37">
        <f>'Bieu8-XSKT'!BV47</f>
        <v>3223</v>
      </c>
      <c r="BW47" s="37">
        <f>'Bieu8-XSKT'!BW47</f>
        <v>1100</v>
      </c>
      <c r="BX47" s="37">
        <f>'Bieu8-XSKT'!BX47</f>
        <v>1100</v>
      </c>
      <c r="BY47" s="37">
        <f>'Bieu8-XSKT'!BY47</f>
        <v>95</v>
      </c>
      <c r="BZ47" s="37">
        <f>'Bieu8-XSKT'!BZ47</f>
        <v>95</v>
      </c>
      <c r="CA47" s="37">
        <f>'Bieu8-XSKT'!CA47</f>
        <v>0</v>
      </c>
      <c r="CB47" s="37">
        <f>'Bieu8-XSKT'!CB47</f>
        <v>95</v>
      </c>
      <c r="CC47" s="39"/>
      <c r="CD47" s="41" t="s">
        <v>64</v>
      </c>
      <c r="CE47" s="41"/>
    </row>
    <row r="48" spans="1:83" s="17" customFormat="1" ht="45" hidden="1" x14ac:dyDescent="0.25">
      <c r="A48" s="41">
        <f t="shared" si="8"/>
        <v>36</v>
      </c>
      <c r="B48" s="43" t="s">
        <v>143</v>
      </c>
      <c r="C48" s="44"/>
      <c r="D48" s="44"/>
      <c r="E48" s="45"/>
      <c r="F48" s="133" t="s">
        <v>235</v>
      </c>
      <c r="G48" s="37">
        <f>'Bieu8-XSKT'!G48</f>
        <v>7809</v>
      </c>
      <c r="H48" s="37">
        <f>'Bieu8-XSKT'!H48</f>
        <v>7500</v>
      </c>
      <c r="I48" s="37">
        <f>'Bieu8-XSKT'!I48</f>
        <v>0</v>
      </c>
      <c r="J48" s="37">
        <f>'Bieu8-XSKT'!J48</f>
        <v>0</v>
      </c>
      <c r="K48" s="37">
        <f>'Bieu8-XSKT'!K48</f>
        <v>0</v>
      </c>
      <c r="L48" s="37">
        <f>'Bieu8-XSKT'!L48</f>
        <v>0</v>
      </c>
      <c r="M48" s="37">
        <f>'Bieu8-XSKT'!M48</f>
        <v>0</v>
      </c>
      <c r="N48" s="37">
        <f>'Bieu8-XSKT'!N48</f>
        <v>0</v>
      </c>
      <c r="O48" s="37">
        <f>'Bieu8-XSKT'!O48</f>
        <v>0</v>
      </c>
      <c r="P48" s="37">
        <f>'Bieu8-XSKT'!P48</f>
        <v>0</v>
      </c>
      <c r="Q48" s="37">
        <f>'Bieu8-XSKT'!Q48</f>
        <v>0</v>
      </c>
      <c r="R48" s="37">
        <f>'Bieu8-XSKT'!R48</f>
        <v>0</v>
      </c>
      <c r="S48" s="37">
        <f>'Bieu8-XSKT'!S48</f>
        <v>0</v>
      </c>
      <c r="T48" s="37">
        <f>'Bieu8-XSKT'!T48</f>
        <v>0</v>
      </c>
      <c r="U48" s="37">
        <f>'Bieu8-XSKT'!U48</f>
        <v>0</v>
      </c>
      <c r="V48" s="37">
        <f>'Bieu8-XSKT'!V48</f>
        <v>0</v>
      </c>
      <c r="W48" s="37">
        <f>'Bieu8-XSKT'!W48</f>
        <v>0</v>
      </c>
      <c r="X48" s="37">
        <f>'Bieu8-XSKT'!X48</f>
        <v>0</v>
      </c>
      <c r="Y48" s="37">
        <f>'Bieu8-XSKT'!Y48</f>
        <v>0</v>
      </c>
      <c r="Z48" s="37">
        <f>'Bieu8-XSKT'!Z48</f>
        <v>0</v>
      </c>
      <c r="AA48" s="37">
        <f>'Bieu8-XSKT'!AA48</f>
        <v>0</v>
      </c>
      <c r="AB48" s="37">
        <f>'Bieu8-XSKT'!AB48</f>
        <v>0</v>
      </c>
      <c r="AC48" s="37">
        <f>'Bieu8-XSKT'!AC48</f>
        <v>0</v>
      </c>
      <c r="AD48" s="37">
        <f>'Bieu8-XSKT'!AD48</f>
        <v>0</v>
      </c>
      <c r="AE48" s="37">
        <f>'Bieu8-XSKT'!AE48</f>
        <v>0</v>
      </c>
      <c r="AF48" s="37">
        <f>'Bieu8-XSKT'!AF48</f>
        <v>0</v>
      </c>
      <c r="AG48" s="37">
        <f>'Bieu8-XSKT'!AG48</f>
        <v>0</v>
      </c>
      <c r="AH48" s="37">
        <f>'Bieu8-XSKT'!AH48</f>
        <v>0</v>
      </c>
      <c r="AI48" s="37">
        <f>'Bieu8-XSKT'!AI48</f>
        <v>0</v>
      </c>
      <c r="AJ48" s="37">
        <f>'Bieu8-XSKT'!AJ48</f>
        <v>0</v>
      </c>
      <c r="AK48" s="37">
        <f>'Bieu8-XSKT'!AK48</f>
        <v>0</v>
      </c>
      <c r="AL48" s="37">
        <f>'Bieu8-XSKT'!AL48</f>
        <v>0</v>
      </c>
      <c r="AM48" s="37">
        <f>'Bieu8-XSKT'!AM48</f>
        <v>0</v>
      </c>
      <c r="AN48" s="37">
        <f>'Bieu8-XSKT'!AN48</f>
        <v>0</v>
      </c>
      <c r="AO48" s="37">
        <f>'Bieu8-XSKT'!AO48</f>
        <v>0</v>
      </c>
      <c r="AP48" s="37">
        <f>'Bieu8-XSKT'!AP48</f>
        <v>0</v>
      </c>
      <c r="AQ48" s="37">
        <f>'Bieu8-XSKT'!AQ48</f>
        <v>0</v>
      </c>
      <c r="AR48" s="37">
        <f>'Bieu8-XSKT'!AR48</f>
        <v>0</v>
      </c>
      <c r="AS48" s="37">
        <f>'Bieu8-XSKT'!AS48</f>
        <v>0</v>
      </c>
      <c r="AT48" s="37">
        <f>'Bieu8-XSKT'!AT48</f>
        <v>0</v>
      </c>
      <c r="AU48" s="37">
        <f>'Bieu8-XSKT'!AU48</f>
        <v>0</v>
      </c>
      <c r="AV48" s="37">
        <f>'Bieu8-XSKT'!AV48</f>
        <v>0</v>
      </c>
      <c r="AW48" s="37">
        <f>'Bieu8-XSKT'!AW48</f>
        <v>0</v>
      </c>
      <c r="AX48" s="37">
        <f>'Bieu8-XSKT'!AX48</f>
        <v>0</v>
      </c>
      <c r="AY48" s="37">
        <f>'Bieu8-XSKT'!AY48</f>
        <v>0</v>
      </c>
      <c r="AZ48" s="37">
        <f>'Bieu8-XSKT'!AZ48</f>
        <v>0</v>
      </c>
      <c r="BA48" s="37">
        <f>'Bieu8-XSKT'!BA48</f>
        <v>0</v>
      </c>
      <c r="BB48" s="37">
        <f>'Bieu8-XSKT'!BB48</f>
        <v>0</v>
      </c>
      <c r="BC48" s="37">
        <f>'Bieu8-XSKT'!BC48</f>
        <v>0</v>
      </c>
      <c r="BD48" s="37">
        <f>'Bieu8-XSKT'!BD48</f>
        <v>0</v>
      </c>
      <c r="BE48" s="37">
        <f>'Bieu8-XSKT'!BE48</f>
        <v>0</v>
      </c>
      <c r="BF48" s="37">
        <f>'Bieu8-XSKT'!BF48</f>
        <v>0</v>
      </c>
      <c r="BG48" s="37">
        <f>'Bieu8-XSKT'!BG48</f>
        <v>0</v>
      </c>
      <c r="BH48" s="37">
        <f>'Bieu8-XSKT'!BH48</f>
        <v>0</v>
      </c>
      <c r="BI48" s="37">
        <f>'Bieu8-XSKT'!BI48</f>
        <v>8447</v>
      </c>
      <c r="BJ48" s="37">
        <f>'Bieu8-XSKT'!BJ48</f>
        <v>3000</v>
      </c>
      <c r="BK48" s="37">
        <f>'Bieu8-XSKT'!BK48</f>
        <v>3000</v>
      </c>
      <c r="BL48" s="37">
        <f>'Bieu8-XSKT'!BL48</f>
        <v>0</v>
      </c>
      <c r="BM48" s="37">
        <f>'Bieu8-XSKT'!BM48</f>
        <v>0</v>
      </c>
      <c r="BN48" s="37">
        <f>'Bieu8-XSKT'!BN48</f>
        <v>3000</v>
      </c>
      <c r="BO48" s="37">
        <f>'Bieu8-XSKT'!BO48</f>
        <v>0</v>
      </c>
      <c r="BP48" s="37">
        <f>'Bieu8-XSKT'!BP48</f>
        <v>3000</v>
      </c>
      <c r="BQ48" s="37">
        <f>'Bieu8-XSKT'!BQ48</f>
        <v>0</v>
      </c>
      <c r="BR48" s="37">
        <f>'Bieu8-XSKT'!BR48</f>
        <v>2300</v>
      </c>
      <c r="BS48" s="37">
        <f>'Bieu8-XSKT'!BS48</f>
        <v>700</v>
      </c>
      <c r="BT48" s="37">
        <f>'Bieu8-XSKT'!BT48</f>
        <v>1500</v>
      </c>
      <c r="BU48" s="37">
        <f>'Bieu8-XSKT'!BU48</f>
        <v>4500</v>
      </c>
      <c r="BV48" s="37">
        <f>'Bieu8-XSKT'!BV48</f>
        <v>3800</v>
      </c>
      <c r="BW48" s="37">
        <f>'Bieu8-XSKT'!BW48</f>
        <v>2300</v>
      </c>
      <c r="BX48" s="37">
        <f>'Bieu8-XSKT'!BX48</f>
        <v>2300</v>
      </c>
      <c r="BY48" s="37">
        <f>'Bieu8-XSKT'!BY48</f>
        <v>700</v>
      </c>
      <c r="BZ48" s="37">
        <f>'Bieu8-XSKT'!BZ48</f>
        <v>700</v>
      </c>
      <c r="CA48" s="37">
        <f>'Bieu8-XSKT'!CA48</f>
        <v>2300</v>
      </c>
      <c r="CB48" s="37">
        <f>'Bieu8-XSKT'!CB48</f>
        <v>3000</v>
      </c>
      <c r="CC48" s="39">
        <f>CB48-BY48</f>
        <v>2300</v>
      </c>
      <c r="CD48" s="142" t="s">
        <v>64</v>
      </c>
      <c r="CE48" s="142"/>
    </row>
    <row r="49" spans="1:83" s="107" customFormat="1" ht="30" hidden="1" x14ac:dyDescent="0.25">
      <c r="A49" s="41">
        <f t="shared" si="8"/>
        <v>37</v>
      </c>
      <c r="B49" s="43" t="s">
        <v>140</v>
      </c>
      <c r="C49" s="117"/>
      <c r="D49" s="117"/>
      <c r="E49" s="62">
        <v>2019</v>
      </c>
      <c r="F49" s="41" t="s">
        <v>141</v>
      </c>
      <c r="G49" s="37">
        <f>'Bieu8-XSKT'!G49</f>
        <v>9445</v>
      </c>
      <c r="H49" s="37">
        <f>'Bieu8-XSKT'!H49</f>
        <v>8100</v>
      </c>
      <c r="I49" s="37">
        <f>'Bieu8-XSKT'!I49</f>
        <v>0</v>
      </c>
      <c r="J49" s="37">
        <f>'Bieu8-XSKT'!J49</f>
        <v>0</v>
      </c>
      <c r="K49" s="37">
        <f>'Bieu8-XSKT'!K49</f>
        <v>0</v>
      </c>
      <c r="L49" s="37">
        <f>'Bieu8-XSKT'!L49</f>
        <v>0</v>
      </c>
      <c r="M49" s="37">
        <f>'Bieu8-XSKT'!M49</f>
        <v>0</v>
      </c>
      <c r="N49" s="37">
        <f>'Bieu8-XSKT'!N49</f>
        <v>0</v>
      </c>
      <c r="O49" s="37">
        <f>'Bieu8-XSKT'!O49</f>
        <v>0</v>
      </c>
      <c r="P49" s="37">
        <f>'Bieu8-XSKT'!P49</f>
        <v>0</v>
      </c>
      <c r="Q49" s="37">
        <f>'Bieu8-XSKT'!Q49</f>
        <v>0</v>
      </c>
      <c r="R49" s="37">
        <f>'Bieu8-XSKT'!R49</f>
        <v>0</v>
      </c>
      <c r="S49" s="37">
        <f>'Bieu8-XSKT'!S49</f>
        <v>0</v>
      </c>
      <c r="T49" s="37">
        <f>'Bieu8-XSKT'!T49</f>
        <v>0</v>
      </c>
      <c r="U49" s="37">
        <f>'Bieu8-XSKT'!U49</f>
        <v>0</v>
      </c>
      <c r="V49" s="37">
        <f>'Bieu8-XSKT'!V49</f>
        <v>0</v>
      </c>
      <c r="W49" s="37">
        <f>'Bieu8-XSKT'!W49</f>
        <v>0</v>
      </c>
      <c r="X49" s="37">
        <f>'Bieu8-XSKT'!X49</f>
        <v>0</v>
      </c>
      <c r="Y49" s="37">
        <f>'Bieu8-XSKT'!Y49</f>
        <v>0</v>
      </c>
      <c r="Z49" s="37">
        <f>'Bieu8-XSKT'!Z49</f>
        <v>0</v>
      </c>
      <c r="AA49" s="37">
        <f>'Bieu8-XSKT'!AA49</f>
        <v>0</v>
      </c>
      <c r="AB49" s="37">
        <f>'Bieu8-XSKT'!AB49</f>
        <v>0</v>
      </c>
      <c r="AC49" s="37">
        <f>'Bieu8-XSKT'!AC49</f>
        <v>0</v>
      </c>
      <c r="AD49" s="37">
        <f>'Bieu8-XSKT'!AD49</f>
        <v>0</v>
      </c>
      <c r="AE49" s="37">
        <f>'Bieu8-XSKT'!AE49</f>
        <v>0</v>
      </c>
      <c r="AF49" s="37">
        <f>'Bieu8-XSKT'!AF49</f>
        <v>0</v>
      </c>
      <c r="AG49" s="37">
        <f>'Bieu8-XSKT'!AG49</f>
        <v>0</v>
      </c>
      <c r="AH49" s="37">
        <f>'Bieu8-XSKT'!AH49</f>
        <v>0</v>
      </c>
      <c r="AI49" s="37">
        <f>'Bieu8-XSKT'!AI49</f>
        <v>0</v>
      </c>
      <c r="AJ49" s="37">
        <f>'Bieu8-XSKT'!AJ49</f>
        <v>0</v>
      </c>
      <c r="AK49" s="37">
        <f>'Bieu8-XSKT'!AK49</f>
        <v>0</v>
      </c>
      <c r="AL49" s="37">
        <f>'Bieu8-XSKT'!AL49</f>
        <v>0</v>
      </c>
      <c r="AM49" s="37">
        <f>'Bieu8-XSKT'!AM49</f>
        <v>0</v>
      </c>
      <c r="AN49" s="37">
        <f>'Bieu8-XSKT'!AN49</f>
        <v>0</v>
      </c>
      <c r="AO49" s="37">
        <f>'Bieu8-XSKT'!AO49</f>
        <v>0</v>
      </c>
      <c r="AP49" s="37">
        <f>'Bieu8-XSKT'!AP49</f>
        <v>0</v>
      </c>
      <c r="AQ49" s="37">
        <f>'Bieu8-XSKT'!AQ49</f>
        <v>0</v>
      </c>
      <c r="AR49" s="37">
        <f>'Bieu8-XSKT'!AR49</f>
        <v>0</v>
      </c>
      <c r="AS49" s="37">
        <f>'Bieu8-XSKT'!AS49</f>
        <v>0</v>
      </c>
      <c r="AT49" s="37">
        <f>'Bieu8-XSKT'!AT49</f>
        <v>0</v>
      </c>
      <c r="AU49" s="37">
        <f>'Bieu8-XSKT'!AU49</f>
        <v>0</v>
      </c>
      <c r="AV49" s="37">
        <f>'Bieu8-XSKT'!AV49</f>
        <v>0</v>
      </c>
      <c r="AW49" s="37">
        <f>'Bieu8-XSKT'!AW49</f>
        <v>0</v>
      </c>
      <c r="AX49" s="37">
        <f>'Bieu8-XSKT'!AX49</f>
        <v>0</v>
      </c>
      <c r="AY49" s="37">
        <f>'Bieu8-XSKT'!AY49</f>
        <v>140</v>
      </c>
      <c r="AZ49" s="37">
        <f>'Bieu8-XSKT'!AZ49</f>
        <v>0</v>
      </c>
      <c r="BA49" s="37">
        <f>'Bieu8-XSKT'!BA49</f>
        <v>0</v>
      </c>
      <c r="BB49" s="37">
        <f>'Bieu8-XSKT'!BB49</f>
        <v>0</v>
      </c>
      <c r="BC49" s="37">
        <f>'Bieu8-XSKT'!BC49</f>
        <v>0</v>
      </c>
      <c r="BD49" s="37">
        <f>'Bieu8-XSKT'!BD49</f>
        <v>0</v>
      </c>
      <c r="BE49" s="37">
        <f>'Bieu8-XSKT'!BE49</f>
        <v>0</v>
      </c>
      <c r="BF49" s="37">
        <f>'Bieu8-XSKT'!BF49</f>
        <v>0</v>
      </c>
      <c r="BG49" s="37">
        <f>'Bieu8-XSKT'!BG49</f>
        <v>140</v>
      </c>
      <c r="BH49" s="37">
        <f>'Bieu8-XSKT'!BH49</f>
        <v>140</v>
      </c>
      <c r="BI49" s="37">
        <f>'Bieu8-XSKT'!BI49</f>
        <v>9445</v>
      </c>
      <c r="BJ49" s="37">
        <f>'Bieu8-XSKT'!BJ49</f>
        <v>3500</v>
      </c>
      <c r="BK49" s="37">
        <f>'Bieu8-XSKT'!BK49</f>
        <v>3500</v>
      </c>
      <c r="BL49" s="37">
        <f>'Bieu8-XSKT'!BL49</f>
        <v>140</v>
      </c>
      <c r="BM49" s="37">
        <f>'Bieu8-XSKT'!BM49</f>
        <v>140</v>
      </c>
      <c r="BN49" s="37">
        <f>'Bieu8-XSKT'!BN49</f>
        <v>3360</v>
      </c>
      <c r="BO49" s="37">
        <f>'Bieu8-XSKT'!BO49</f>
        <v>0</v>
      </c>
      <c r="BP49" s="37">
        <f>'Bieu8-XSKT'!BP49</f>
        <v>3360</v>
      </c>
      <c r="BQ49" s="37">
        <f>'Bieu8-XSKT'!BQ49</f>
        <v>0</v>
      </c>
      <c r="BR49" s="37">
        <f>'Bieu8-XSKT'!BR49</f>
        <v>2500</v>
      </c>
      <c r="BS49" s="37">
        <f>'Bieu8-XSKT'!BS49</f>
        <v>860</v>
      </c>
      <c r="BT49" s="37">
        <f>'Bieu8-XSKT'!BT49</f>
        <v>2228</v>
      </c>
      <c r="BU49" s="37">
        <f>'Bieu8-XSKT'!BU49</f>
        <v>5728</v>
      </c>
      <c r="BV49" s="37">
        <f>'Bieu8-XSKT'!BV49</f>
        <v>5228</v>
      </c>
      <c r="BW49" s="37">
        <f>'Bieu8-XSKT'!BW49</f>
        <v>2500</v>
      </c>
      <c r="BX49" s="37">
        <f>'Bieu8-XSKT'!BX49</f>
        <v>2500</v>
      </c>
      <c r="BY49" s="37">
        <f>'Bieu8-XSKT'!BY49</f>
        <v>500</v>
      </c>
      <c r="BZ49" s="37">
        <f>'Bieu8-XSKT'!BZ49</f>
        <v>500</v>
      </c>
      <c r="CA49" s="37">
        <f>'Bieu8-XSKT'!CA49</f>
        <v>2000</v>
      </c>
      <c r="CB49" s="37">
        <f>'Bieu8-XSKT'!CB49</f>
        <v>2500</v>
      </c>
      <c r="CC49" s="39">
        <f>CB49-BY49</f>
        <v>2000</v>
      </c>
      <c r="CD49" s="41" t="s">
        <v>64</v>
      </c>
      <c r="CE49" s="41"/>
    </row>
    <row r="50" spans="1:83" s="107" customFormat="1" ht="45" hidden="1" x14ac:dyDescent="0.25">
      <c r="A50" s="41">
        <f t="shared" si="8"/>
        <v>38</v>
      </c>
      <c r="B50" s="43" t="s">
        <v>142</v>
      </c>
      <c r="C50" s="117"/>
      <c r="D50" s="117"/>
      <c r="E50" s="62">
        <v>2019</v>
      </c>
      <c r="F50" s="133" t="s">
        <v>232</v>
      </c>
      <c r="G50" s="37">
        <f>'Bieu8-XSKT'!G50</f>
        <v>3926</v>
      </c>
      <c r="H50" s="37">
        <f>'Bieu8-XSKT'!H50</f>
        <v>3200</v>
      </c>
      <c r="I50" s="37">
        <f>'Bieu8-XSKT'!I50</f>
        <v>0</v>
      </c>
      <c r="J50" s="37">
        <f>'Bieu8-XSKT'!J50</f>
        <v>0</v>
      </c>
      <c r="K50" s="37">
        <f>'Bieu8-XSKT'!K50</f>
        <v>0</v>
      </c>
      <c r="L50" s="37">
        <f>'Bieu8-XSKT'!L50</f>
        <v>0</v>
      </c>
      <c r="M50" s="37">
        <f>'Bieu8-XSKT'!M50</f>
        <v>0</v>
      </c>
      <c r="N50" s="37">
        <f>'Bieu8-XSKT'!N50</f>
        <v>0</v>
      </c>
      <c r="O50" s="37">
        <f>'Bieu8-XSKT'!O50</f>
        <v>0</v>
      </c>
      <c r="P50" s="37">
        <f>'Bieu8-XSKT'!P50</f>
        <v>0</v>
      </c>
      <c r="Q50" s="37">
        <f>'Bieu8-XSKT'!Q50</f>
        <v>0</v>
      </c>
      <c r="R50" s="37">
        <f>'Bieu8-XSKT'!R50</f>
        <v>0</v>
      </c>
      <c r="S50" s="37">
        <f>'Bieu8-XSKT'!S50</f>
        <v>0</v>
      </c>
      <c r="T50" s="37">
        <f>'Bieu8-XSKT'!T50</f>
        <v>0</v>
      </c>
      <c r="U50" s="37">
        <f>'Bieu8-XSKT'!U50</f>
        <v>0</v>
      </c>
      <c r="V50" s="37">
        <f>'Bieu8-XSKT'!V50</f>
        <v>0</v>
      </c>
      <c r="W50" s="37">
        <f>'Bieu8-XSKT'!W50</f>
        <v>0</v>
      </c>
      <c r="X50" s="37">
        <f>'Bieu8-XSKT'!X50</f>
        <v>0</v>
      </c>
      <c r="Y50" s="37">
        <f>'Bieu8-XSKT'!Y50</f>
        <v>0</v>
      </c>
      <c r="Z50" s="37">
        <f>'Bieu8-XSKT'!Z50</f>
        <v>0</v>
      </c>
      <c r="AA50" s="37">
        <f>'Bieu8-XSKT'!AA50</f>
        <v>0</v>
      </c>
      <c r="AB50" s="37">
        <f>'Bieu8-XSKT'!AB50</f>
        <v>0</v>
      </c>
      <c r="AC50" s="37">
        <f>'Bieu8-XSKT'!AC50</f>
        <v>0</v>
      </c>
      <c r="AD50" s="37">
        <f>'Bieu8-XSKT'!AD50</f>
        <v>0</v>
      </c>
      <c r="AE50" s="37">
        <f>'Bieu8-XSKT'!AE50</f>
        <v>0</v>
      </c>
      <c r="AF50" s="37">
        <f>'Bieu8-XSKT'!AF50</f>
        <v>0</v>
      </c>
      <c r="AG50" s="37">
        <f>'Bieu8-XSKT'!AG50</f>
        <v>0</v>
      </c>
      <c r="AH50" s="37">
        <f>'Bieu8-XSKT'!AH50</f>
        <v>0</v>
      </c>
      <c r="AI50" s="37">
        <f>'Bieu8-XSKT'!AI50</f>
        <v>0</v>
      </c>
      <c r="AJ50" s="37">
        <f>'Bieu8-XSKT'!AJ50</f>
        <v>0</v>
      </c>
      <c r="AK50" s="37">
        <f>'Bieu8-XSKT'!AK50</f>
        <v>0</v>
      </c>
      <c r="AL50" s="37">
        <f>'Bieu8-XSKT'!AL50</f>
        <v>0</v>
      </c>
      <c r="AM50" s="37">
        <f>'Bieu8-XSKT'!AM50</f>
        <v>0</v>
      </c>
      <c r="AN50" s="37">
        <f>'Bieu8-XSKT'!AN50</f>
        <v>0</v>
      </c>
      <c r="AO50" s="37">
        <f>'Bieu8-XSKT'!AO50</f>
        <v>0</v>
      </c>
      <c r="AP50" s="37">
        <f>'Bieu8-XSKT'!AP50</f>
        <v>0</v>
      </c>
      <c r="AQ50" s="37">
        <f>'Bieu8-XSKT'!AQ50</f>
        <v>0</v>
      </c>
      <c r="AR50" s="37">
        <f>'Bieu8-XSKT'!AR50</f>
        <v>0</v>
      </c>
      <c r="AS50" s="37">
        <f>'Bieu8-XSKT'!AS50</f>
        <v>0</v>
      </c>
      <c r="AT50" s="37">
        <f>'Bieu8-XSKT'!AT50</f>
        <v>0</v>
      </c>
      <c r="AU50" s="37">
        <f>'Bieu8-XSKT'!AU50</f>
        <v>0</v>
      </c>
      <c r="AV50" s="37">
        <f>'Bieu8-XSKT'!AV50</f>
        <v>0</v>
      </c>
      <c r="AW50" s="37">
        <f>'Bieu8-XSKT'!AW50</f>
        <v>0</v>
      </c>
      <c r="AX50" s="37">
        <f>'Bieu8-XSKT'!AX50</f>
        <v>0</v>
      </c>
      <c r="AY50" s="37">
        <f>'Bieu8-XSKT'!AY50</f>
        <v>55</v>
      </c>
      <c r="AZ50" s="37">
        <f>'Bieu8-XSKT'!AZ50</f>
        <v>0</v>
      </c>
      <c r="BA50" s="37">
        <f>'Bieu8-XSKT'!BA50</f>
        <v>0</v>
      </c>
      <c r="BB50" s="37">
        <f>'Bieu8-XSKT'!BB50</f>
        <v>0</v>
      </c>
      <c r="BC50" s="37">
        <f>'Bieu8-XSKT'!BC50</f>
        <v>0</v>
      </c>
      <c r="BD50" s="37">
        <f>'Bieu8-XSKT'!BD50</f>
        <v>0</v>
      </c>
      <c r="BE50" s="37">
        <f>'Bieu8-XSKT'!BE50</f>
        <v>0</v>
      </c>
      <c r="BF50" s="37">
        <f>'Bieu8-XSKT'!BF50</f>
        <v>0</v>
      </c>
      <c r="BG50" s="37">
        <f>'Bieu8-XSKT'!BG50</f>
        <v>55</v>
      </c>
      <c r="BH50" s="37">
        <f>'Bieu8-XSKT'!BH50</f>
        <v>55</v>
      </c>
      <c r="BI50" s="37">
        <f>'Bieu8-XSKT'!BI50</f>
        <v>3926</v>
      </c>
      <c r="BJ50" s="37">
        <f>'Bieu8-XSKT'!BJ50</f>
        <v>2100</v>
      </c>
      <c r="BK50" s="37">
        <f>'Bieu8-XSKT'!BK50</f>
        <v>2100</v>
      </c>
      <c r="BL50" s="37">
        <f>'Bieu8-XSKT'!BL50</f>
        <v>55</v>
      </c>
      <c r="BM50" s="37">
        <f>'Bieu8-XSKT'!BM50</f>
        <v>55</v>
      </c>
      <c r="BN50" s="37">
        <f>'Bieu8-XSKT'!BN50</f>
        <v>2045</v>
      </c>
      <c r="BO50" s="37">
        <f>'Bieu8-XSKT'!BO50</f>
        <v>0</v>
      </c>
      <c r="BP50" s="37">
        <f>'Bieu8-XSKT'!BP50</f>
        <v>2045</v>
      </c>
      <c r="BQ50" s="37">
        <f>'Bieu8-XSKT'!BQ50</f>
        <v>0</v>
      </c>
      <c r="BR50" s="37">
        <f>'Bieu8-XSKT'!BR50</f>
        <v>1000</v>
      </c>
      <c r="BS50" s="37">
        <f>'Bieu8-XSKT'!BS50</f>
        <v>1045</v>
      </c>
      <c r="BT50" s="37">
        <f>'Bieu8-XSKT'!BT50</f>
        <v>1000</v>
      </c>
      <c r="BU50" s="37">
        <f>'Bieu8-XSKT'!BU50</f>
        <v>3100</v>
      </c>
      <c r="BV50" s="37">
        <f>'Bieu8-XSKT'!BV50</f>
        <v>2800</v>
      </c>
      <c r="BW50" s="37">
        <f>'Bieu8-XSKT'!BW50</f>
        <v>1000</v>
      </c>
      <c r="BX50" s="37">
        <f>'Bieu8-XSKT'!BX50</f>
        <v>1000</v>
      </c>
      <c r="BY50" s="37">
        <f>'Bieu8-XSKT'!BY50</f>
        <v>300</v>
      </c>
      <c r="BZ50" s="37">
        <f>'Bieu8-XSKT'!BZ50</f>
        <v>300</v>
      </c>
      <c r="CA50" s="37">
        <f>'Bieu8-XSKT'!CA50</f>
        <v>0</v>
      </c>
      <c r="CB50" s="37">
        <f>'Bieu8-XSKT'!CB50</f>
        <v>300</v>
      </c>
      <c r="CC50" s="39"/>
      <c r="CD50" s="41" t="s">
        <v>64</v>
      </c>
      <c r="CE50" s="41"/>
    </row>
    <row r="51" spans="1:83" s="17" customFormat="1" ht="45" hidden="1" x14ac:dyDescent="0.25">
      <c r="A51" s="41">
        <f t="shared" si="8"/>
        <v>39</v>
      </c>
      <c r="B51" s="51" t="s">
        <v>354</v>
      </c>
      <c r="C51" s="44"/>
      <c r="D51" s="44"/>
      <c r="E51" s="41">
        <v>2016</v>
      </c>
      <c r="F51" s="41" t="s">
        <v>399</v>
      </c>
      <c r="G51" s="37">
        <f>'Bieu8-XSKT'!G51</f>
        <v>9527</v>
      </c>
      <c r="H51" s="37">
        <f>'Bieu8-XSKT'!H51</f>
        <v>9010</v>
      </c>
      <c r="I51" s="37">
        <f>'Bieu8-XSKT'!I51</f>
        <v>0</v>
      </c>
      <c r="J51" s="37">
        <f>'Bieu8-XSKT'!J51</f>
        <v>0</v>
      </c>
      <c r="K51" s="37">
        <f>'Bieu8-XSKT'!K51</f>
        <v>0</v>
      </c>
      <c r="L51" s="37">
        <f>'Bieu8-XSKT'!L51</f>
        <v>0</v>
      </c>
      <c r="M51" s="37">
        <f>'Bieu8-XSKT'!M51</f>
        <v>0</v>
      </c>
      <c r="N51" s="37">
        <f>'Bieu8-XSKT'!N51</f>
        <v>0</v>
      </c>
      <c r="O51" s="37">
        <f>'Bieu8-XSKT'!O51</f>
        <v>0</v>
      </c>
      <c r="P51" s="37">
        <f>'Bieu8-XSKT'!P51</f>
        <v>0</v>
      </c>
      <c r="Q51" s="37">
        <f>'Bieu8-XSKT'!Q51</f>
        <v>0</v>
      </c>
      <c r="R51" s="37">
        <f>'Bieu8-XSKT'!R51</f>
        <v>0</v>
      </c>
      <c r="S51" s="37">
        <f>'Bieu8-XSKT'!S51</f>
        <v>0</v>
      </c>
      <c r="T51" s="37">
        <f>'Bieu8-XSKT'!T51</f>
        <v>0</v>
      </c>
      <c r="U51" s="37">
        <f>'Bieu8-XSKT'!U51</f>
        <v>0</v>
      </c>
      <c r="V51" s="37">
        <f>'Bieu8-XSKT'!V51</f>
        <v>0</v>
      </c>
      <c r="W51" s="37">
        <f>'Bieu8-XSKT'!W51</f>
        <v>0</v>
      </c>
      <c r="X51" s="37">
        <f>'Bieu8-XSKT'!X51</f>
        <v>9527</v>
      </c>
      <c r="Y51" s="37">
        <f>'Bieu8-XSKT'!Y51</f>
        <v>9010</v>
      </c>
      <c r="Z51" s="37">
        <f>'Bieu8-XSKT'!Z51</f>
        <v>0</v>
      </c>
      <c r="AA51" s="37">
        <f>'Bieu8-XSKT'!AA51</f>
        <v>0</v>
      </c>
      <c r="AB51" s="37">
        <f>'Bieu8-XSKT'!AB51</f>
        <v>900</v>
      </c>
      <c r="AC51" s="37">
        <f>'Bieu8-XSKT'!AC51</f>
        <v>900</v>
      </c>
      <c r="AD51" s="37">
        <f>'Bieu8-XSKT'!AD51</f>
        <v>0</v>
      </c>
      <c r="AE51" s="37">
        <f>'Bieu8-XSKT'!AE51</f>
        <v>0</v>
      </c>
      <c r="AF51" s="37">
        <f>'Bieu8-XSKT'!AF51</f>
        <v>900</v>
      </c>
      <c r="AG51" s="37">
        <f>'Bieu8-XSKT'!AG51</f>
        <v>0</v>
      </c>
      <c r="AH51" s="37">
        <f>'Bieu8-XSKT'!AH51</f>
        <v>900</v>
      </c>
      <c r="AI51" s="37">
        <f>'Bieu8-XSKT'!AI51</f>
        <v>900</v>
      </c>
      <c r="AJ51" s="37">
        <f>'Bieu8-XSKT'!AJ51</f>
        <v>0</v>
      </c>
      <c r="AK51" s="37">
        <f>'Bieu8-XSKT'!AK51</f>
        <v>0</v>
      </c>
      <c r="AL51" s="37">
        <f>'Bieu8-XSKT'!AL51</f>
        <v>803</v>
      </c>
      <c r="AM51" s="37">
        <f>'Bieu8-XSKT'!AM51</f>
        <v>803</v>
      </c>
      <c r="AN51" s="37">
        <f>'Bieu8-XSKT'!AN51</f>
        <v>900</v>
      </c>
      <c r="AO51" s="37">
        <f>'Bieu8-XSKT'!AO51</f>
        <v>900</v>
      </c>
      <c r="AP51" s="37">
        <f>'Bieu8-XSKT'!AP51</f>
        <v>5500</v>
      </c>
      <c r="AQ51" s="37">
        <f>'Bieu8-XSKT'!AQ51</f>
        <v>3860</v>
      </c>
      <c r="AR51" s="37">
        <f>'Bieu8-XSKT'!AR51</f>
        <v>3860</v>
      </c>
      <c r="AS51" s="37">
        <f>'Bieu8-XSKT'!AS51</f>
        <v>6400</v>
      </c>
      <c r="AT51" s="37">
        <f>'Bieu8-XSKT'!AT51</f>
        <v>6400</v>
      </c>
      <c r="AU51" s="37">
        <f>'Bieu8-XSKT'!AU51</f>
        <v>8700</v>
      </c>
      <c r="AV51" s="37">
        <f>'Bieu8-XSKT'!AV51</f>
        <v>8700</v>
      </c>
      <c r="AW51" s="37">
        <f>'Bieu8-XSKT'!AW51</f>
        <v>6400</v>
      </c>
      <c r="AX51" s="37">
        <f>'Bieu8-XSKT'!AX51</f>
        <v>2300</v>
      </c>
      <c r="AY51" s="37">
        <f>'Bieu8-XSKT'!AY51</f>
        <v>1909</v>
      </c>
      <c r="AZ51" s="37">
        <f>'Bieu8-XSKT'!AZ51</f>
        <v>2019</v>
      </c>
      <c r="BA51" s="37">
        <f>'Bieu8-XSKT'!BA51</f>
        <v>1709</v>
      </c>
      <c r="BB51" s="37">
        <f>'Bieu8-XSKT'!BB51</f>
        <v>391</v>
      </c>
      <c r="BC51" s="37">
        <f>'Bieu8-XSKT'!BC51</f>
        <v>0</v>
      </c>
      <c r="BD51" s="37">
        <f>'Bieu8-XSKT'!BD51</f>
        <v>391</v>
      </c>
      <c r="BE51" s="37">
        <f>'Bieu8-XSKT'!BE51</f>
        <v>1261</v>
      </c>
      <c r="BF51" s="37">
        <f>'Bieu8-XSKT'!BF51</f>
        <v>1261</v>
      </c>
      <c r="BG51" s="37">
        <f>'Bieu8-XSKT'!BG51</f>
        <v>8309</v>
      </c>
      <c r="BH51" s="37">
        <f>'Bieu8-XSKT'!BH51</f>
        <v>8309</v>
      </c>
      <c r="BI51" s="37">
        <f>'Bieu8-XSKT'!BI51</f>
        <v>8700</v>
      </c>
      <c r="BJ51" s="37">
        <f>'Bieu8-XSKT'!BJ51</f>
        <v>8700</v>
      </c>
      <c r="BK51" s="37">
        <f>'Bieu8-XSKT'!BK51</f>
        <v>9003</v>
      </c>
      <c r="BL51" s="37">
        <f>'Bieu8-XSKT'!BL51</f>
        <v>8309</v>
      </c>
      <c r="BM51" s="37">
        <f>'Bieu8-XSKT'!BM51</f>
        <v>1909</v>
      </c>
      <c r="BN51" s="37">
        <f>'Bieu8-XSKT'!BN51</f>
        <v>391</v>
      </c>
      <c r="BO51" s="37">
        <f>'Bieu8-XSKT'!BO51</f>
        <v>303</v>
      </c>
      <c r="BP51" s="37">
        <f>'Bieu8-XSKT'!BP51</f>
        <v>694</v>
      </c>
      <c r="BQ51" s="37">
        <f>'Bieu8-XSKT'!BQ51</f>
        <v>694</v>
      </c>
      <c r="BR51" s="37">
        <f>'Bieu8-XSKT'!BR51</f>
        <v>694</v>
      </c>
      <c r="BS51" s="37">
        <f>'Bieu8-XSKT'!BS51</f>
        <v>0</v>
      </c>
      <c r="BT51" s="37">
        <f>'Bieu8-XSKT'!BT51</f>
        <v>4</v>
      </c>
      <c r="BU51" s="37">
        <f>'Bieu8-XSKT'!BU51</f>
        <v>9007</v>
      </c>
      <c r="BV51" s="37">
        <f>'Bieu8-XSKT'!BV51</f>
        <v>9003</v>
      </c>
      <c r="BW51" s="37">
        <f>'Bieu8-XSKT'!BW51</f>
        <v>694</v>
      </c>
      <c r="BX51" s="37">
        <f>'Bieu8-XSKT'!BX51</f>
        <v>694</v>
      </c>
      <c r="BY51" s="37">
        <f>'Bieu8-XSKT'!BY51</f>
        <v>4</v>
      </c>
      <c r="BZ51" s="37">
        <f>'Bieu8-XSKT'!BZ51</f>
        <v>4</v>
      </c>
      <c r="CA51" s="37">
        <f>'Bieu8-XSKT'!CA51</f>
        <v>0</v>
      </c>
      <c r="CB51" s="37">
        <f>'Bieu8-XSKT'!CB51</f>
        <v>4</v>
      </c>
      <c r="CC51" s="39"/>
      <c r="CD51" s="124" t="s">
        <v>65</v>
      </c>
      <c r="CE51" s="124"/>
    </row>
    <row r="52" spans="1:83" s="107" customFormat="1" ht="30" hidden="1" x14ac:dyDescent="0.25">
      <c r="A52" s="41">
        <f t="shared" si="8"/>
        <v>40</v>
      </c>
      <c r="B52" s="43" t="s">
        <v>81</v>
      </c>
      <c r="C52" s="117"/>
      <c r="D52" s="117"/>
      <c r="E52" s="41">
        <v>2017</v>
      </c>
      <c r="F52" s="41" t="s">
        <v>246</v>
      </c>
      <c r="G52" s="37">
        <f>'Bieu8-XSKT'!G52</f>
        <v>16290</v>
      </c>
      <c r="H52" s="37">
        <f>'Bieu8-XSKT'!H52</f>
        <v>15000</v>
      </c>
      <c r="I52" s="37">
        <f>'Bieu8-XSKT'!I52</f>
        <v>0</v>
      </c>
      <c r="J52" s="37">
        <f>'Bieu8-XSKT'!J52</f>
        <v>0</v>
      </c>
      <c r="K52" s="37">
        <f>'Bieu8-XSKT'!K52</f>
        <v>0</v>
      </c>
      <c r="L52" s="37">
        <f>'Bieu8-XSKT'!L52</f>
        <v>0</v>
      </c>
      <c r="M52" s="37">
        <f>'Bieu8-XSKT'!M52</f>
        <v>0</v>
      </c>
      <c r="N52" s="37">
        <f>'Bieu8-XSKT'!N52</f>
        <v>0</v>
      </c>
      <c r="O52" s="37">
        <f>'Bieu8-XSKT'!O52</f>
        <v>0</v>
      </c>
      <c r="P52" s="37">
        <f>'Bieu8-XSKT'!P52</f>
        <v>0</v>
      </c>
      <c r="Q52" s="37">
        <f>'Bieu8-XSKT'!Q52</f>
        <v>0</v>
      </c>
      <c r="R52" s="37">
        <f>'Bieu8-XSKT'!R52</f>
        <v>0</v>
      </c>
      <c r="S52" s="37">
        <f>'Bieu8-XSKT'!S52</f>
        <v>0</v>
      </c>
      <c r="T52" s="37">
        <f>'Bieu8-XSKT'!T52</f>
        <v>0</v>
      </c>
      <c r="U52" s="37">
        <f>'Bieu8-XSKT'!U52</f>
        <v>0</v>
      </c>
      <c r="V52" s="37">
        <f>'Bieu8-XSKT'!V52</f>
        <v>0</v>
      </c>
      <c r="W52" s="37">
        <f>'Bieu8-XSKT'!W52</f>
        <v>0</v>
      </c>
      <c r="X52" s="37">
        <f>'Bieu8-XSKT'!X52</f>
        <v>0</v>
      </c>
      <c r="Y52" s="37">
        <f>'Bieu8-XSKT'!Y52</f>
        <v>0</v>
      </c>
      <c r="Z52" s="37">
        <f>'Bieu8-XSKT'!Z52</f>
        <v>0</v>
      </c>
      <c r="AA52" s="37">
        <f>'Bieu8-XSKT'!AA52</f>
        <v>0</v>
      </c>
      <c r="AB52" s="37">
        <f>'Bieu8-XSKT'!AB52</f>
        <v>0</v>
      </c>
      <c r="AC52" s="37">
        <f>'Bieu8-XSKT'!AC52</f>
        <v>0</v>
      </c>
      <c r="AD52" s="37">
        <f>'Bieu8-XSKT'!AD52</f>
        <v>0</v>
      </c>
      <c r="AE52" s="37">
        <f>'Bieu8-XSKT'!AE52</f>
        <v>0</v>
      </c>
      <c r="AF52" s="37">
        <f>'Bieu8-XSKT'!AF52</f>
        <v>0</v>
      </c>
      <c r="AG52" s="37">
        <f>'Bieu8-XSKT'!AG52</f>
        <v>0</v>
      </c>
      <c r="AH52" s="37">
        <f>'Bieu8-XSKT'!AH52</f>
        <v>0</v>
      </c>
      <c r="AI52" s="37">
        <f>'Bieu8-XSKT'!AI52</f>
        <v>0</v>
      </c>
      <c r="AJ52" s="37">
        <f>'Bieu8-XSKT'!AJ52</f>
        <v>0</v>
      </c>
      <c r="AK52" s="37">
        <f>'Bieu8-XSKT'!AK52</f>
        <v>0</v>
      </c>
      <c r="AL52" s="37">
        <f>'Bieu8-XSKT'!AL52</f>
        <v>0</v>
      </c>
      <c r="AM52" s="37">
        <f>'Bieu8-XSKT'!AM52</f>
        <v>0</v>
      </c>
      <c r="AN52" s="37">
        <f>'Bieu8-XSKT'!AN52</f>
        <v>0</v>
      </c>
      <c r="AO52" s="37">
        <f>'Bieu8-XSKT'!AO52</f>
        <v>0</v>
      </c>
      <c r="AP52" s="37">
        <f>'Bieu8-XSKT'!AP52</f>
        <v>4200</v>
      </c>
      <c r="AQ52" s="37">
        <f>'Bieu8-XSKT'!AQ52</f>
        <v>3324</v>
      </c>
      <c r="AR52" s="37">
        <f>'Bieu8-XSKT'!AR52</f>
        <v>3027</v>
      </c>
      <c r="AS52" s="37">
        <f>'Bieu8-XSKT'!AS52</f>
        <v>4200</v>
      </c>
      <c r="AT52" s="37">
        <f>'Bieu8-XSKT'!AT52</f>
        <v>4200</v>
      </c>
      <c r="AU52" s="37">
        <f>'Bieu8-XSKT'!AU52</f>
        <v>16290</v>
      </c>
      <c r="AV52" s="37">
        <f>'Bieu8-XSKT'!AV52</f>
        <v>15000</v>
      </c>
      <c r="AW52" s="37">
        <f>'Bieu8-XSKT'!AW52</f>
        <v>4200</v>
      </c>
      <c r="AX52" s="37">
        <f>'Bieu8-XSKT'!AX52</f>
        <v>10678</v>
      </c>
      <c r="AY52" s="37">
        <f>'Bieu8-XSKT'!AY52</f>
        <v>6500</v>
      </c>
      <c r="AZ52" s="37">
        <f>'Bieu8-XSKT'!AZ52</f>
        <v>6500</v>
      </c>
      <c r="BA52" s="37">
        <f>'Bieu8-XSKT'!BA52</f>
        <v>6300</v>
      </c>
      <c r="BB52" s="37">
        <f>'Bieu8-XSKT'!BB52</f>
        <v>4178</v>
      </c>
      <c r="BC52" s="37">
        <f>'Bieu8-XSKT'!BC52</f>
        <v>122</v>
      </c>
      <c r="BD52" s="37">
        <f>'Bieu8-XSKT'!BD52</f>
        <v>4056</v>
      </c>
      <c r="BE52" s="37">
        <f>'Bieu8-XSKT'!BE52</f>
        <v>5937</v>
      </c>
      <c r="BF52" s="37">
        <f>'Bieu8-XSKT'!BF52</f>
        <v>5937</v>
      </c>
      <c r="BG52" s="37">
        <f>'Bieu8-XSKT'!BG52</f>
        <v>10822</v>
      </c>
      <c r="BH52" s="37">
        <f>'Bieu8-XSKT'!BH52</f>
        <v>10822</v>
      </c>
      <c r="BI52" s="37">
        <f>'Bieu8-XSKT'!BI52</f>
        <v>16290</v>
      </c>
      <c r="BJ52" s="37">
        <f>'Bieu8-XSKT'!BJ52</f>
        <v>15000</v>
      </c>
      <c r="BK52" s="37">
        <f>'Bieu8-XSKT'!BK52</f>
        <v>14500</v>
      </c>
      <c r="BL52" s="37">
        <f>'Bieu8-XSKT'!BL52</f>
        <v>10822</v>
      </c>
      <c r="BM52" s="37">
        <f>'Bieu8-XSKT'!BM52</f>
        <v>6500</v>
      </c>
      <c r="BN52" s="37">
        <f>'Bieu8-XSKT'!BN52</f>
        <v>4178</v>
      </c>
      <c r="BO52" s="37">
        <f>'Bieu8-XSKT'!BO52</f>
        <v>-500</v>
      </c>
      <c r="BP52" s="37">
        <f>'Bieu8-XSKT'!BP52</f>
        <v>3678</v>
      </c>
      <c r="BQ52" s="37">
        <f>'Bieu8-XSKT'!BQ52</f>
        <v>3678</v>
      </c>
      <c r="BR52" s="37">
        <f>'Bieu8-XSKT'!BR52</f>
        <v>3678</v>
      </c>
      <c r="BS52" s="37">
        <f>'Bieu8-XSKT'!BS52</f>
        <v>0</v>
      </c>
      <c r="BT52" s="37">
        <f>'Bieu8-XSKT'!BT52</f>
        <v>195</v>
      </c>
      <c r="BU52" s="37">
        <f>'Bieu8-XSKT'!BU52</f>
        <v>14695</v>
      </c>
      <c r="BV52" s="37">
        <f>'Bieu8-XSKT'!BV52</f>
        <v>14500</v>
      </c>
      <c r="BW52" s="37">
        <f>'Bieu8-XSKT'!BW52</f>
        <v>3678</v>
      </c>
      <c r="BX52" s="37">
        <f>'Bieu8-XSKT'!BX52</f>
        <v>3678</v>
      </c>
      <c r="BY52" s="37">
        <f>'Bieu8-XSKT'!BY52</f>
        <v>195</v>
      </c>
      <c r="BZ52" s="37">
        <f>'Bieu8-XSKT'!BZ52</f>
        <v>195</v>
      </c>
      <c r="CA52" s="37">
        <f>'Bieu8-XSKT'!CA52</f>
        <v>0</v>
      </c>
      <c r="CB52" s="37">
        <f>'Bieu8-XSKT'!CB52</f>
        <v>195</v>
      </c>
      <c r="CC52" s="39"/>
      <c r="CD52" s="41" t="s">
        <v>65</v>
      </c>
      <c r="CE52" s="41"/>
    </row>
    <row r="53" spans="1:83" s="107" customFormat="1" ht="45" hidden="1" x14ac:dyDescent="0.25">
      <c r="A53" s="41">
        <f t="shared" si="8"/>
        <v>41</v>
      </c>
      <c r="B53" s="43" t="s">
        <v>114</v>
      </c>
      <c r="C53" s="117"/>
      <c r="D53" s="117"/>
      <c r="E53" s="62">
        <v>2018</v>
      </c>
      <c r="F53" s="41" t="s">
        <v>115</v>
      </c>
      <c r="G53" s="37">
        <f>'Bieu8-XSKT'!G53</f>
        <v>8964</v>
      </c>
      <c r="H53" s="37">
        <f>'Bieu8-XSKT'!H53</f>
        <v>8038</v>
      </c>
      <c r="I53" s="37">
        <f>'Bieu8-XSKT'!I53</f>
        <v>0</v>
      </c>
      <c r="J53" s="37">
        <f>'Bieu8-XSKT'!J53</f>
        <v>0</v>
      </c>
      <c r="K53" s="37">
        <f>'Bieu8-XSKT'!K53</f>
        <v>0</v>
      </c>
      <c r="L53" s="37">
        <f>'Bieu8-XSKT'!L53</f>
        <v>0</v>
      </c>
      <c r="M53" s="37">
        <f>'Bieu8-XSKT'!M53</f>
        <v>0</v>
      </c>
      <c r="N53" s="37">
        <f>'Bieu8-XSKT'!N53</f>
        <v>0</v>
      </c>
      <c r="O53" s="37">
        <f>'Bieu8-XSKT'!O53</f>
        <v>0</v>
      </c>
      <c r="P53" s="37">
        <f>'Bieu8-XSKT'!P53</f>
        <v>0</v>
      </c>
      <c r="Q53" s="37">
        <f>'Bieu8-XSKT'!Q53</f>
        <v>0</v>
      </c>
      <c r="R53" s="37">
        <f>'Bieu8-XSKT'!R53</f>
        <v>0</v>
      </c>
      <c r="S53" s="37">
        <f>'Bieu8-XSKT'!S53</f>
        <v>0</v>
      </c>
      <c r="T53" s="37">
        <f>'Bieu8-XSKT'!T53</f>
        <v>0</v>
      </c>
      <c r="U53" s="37">
        <f>'Bieu8-XSKT'!U53</f>
        <v>0</v>
      </c>
      <c r="V53" s="37">
        <f>'Bieu8-XSKT'!V53</f>
        <v>0</v>
      </c>
      <c r="W53" s="37">
        <f>'Bieu8-XSKT'!W53</f>
        <v>0</v>
      </c>
      <c r="X53" s="37">
        <f>'Bieu8-XSKT'!X53</f>
        <v>0</v>
      </c>
      <c r="Y53" s="37">
        <f>'Bieu8-XSKT'!Y53</f>
        <v>0</v>
      </c>
      <c r="Z53" s="37">
        <f>'Bieu8-XSKT'!Z53</f>
        <v>0</v>
      </c>
      <c r="AA53" s="37">
        <f>'Bieu8-XSKT'!AA53</f>
        <v>0</v>
      </c>
      <c r="AB53" s="37">
        <f>'Bieu8-XSKT'!AB53</f>
        <v>0</v>
      </c>
      <c r="AC53" s="37">
        <f>'Bieu8-XSKT'!AC53</f>
        <v>0</v>
      </c>
      <c r="AD53" s="37">
        <f>'Bieu8-XSKT'!AD53</f>
        <v>0</v>
      </c>
      <c r="AE53" s="37">
        <f>'Bieu8-XSKT'!AE53</f>
        <v>0</v>
      </c>
      <c r="AF53" s="37">
        <f>'Bieu8-XSKT'!AF53</f>
        <v>0</v>
      </c>
      <c r="AG53" s="37">
        <f>'Bieu8-XSKT'!AG53</f>
        <v>0</v>
      </c>
      <c r="AH53" s="37">
        <f>'Bieu8-XSKT'!AH53</f>
        <v>0</v>
      </c>
      <c r="AI53" s="37">
        <f>'Bieu8-XSKT'!AI53</f>
        <v>0</v>
      </c>
      <c r="AJ53" s="37">
        <f>'Bieu8-XSKT'!AJ53</f>
        <v>0</v>
      </c>
      <c r="AK53" s="37">
        <f>'Bieu8-XSKT'!AK53</f>
        <v>0</v>
      </c>
      <c r="AL53" s="37">
        <f>'Bieu8-XSKT'!AL53</f>
        <v>0</v>
      </c>
      <c r="AM53" s="37">
        <f>'Bieu8-XSKT'!AM53</f>
        <v>0</v>
      </c>
      <c r="AN53" s="37">
        <f>'Bieu8-XSKT'!AN53</f>
        <v>0</v>
      </c>
      <c r="AO53" s="37">
        <f>'Bieu8-XSKT'!AO53</f>
        <v>0</v>
      </c>
      <c r="AP53" s="37">
        <f>'Bieu8-XSKT'!AP53</f>
        <v>80</v>
      </c>
      <c r="AQ53" s="37">
        <f>'Bieu8-XSKT'!AQ53</f>
        <v>0</v>
      </c>
      <c r="AR53" s="37">
        <f>'Bieu8-XSKT'!AR53</f>
        <v>0</v>
      </c>
      <c r="AS53" s="37">
        <f>'Bieu8-XSKT'!AS53</f>
        <v>0</v>
      </c>
      <c r="AT53" s="37">
        <f>'Bieu8-XSKT'!AT53</f>
        <v>0</v>
      </c>
      <c r="AU53" s="37">
        <f>'Bieu8-XSKT'!AU53</f>
        <v>8964</v>
      </c>
      <c r="AV53" s="37">
        <f>'Bieu8-XSKT'!AV53</f>
        <v>8038</v>
      </c>
      <c r="AW53" s="37">
        <f>'Bieu8-XSKT'!AW53</f>
        <v>0</v>
      </c>
      <c r="AX53" s="37">
        <f>'Bieu8-XSKT'!AX53</f>
        <v>7958</v>
      </c>
      <c r="AY53" s="37">
        <f>'Bieu8-XSKT'!AY53</f>
        <v>2300</v>
      </c>
      <c r="AZ53" s="37">
        <f>'Bieu8-XSKT'!AZ53</f>
        <v>2400</v>
      </c>
      <c r="BA53" s="37">
        <f>'Bieu8-XSKT'!BA53</f>
        <v>2069.08</v>
      </c>
      <c r="BB53" s="37">
        <f>'Bieu8-XSKT'!BB53</f>
        <v>5658</v>
      </c>
      <c r="BC53" s="37">
        <f>'Bieu8-XSKT'!BC53</f>
        <v>0</v>
      </c>
      <c r="BD53" s="37">
        <f>'Bieu8-XSKT'!BD53</f>
        <v>5658</v>
      </c>
      <c r="BE53" s="37">
        <f>'Bieu8-XSKT'!BE53</f>
        <v>1742</v>
      </c>
      <c r="BF53" s="37">
        <f>'Bieu8-XSKT'!BF53</f>
        <v>1742</v>
      </c>
      <c r="BG53" s="37">
        <f>'Bieu8-XSKT'!BG53</f>
        <v>2380</v>
      </c>
      <c r="BH53" s="37">
        <f>'Bieu8-XSKT'!BH53</f>
        <v>2380</v>
      </c>
      <c r="BI53" s="37">
        <f>'Bieu8-XSKT'!BI53</f>
        <v>8964</v>
      </c>
      <c r="BJ53" s="37">
        <f>'Bieu8-XSKT'!BJ53</f>
        <v>8038</v>
      </c>
      <c r="BK53" s="37">
        <f>'Bieu8-XSKT'!BK53</f>
        <v>7738</v>
      </c>
      <c r="BL53" s="37">
        <f>'Bieu8-XSKT'!BL53</f>
        <v>2380</v>
      </c>
      <c r="BM53" s="37">
        <f>'Bieu8-XSKT'!BM53</f>
        <v>2300</v>
      </c>
      <c r="BN53" s="37">
        <f>'Bieu8-XSKT'!BN53</f>
        <v>5658</v>
      </c>
      <c r="BO53" s="37">
        <f>'Bieu8-XSKT'!BO53</f>
        <v>0</v>
      </c>
      <c r="BP53" s="37">
        <f>'Bieu8-XSKT'!BP53</f>
        <v>5658</v>
      </c>
      <c r="BQ53" s="37">
        <f>'Bieu8-XSKT'!BQ53</f>
        <v>5450</v>
      </c>
      <c r="BR53" s="37">
        <f>'Bieu8-XSKT'!BR53</f>
        <v>5450</v>
      </c>
      <c r="BS53" s="37">
        <f>'Bieu8-XSKT'!BS53</f>
        <v>208</v>
      </c>
      <c r="BT53" s="37">
        <f>'Bieu8-XSKT'!BT53</f>
        <v>208</v>
      </c>
      <c r="BU53" s="37">
        <f>'Bieu8-XSKT'!BU53</f>
        <v>8038</v>
      </c>
      <c r="BV53" s="37">
        <f>'Bieu8-XSKT'!BV53</f>
        <v>7830</v>
      </c>
      <c r="BW53" s="37">
        <f>'Bieu8-XSKT'!BW53</f>
        <v>5450</v>
      </c>
      <c r="BX53" s="37">
        <f>'Bieu8-XSKT'!BX53</f>
        <v>5450</v>
      </c>
      <c r="BY53" s="37">
        <f>'Bieu8-XSKT'!BY53</f>
        <v>208</v>
      </c>
      <c r="BZ53" s="37">
        <f>'Bieu8-XSKT'!BZ53</f>
        <v>208</v>
      </c>
      <c r="CA53" s="37">
        <f>'Bieu8-XSKT'!CA53</f>
        <v>0</v>
      </c>
      <c r="CB53" s="37">
        <f>'Bieu8-XSKT'!CB53</f>
        <v>208</v>
      </c>
      <c r="CC53" s="39"/>
      <c r="CD53" s="41" t="s">
        <v>65</v>
      </c>
      <c r="CE53" s="41"/>
    </row>
    <row r="54" spans="1:83" s="107" customFormat="1" ht="45" hidden="1" x14ac:dyDescent="0.25">
      <c r="A54" s="41">
        <f t="shared" si="8"/>
        <v>42</v>
      </c>
      <c r="B54" s="141" t="s">
        <v>116</v>
      </c>
      <c r="C54" s="117"/>
      <c r="D54" s="117"/>
      <c r="E54" s="62">
        <v>2018</v>
      </c>
      <c r="F54" s="41" t="s">
        <v>457</v>
      </c>
      <c r="G54" s="37">
        <f>'Bieu8-XSKT'!G54</f>
        <v>4883</v>
      </c>
      <c r="H54" s="37">
        <f>'Bieu8-XSKT'!H54</f>
        <v>4540</v>
      </c>
      <c r="I54" s="37">
        <f>'Bieu8-XSKT'!I54</f>
        <v>0</v>
      </c>
      <c r="J54" s="37">
        <f>'Bieu8-XSKT'!J54</f>
        <v>0</v>
      </c>
      <c r="K54" s="37">
        <f>'Bieu8-XSKT'!K54</f>
        <v>0</v>
      </c>
      <c r="L54" s="37">
        <f>'Bieu8-XSKT'!L54</f>
        <v>0</v>
      </c>
      <c r="M54" s="37">
        <f>'Bieu8-XSKT'!M54</f>
        <v>0</v>
      </c>
      <c r="N54" s="37">
        <f>'Bieu8-XSKT'!N54</f>
        <v>0</v>
      </c>
      <c r="O54" s="37">
        <f>'Bieu8-XSKT'!O54</f>
        <v>0</v>
      </c>
      <c r="P54" s="37">
        <f>'Bieu8-XSKT'!P54</f>
        <v>0</v>
      </c>
      <c r="Q54" s="37">
        <f>'Bieu8-XSKT'!Q54</f>
        <v>0</v>
      </c>
      <c r="R54" s="37">
        <f>'Bieu8-XSKT'!R54</f>
        <v>0</v>
      </c>
      <c r="S54" s="37">
        <f>'Bieu8-XSKT'!S54</f>
        <v>0</v>
      </c>
      <c r="T54" s="37">
        <f>'Bieu8-XSKT'!T54</f>
        <v>0</v>
      </c>
      <c r="U54" s="37">
        <f>'Bieu8-XSKT'!U54</f>
        <v>0</v>
      </c>
      <c r="V54" s="37">
        <f>'Bieu8-XSKT'!V54</f>
        <v>0</v>
      </c>
      <c r="W54" s="37">
        <f>'Bieu8-XSKT'!W54</f>
        <v>0</v>
      </c>
      <c r="X54" s="37">
        <f>'Bieu8-XSKT'!X54</f>
        <v>0</v>
      </c>
      <c r="Y54" s="37">
        <f>'Bieu8-XSKT'!Y54</f>
        <v>0</v>
      </c>
      <c r="Z54" s="37">
        <f>'Bieu8-XSKT'!Z54</f>
        <v>0</v>
      </c>
      <c r="AA54" s="37">
        <f>'Bieu8-XSKT'!AA54</f>
        <v>0</v>
      </c>
      <c r="AB54" s="37">
        <f>'Bieu8-XSKT'!AB54</f>
        <v>0</v>
      </c>
      <c r="AC54" s="37">
        <f>'Bieu8-XSKT'!AC54</f>
        <v>0</v>
      </c>
      <c r="AD54" s="37">
        <f>'Bieu8-XSKT'!AD54</f>
        <v>0</v>
      </c>
      <c r="AE54" s="37">
        <f>'Bieu8-XSKT'!AE54</f>
        <v>0</v>
      </c>
      <c r="AF54" s="37">
        <f>'Bieu8-XSKT'!AF54</f>
        <v>0</v>
      </c>
      <c r="AG54" s="37">
        <f>'Bieu8-XSKT'!AG54</f>
        <v>0</v>
      </c>
      <c r="AH54" s="37">
        <f>'Bieu8-XSKT'!AH54</f>
        <v>0</v>
      </c>
      <c r="AI54" s="37">
        <f>'Bieu8-XSKT'!AI54</f>
        <v>0</v>
      </c>
      <c r="AJ54" s="37">
        <f>'Bieu8-XSKT'!AJ54</f>
        <v>0</v>
      </c>
      <c r="AK54" s="37">
        <f>'Bieu8-XSKT'!AK54</f>
        <v>0</v>
      </c>
      <c r="AL54" s="37">
        <f>'Bieu8-XSKT'!AL54</f>
        <v>0</v>
      </c>
      <c r="AM54" s="37">
        <f>'Bieu8-XSKT'!AM54</f>
        <v>0</v>
      </c>
      <c r="AN54" s="37">
        <f>'Bieu8-XSKT'!AN54</f>
        <v>0</v>
      </c>
      <c r="AO54" s="37">
        <f>'Bieu8-XSKT'!AO54</f>
        <v>0</v>
      </c>
      <c r="AP54" s="37">
        <f>'Bieu8-XSKT'!AP54</f>
        <v>30</v>
      </c>
      <c r="AQ54" s="37">
        <f>'Bieu8-XSKT'!AQ54</f>
        <v>0</v>
      </c>
      <c r="AR54" s="37">
        <f>'Bieu8-XSKT'!AR54</f>
        <v>0</v>
      </c>
      <c r="AS54" s="37">
        <f>'Bieu8-XSKT'!AS54</f>
        <v>0</v>
      </c>
      <c r="AT54" s="37">
        <f>'Bieu8-XSKT'!AT54</f>
        <v>0</v>
      </c>
      <c r="AU54" s="37">
        <f>'Bieu8-XSKT'!AU54</f>
        <v>4883</v>
      </c>
      <c r="AV54" s="37">
        <f>'Bieu8-XSKT'!AV54</f>
        <v>4540</v>
      </c>
      <c r="AW54" s="37">
        <f>'Bieu8-XSKT'!AW54</f>
        <v>0</v>
      </c>
      <c r="AX54" s="37">
        <f>'Bieu8-XSKT'!AX54</f>
        <v>4510</v>
      </c>
      <c r="AY54" s="37">
        <f>'Bieu8-XSKT'!AY54</f>
        <v>800</v>
      </c>
      <c r="AZ54" s="37">
        <f>'Bieu8-XSKT'!AZ54</f>
        <v>800</v>
      </c>
      <c r="BA54" s="37">
        <f>'Bieu8-XSKT'!BA54</f>
        <v>1172.6000000000001</v>
      </c>
      <c r="BB54" s="37">
        <f>'Bieu8-XSKT'!BB54</f>
        <v>3710</v>
      </c>
      <c r="BC54" s="37">
        <f>'Bieu8-XSKT'!BC54</f>
        <v>0</v>
      </c>
      <c r="BD54" s="37">
        <f>'Bieu8-XSKT'!BD54</f>
        <v>3710</v>
      </c>
      <c r="BE54" s="37">
        <f>'Bieu8-XSKT'!BE54</f>
        <v>685</v>
      </c>
      <c r="BF54" s="37">
        <f>'Bieu8-XSKT'!BF54</f>
        <v>685</v>
      </c>
      <c r="BG54" s="37">
        <f>'Bieu8-XSKT'!BG54</f>
        <v>830</v>
      </c>
      <c r="BH54" s="37">
        <f>'Bieu8-XSKT'!BH54</f>
        <v>830</v>
      </c>
      <c r="BI54" s="37">
        <f>'Bieu8-XSKT'!BI54</f>
        <v>4883</v>
      </c>
      <c r="BJ54" s="37">
        <f>'Bieu8-XSKT'!BJ54</f>
        <v>4540</v>
      </c>
      <c r="BK54" s="37">
        <f>'Bieu8-XSKT'!BK54</f>
        <v>5540</v>
      </c>
      <c r="BL54" s="37">
        <f>'Bieu8-XSKT'!BL54</f>
        <v>830</v>
      </c>
      <c r="BM54" s="37">
        <f>'Bieu8-XSKT'!BM54</f>
        <v>800</v>
      </c>
      <c r="BN54" s="37">
        <f>'Bieu8-XSKT'!BN54</f>
        <v>3710</v>
      </c>
      <c r="BO54" s="37">
        <f>'Bieu8-XSKT'!BO54</f>
        <v>1000</v>
      </c>
      <c r="BP54" s="37">
        <f>'Bieu8-XSKT'!BP54</f>
        <v>4710</v>
      </c>
      <c r="BQ54" s="37">
        <f>'Bieu8-XSKT'!BQ54</f>
        <v>3170</v>
      </c>
      <c r="BR54" s="37">
        <f>'Bieu8-XSKT'!BR54</f>
        <v>3170</v>
      </c>
      <c r="BS54" s="37">
        <f>'Bieu8-XSKT'!BS54</f>
        <v>1540</v>
      </c>
      <c r="BT54" s="37">
        <f>'Bieu8-XSKT'!BT54</f>
        <v>532</v>
      </c>
      <c r="BU54" s="37">
        <f>'Bieu8-XSKT'!BU54</f>
        <v>4532</v>
      </c>
      <c r="BV54" s="37">
        <f>'Bieu8-XSKT'!BV54</f>
        <v>4000</v>
      </c>
      <c r="BW54" s="37">
        <f>'Bieu8-XSKT'!BW54</f>
        <v>3170</v>
      </c>
      <c r="BX54" s="37">
        <f>'Bieu8-XSKT'!BX54</f>
        <v>3170</v>
      </c>
      <c r="BY54" s="37">
        <f>'Bieu8-XSKT'!BY54</f>
        <v>532</v>
      </c>
      <c r="BZ54" s="37">
        <f>'Bieu8-XSKT'!BZ54</f>
        <v>532</v>
      </c>
      <c r="CA54" s="37">
        <f>'Bieu8-XSKT'!CA54</f>
        <v>0</v>
      </c>
      <c r="CB54" s="37">
        <f>'Bieu8-XSKT'!CB54</f>
        <v>532</v>
      </c>
      <c r="CC54" s="39"/>
      <c r="CD54" s="41" t="s">
        <v>65</v>
      </c>
      <c r="CE54" s="41"/>
    </row>
    <row r="55" spans="1:83" s="107" customFormat="1" ht="45" hidden="1" x14ac:dyDescent="0.25">
      <c r="A55" s="41">
        <f t="shared" si="8"/>
        <v>43</v>
      </c>
      <c r="B55" s="51" t="s">
        <v>110</v>
      </c>
      <c r="C55" s="117"/>
      <c r="D55" s="117"/>
      <c r="E55" s="62">
        <v>2018</v>
      </c>
      <c r="F55" s="41" t="s">
        <v>111</v>
      </c>
      <c r="G55" s="37">
        <f>'Bieu8-XSKT'!G55</f>
        <v>10884</v>
      </c>
      <c r="H55" s="37">
        <f>'Bieu8-XSKT'!H55</f>
        <v>10614</v>
      </c>
      <c r="I55" s="37">
        <f>'Bieu8-XSKT'!I55</f>
        <v>0</v>
      </c>
      <c r="J55" s="37">
        <f>'Bieu8-XSKT'!J55</f>
        <v>0</v>
      </c>
      <c r="K55" s="37">
        <f>'Bieu8-XSKT'!K55</f>
        <v>0</v>
      </c>
      <c r="L55" s="37">
        <f>'Bieu8-XSKT'!L55</f>
        <v>0</v>
      </c>
      <c r="M55" s="37">
        <f>'Bieu8-XSKT'!M55</f>
        <v>0</v>
      </c>
      <c r="N55" s="37">
        <f>'Bieu8-XSKT'!N55</f>
        <v>0</v>
      </c>
      <c r="O55" s="37">
        <f>'Bieu8-XSKT'!O55</f>
        <v>0</v>
      </c>
      <c r="P55" s="37">
        <f>'Bieu8-XSKT'!P55</f>
        <v>0</v>
      </c>
      <c r="Q55" s="37">
        <f>'Bieu8-XSKT'!Q55</f>
        <v>0</v>
      </c>
      <c r="R55" s="37">
        <f>'Bieu8-XSKT'!R55</f>
        <v>0</v>
      </c>
      <c r="S55" s="37">
        <f>'Bieu8-XSKT'!S55</f>
        <v>0</v>
      </c>
      <c r="T55" s="37">
        <f>'Bieu8-XSKT'!T55</f>
        <v>0</v>
      </c>
      <c r="U55" s="37">
        <f>'Bieu8-XSKT'!U55</f>
        <v>0</v>
      </c>
      <c r="V55" s="37">
        <f>'Bieu8-XSKT'!V55</f>
        <v>0</v>
      </c>
      <c r="W55" s="37">
        <f>'Bieu8-XSKT'!W55</f>
        <v>0</v>
      </c>
      <c r="X55" s="37">
        <f>'Bieu8-XSKT'!X55</f>
        <v>0</v>
      </c>
      <c r="Y55" s="37">
        <f>'Bieu8-XSKT'!Y55</f>
        <v>0</v>
      </c>
      <c r="Z55" s="37">
        <f>'Bieu8-XSKT'!Z55</f>
        <v>0</v>
      </c>
      <c r="AA55" s="37">
        <f>'Bieu8-XSKT'!AA55</f>
        <v>0</v>
      </c>
      <c r="AB55" s="37">
        <f>'Bieu8-XSKT'!AB55</f>
        <v>0</v>
      </c>
      <c r="AC55" s="37">
        <f>'Bieu8-XSKT'!AC55</f>
        <v>0</v>
      </c>
      <c r="AD55" s="37">
        <f>'Bieu8-XSKT'!AD55</f>
        <v>0</v>
      </c>
      <c r="AE55" s="37">
        <f>'Bieu8-XSKT'!AE55</f>
        <v>0</v>
      </c>
      <c r="AF55" s="37">
        <f>'Bieu8-XSKT'!AF55</f>
        <v>0</v>
      </c>
      <c r="AG55" s="37">
        <f>'Bieu8-XSKT'!AG55</f>
        <v>0</v>
      </c>
      <c r="AH55" s="37">
        <f>'Bieu8-XSKT'!AH55</f>
        <v>0</v>
      </c>
      <c r="AI55" s="37">
        <f>'Bieu8-XSKT'!AI55</f>
        <v>0</v>
      </c>
      <c r="AJ55" s="37">
        <f>'Bieu8-XSKT'!AJ55</f>
        <v>0</v>
      </c>
      <c r="AK55" s="37">
        <f>'Bieu8-XSKT'!AK55</f>
        <v>0</v>
      </c>
      <c r="AL55" s="37">
        <f>'Bieu8-XSKT'!AL55</f>
        <v>0</v>
      </c>
      <c r="AM55" s="37">
        <f>'Bieu8-XSKT'!AM55</f>
        <v>0</v>
      </c>
      <c r="AN55" s="37">
        <f>'Bieu8-XSKT'!AN55</f>
        <v>0</v>
      </c>
      <c r="AO55" s="37">
        <f>'Bieu8-XSKT'!AO55</f>
        <v>0</v>
      </c>
      <c r="AP55" s="37">
        <f>'Bieu8-XSKT'!AP55</f>
        <v>110</v>
      </c>
      <c r="AQ55" s="37">
        <f>'Bieu8-XSKT'!AQ55</f>
        <v>0</v>
      </c>
      <c r="AR55" s="37">
        <f>'Bieu8-XSKT'!AR55</f>
        <v>0</v>
      </c>
      <c r="AS55" s="37">
        <f>'Bieu8-XSKT'!AS55</f>
        <v>0</v>
      </c>
      <c r="AT55" s="37">
        <f>'Bieu8-XSKT'!AT55</f>
        <v>0</v>
      </c>
      <c r="AU55" s="37">
        <f>'Bieu8-XSKT'!AU55</f>
        <v>10884</v>
      </c>
      <c r="AV55" s="37">
        <f>'Bieu8-XSKT'!AV55</f>
        <v>10614</v>
      </c>
      <c r="AW55" s="37">
        <f>'Bieu8-XSKT'!AW55</f>
        <v>0</v>
      </c>
      <c r="AX55" s="37">
        <f>'Bieu8-XSKT'!AX55</f>
        <v>10504</v>
      </c>
      <c r="AY55" s="37">
        <f>'Bieu8-XSKT'!AY55</f>
        <v>2900</v>
      </c>
      <c r="AZ55" s="37">
        <f>'Bieu8-XSKT'!AZ55</f>
        <v>3000</v>
      </c>
      <c r="BA55" s="37">
        <f>'Bieu8-XSKT'!BA55</f>
        <v>2731.04</v>
      </c>
      <c r="BB55" s="37">
        <f>'Bieu8-XSKT'!BB55</f>
        <v>7604</v>
      </c>
      <c r="BC55" s="37">
        <f>'Bieu8-XSKT'!BC55</f>
        <v>0</v>
      </c>
      <c r="BD55" s="37">
        <f>'Bieu8-XSKT'!BD55</f>
        <v>7604</v>
      </c>
      <c r="BE55" s="37">
        <f>'Bieu8-XSKT'!BE55</f>
        <v>1617</v>
      </c>
      <c r="BF55" s="37">
        <f>'Bieu8-XSKT'!BF55</f>
        <v>1617</v>
      </c>
      <c r="BG55" s="37">
        <f>'Bieu8-XSKT'!BG55</f>
        <v>2900</v>
      </c>
      <c r="BH55" s="37">
        <f>'Bieu8-XSKT'!BH55</f>
        <v>2900</v>
      </c>
      <c r="BI55" s="37">
        <f>'Bieu8-XSKT'!BI55</f>
        <v>10884</v>
      </c>
      <c r="BJ55" s="37">
        <f>'Bieu8-XSKT'!BJ55</f>
        <v>10614</v>
      </c>
      <c r="BK55" s="37">
        <f>'Bieu8-XSKT'!BK55</f>
        <v>9914</v>
      </c>
      <c r="BL55" s="37">
        <f>'Bieu8-XSKT'!BL55</f>
        <v>2900</v>
      </c>
      <c r="BM55" s="37">
        <f>'Bieu8-XSKT'!BM55</f>
        <v>2900</v>
      </c>
      <c r="BN55" s="37">
        <f>'Bieu8-XSKT'!BN55</f>
        <v>7714</v>
      </c>
      <c r="BO55" s="37">
        <f>'Bieu8-XSKT'!BO55</f>
        <v>-700</v>
      </c>
      <c r="BP55" s="37">
        <f>'Bieu8-XSKT'!BP55</f>
        <v>7014</v>
      </c>
      <c r="BQ55" s="37">
        <f>'Bieu8-XSKT'!BQ55</f>
        <v>6904</v>
      </c>
      <c r="BR55" s="37">
        <f>'Bieu8-XSKT'!BR55</f>
        <v>5000</v>
      </c>
      <c r="BS55" s="37">
        <f>'Bieu8-XSKT'!BS55</f>
        <v>2014</v>
      </c>
      <c r="BT55" s="37">
        <f>'Bieu8-XSKT'!BT55</f>
        <v>0</v>
      </c>
      <c r="BU55" s="37">
        <f>'Bieu8-XSKT'!BU55</f>
        <v>9914</v>
      </c>
      <c r="BV55" s="37">
        <f>'Bieu8-XSKT'!BV55</f>
        <v>9352</v>
      </c>
      <c r="BW55" s="37">
        <f>'Bieu8-XSKT'!BW55</f>
        <v>5000</v>
      </c>
      <c r="BX55" s="37">
        <f>'Bieu8-XSKT'!BX55</f>
        <v>5000</v>
      </c>
      <c r="BY55" s="37">
        <f>'Bieu8-XSKT'!BY55</f>
        <v>562</v>
      </c>
      <c r="BZ55" s="37">
        <f>'Bieu8-XSKT'!BZ55</f>
        <v>562</v>
      </c>
      <c r="CA55" s="37">
        <f>'Bieu8-XSKT'!CA55</f>
        <v>0</v>
      </c>
      <c r="CB55" s="37">
        <f>'Bieu8-XSKT'!CB55</f>
        <v>75</v>
      </c>
      <c r="CC55" s="39"/>
      <c r="CD55" s="41" t="s">
        <v>65</v>
      </c>
      <c r="CE55" s="41"/>
    </row>
    <row r="56" spans="1:83" s="107" customFormat="1" ht="45" hidden="1" x14ac:dyDescent="0.25">
      <c r="A56" s="41">
        <f t="shared" si="8"/>
        <v>44</v>
      </c>
      <c r="B56" s="51" t="s">
        <v>112</v>
      </c>
      <c r="C56" s="117"/>
      <c r="D56" s="117"/>
      <c r="E56" s="62">
        <v>2018</v>
      </c>
      <c r="F56" s="41" t="s">
        <v>113</v>
      </c>
      <c r="G56" s="37">
        <f>'Bieu8-XSKT'!G56</f>
        <v>11602</v>
      </c>
      <c r="H56" s="37">
        <f>'Bieu8-XSKT'!H56</f>
        <v>10500</v>
      </c>
      <c r="I56" s="37">
        <f>'Bieu8-XSKT'!I56</f>
        <v>0</v>
      </c>
      <c r="J56" s="37">
        <f>'Bieu8-XSKT'!J56</f>
        <v>0</v>
      </c>
      <c r="K56" s="37">
        <f>'Bieu8-XSKT'!K56</f>
        <v>0</v>
      </c>
      <c r="L56" s="37">
        <f>'Bieu8-XSKT'!L56</f>
        <v>0</v>
      </c>
      <c r="M56" s="37">
        <f>'Bieu8-XSKT'!M56</f>
        <v>0</v>
      </c>
      <c r="N56" s="37">
        <f>'Bieu8-XSKT'!N56</f>
        <v>0</v>
      </c>
      <c r="O56" s="37">
        <f>'Bieu8-XSKT'!O56</f>
        <v>0</v>
      </c>
      <c r="P56" s="37">
        <f>'Bieu8-XSKT'!P56</f>
        <v>0</v>
      </c>
      <c r="Q56" s="37">
        <f>'Bieu8-XSKT'!Q56</f>
        <v>0</v>
      </c>
      <c r="R56" s="37">
        <f>'Bieu8-XSKT'!R56</f>
        <v>0</v>
      </c>
      <c r="S56" s="37">
        <f>'Bieu8-XSKT'!S56</f>
        <v>0</v>
      </c>
      <c r="T56" s="37">
        <f>'Bieu8-XSKT'!T56</f>
        <v>0</v>
      </c>
      <c r="U56" s="37">
        <f>'Bieu8-XSKT'!U56</f>
        <v>0</v>
      </c>
      <c r="V56" s="37">
        <f>'Bieu8-XSKT'!V56</f>
        <v>0</v>
      </c>
      <c r="W56" s="37">
        <f>'Bieu8-XSKT'!W56</f>
        <v>0</v>
      </c>
      <c r="X56" s="37">
        <f>'Bieu8-XSKT'!X56</f>
        <v>0</v>
      </c>
      <c r="Y56" s="37">
        <f>'Bieu8-XSKT'!Y56</f>
        <v>0</v>
      </c>
      <c r="Z56" s="37">
        <f>'Bieu8-XSKT'!Z56</f>
        <v>0</v>
      </c>
      <c r="AA56" s="37">
        <f>'Bieu8-XSKT'!AA56</f>
        <v>0</v>
      </c>
      <c r="AB56" s="37">
        <f>'Bieu8-XSKT'!AB56</f>
        <v>0</v>
      </c>
      <c r="AC56" s="37">
        <f>'Bieu8-XSKT'!AC56</f>
        <v>0</v>
      </c>
      <c r="AD56" s="37">
        <f>'Bieu8-XSKT'!AD56</f>
        <v>0</v>
      </c>
      <c r="AE56" s="37">
        <f>'Bieu8-XSKT'!AE56</f>
        <v>0</v>
      </c>
      <c r="AF56" s="37">
        <f>'Bieu8-XSKT'!AF56</f>
        <v>0</v>
      </c>
      <c r="AG56" s="37">
        <f>'Bieu8-XSKT'!AG56</f>
        <v>0</v>
      </c>
      <c r="AH56" s="37">
        <f>'Bieu8-XSKT'!AH56</f>
        <v>0</v>
      </c>
      <c r="AI56" s="37">
        <f>'Bieu8-XSKT'!AI56</f>
        <v>0</v>
      </c>
      <c r="AJ56" s="37">
        <f>'Bieu8-XSKT'!AJ56</f>
        <v>0</v>
      </c>
      <c r="AK56" s="37">
        <f>'Bieu8-XSKT'!AK56</f>
        <v>0</v>
      </c>
      <c r="AL56" s="37">
        <f>'Bieu8-XSKT'!AL56</f>
        <v>0</v>
      </c>
      <c r="AM56" s="37">
        <f>'Bieu8-XSKT'!AM56</f>
        <v>0</v>
      </c>
      <c r="AN56" s="37">
        <f>'Bieu8-XSKT'!AN56</f>
        <v>0</v>
      </c>
      <c r="AO56" s="37">
        <f>'Bieu8-XSKT'!AO56</f>
        <v>0</v>
      </c>
      <c r="AP56" s="37">
        <f>'Bieu8-XSKT'!AP56</f>
        <v>60</v>
      </c>
      <c r="AQ56" s="37">
        <f>'Bieu8-XSKT'!AQ56</f>
        <v>0</v>
      </c>
      <c r="AR56" s="37">
        <f>'Bieu8-XSKT'!AR56</f>
        <v>0</v>
      </c>
      <c r="AS56" s="37">
        <f>'Bieu8-XSKT'!AS56</f>
        <v>0</v>
      </c>
      <c r="AT56" s="37">
        <f>'Bieu8-XSKT'!AT56</f>
        <v>0</v>
      </c>
      <c r="AU56" s="37">
        <f>'Bieu8-XSKT'!AU56</f>
        <v>11602</v>
      </c>
      <c r="AV56" s="37">
        <f>'Bieu8-XSKT'!AV56</f>
        <v>10500</v>
      </c>
      <c r="AW56" s="37">
        <f>'Bieu8-XSKT'!AW56</f>
        <v>0</v>
      </c>
      <c r="AX56" s="37">
        <f>'Bieu8-XSKT'!AX56</f>
        <v>10440</v>
      </c>
      <c r="AY56" s="37">
        <f>'Bieu8-XSKT'!AY56</f>
        <v>1700</v>
      </c>
      <c r="AZ56" s="37">
        <f>'Bieu8-XSKT'!AZ56</f>
        <v>1700</v>
      </c>
      <c r="BA56" s="37">
        <f>'Bieu8-XSKT'!BA56</f>
        <v>2714.4</v>
      </c>
      <c r="BB56" s="37">
        <f>'Bieu8-XSKT'!BB56</f>
        <v>8740</v>
      </c>
      <c r="BC56" s="37">
        <f>'Bieu8-XSKT'!BC56</f>
        <v>0</v>
      </c>
      <c r="BD56" s="37">
        <f>'Bieu8-XSKT'!BD56</f>
        <v>8740</v>
      </c>
      <c r="BE56" s="37">
        <f>'Bieu8-XSKT'!BE56</f>
        <v>1198</v>
      </c>
      <c r="BF56" s="37">
        <f>'Bieu8-XSKT'!BF56</f>
        <v>1198</v>
      </c>
      <c r="BG56" s="37">
        <f>'Bieu8-XSKT'!BG56</f>
        <v>1760</v>
      </c>
      <c r="BH56" s="37">
        <f>'Bieu8-XSKT'!BH56</f>
        <v>1760</v>
      </c>
      <c r="BI56" s="37">
        <f>'Bieu8-XSKT'!BI56</f>
        <v>11602</v>
      </c>
      <c r="BJ56" s="37">
        <f>'Bieu8-XSKT'!BJ56</f>
        <v>10450</v>
      </c>
      <c r="BK56" s="37">
        <f>'Bieu8-XSKT'!BK56</f>
        <v>10450</v>
      </c>
      <c r="BL56" s="37">
        <f>'Bieu8-XSKT'!BL56</f>
        <v>1760</v>
      </c>
      <c r="BM56" s="37">
        <f>'Bieu8-XSKT'!BM56</f>
        <v>1700</v>
      </c>
      <c r="BN56" s="37">
        <f>'Bieu8-XSKT'!BN56</f>
        <v>8690</v>
      </c>
      <c r="BO56" s="37">
        <f>'Bieu8-XSKT'!BO56</f>
        <v>0</v>
      </c>
      <c r="BP56" s="37">
        <f>'Bieu8-XSKT'!BP56</f>
        <v>8690</v>
      </c>
      <c r="BQ56" s="37">
        <f>'Bieu8-XSKT'!BQ56</f>
        <v>8690</v>
      </c>
      <c r="BR56" s="37">
        <f>'Bieu8-XSKT'!BR56</f>
        <v>6800</v>
      </c>
      <c r="BS56" s="37">
        <f>'Bieu8-XSKT'!BS56</f>
        <v>1890</v>
      </c>
      <c r="BT56" s="37">
        <f>'Bieu8-XSKT'!BT56</f>
        <v>0</v>
      </c>
      <c r="BU56" s="37">
        <f>'Bieu8-XSKT'!BU56</f>
        <v>10450</v>
      </c>
      <c r="BV56" s="37">
        <f>'Bieu8-XSKT'!BV56</f>
        <v>8628</v>
      </c>
      <c r="BW56" s="37">
        <f>'Bieu8-XSKT'!BW56</f>
        <v>6800</v>
      </c>
      <c r="BX56" s="37">
        <f>'Bieu8-XSKT'!BX56</f>
        <v>6800</v>
      </c>
      <c r="BY56" s="37">
        <f>'Bieu8-XSKT'!BY56</f>
        <v>1822</v>
      </c>
      <c r="BZ56" s="37">
        <f>'Bieu8-XSKT'!BZ56</f>
        <v>1822</v>
      </c>
      <c r="CA56" s="37">
        <f>'Bieu8-XSKT'!CA56</f>
        <v>0</v>
      </c>
      <c r="CB56" s="37">
        <f>'Bieu8-XSKT'!CB56</f>
        <v>1822</v>
      </c>
      <c r="CC56" s="39"/>
      <c r="CD56" s="41" t="s">
        <v>65</v>
      </c>
      <c r="CE56" s="41"/>
    </row>
    <row r="57" spans="1:83" s="107" customFormat="1" ht="45" hidden="1" x14ac:dyDescent="0.25">
      <c r="A57" s="41">
        <f t="shared" si="8"/>
        <v>45</v>
      </c>
      <c r="B57" s="141" t="s">
        <v>117</v>
      </c>
      <c r="C57" s="117"/>
      <c r="D57" s="117"/>
      <c r="E57" s="62">
        <v>2018</v>
      </c>
      <c r="F57" s="41" t="s">
        <v>400</v>
      </c>
      <c r="G57" s="37">
        <f>'Bieu8-XSKT'!G57</f>
        <v>7990</v>
      </c>
      <c r="H57" s="37">
        <f>'Bieu8-XSKT'!H57</f>
        <v>7500</v>
      </c>
      <c r="I57" s="37">
        <f>'Bieu8-XSKT'!I57</f>
        <v>0</v>
      </c>
      <c r="J57" s="37">
        <f>'Bieu8-XSKT'!J57</f>
        <v>0</v>
      </c>
      <c r="K57" s="37">
        <f>'Bieu8-XSKT'!K57</f>
        <v>0</v>
      </c>
      <c r="L57" s="37">
        <f>'Bieu8-XSKT'!L57</f>
        <v>0</v>
      </c>
      <c r="M57" s="37">
        <f>'Bieu8-XSKT'!M57</f>
        <v>0</v>
      </c>
      <c r="N57" s="37">
        <f>'Bieu8-XSKT'!N57</f>
        <v>0</v>
      </c>
      <c r="O57" s="37">
        <f>'Bieu8-XSKT'!O57</f>
        <v>0</v>
      </c>
      <c r="P57" s="37">
        <f>'Bieu8-XSKT'!P57</f>
        <v>0</v>
      </c>
      <c r="Q57" s="37">
        <f>'Bieu8-XSKT'!Q57</f>
        <v>0</v>
      </c>
      <c r="R57" s="37">
        <f>'Bieu8-XSKT'!R57</f>
        <v>0</v>
      </c>
      <c r="S57" s="37">
        <f>'Bieu8-XSKT'!S57</f>
        <v>0</v>
      </c>
      <c r="T57" s="37">
        <f>'Bieu8-XSKT'!T57</f>
        <v>0</v>
      </c>
      <c r="U57" s="37">
        <f>'Bieu8-XSKT'!U57</f>
        <v>0</v>
      </c>
      <c r="V57" s="37">
        <f>'Bieu8-XSKT'!V57</f>
        <v>0</v>
      </c>
      <c r="W57" s="37">
        <f>'Bieu8-XSKT'!W57</f>
        <v>0</v>
      </c>
      <c r="X57" s="37">
        <f>'Bieu8-XSKT'!X57</f>
        <v>0</v>
      </c>
      <c r="Y57" s="37">
        <f>'Bieu8-XSKT'!Y57</f>
        <v>0</v>
      </c>
      <c r="Z57" s="37">
        <f>'Bieu8-XSKT'!Z57</f>
        <v>0</v>
      </c>
      <c r="AA57" s="37">
        <f>'Bieu8-XSKT'!AA57</f>
        <v>0</v>
      </c>
      <c r="AB57" s="37">
        <f>'Bieu8-XSKT'!AB57</f>
        <v>0</v>
      </c>
      <c r="AC57" s="37">
        <f>'Bieu8-XSKT'!AC57</f>
        <v>0</v>
      </c>
      <c r="AD57" s="37">
        <f>'Bieu8-XSKT'!AD57</f>
        <v>0</v>
      </c>
      <c r="AE57" s="37">
        <f>'Bieu8-XSKT'!AE57</f>
        <v>0</v>
      </c>
      <c r="AF57" s="37">
        <f>'Bieu8-XSKT'!AF57</f>
        <v>0</v>
      </c>
      <c r="AG57" s="37">
        <f>'Bieu8-XSKT'!AG57</f>
        <v>0</v>
      </c>
      <c r="AH57" s="37">
        <f>'Bieu8-XSKT'!AH57</f>
        <v>0</v>
      </c>
      <c r="AI57" s="37">
        <f>'Bieu8-XSKT'!AI57</f>
        <v>0</v>
      </c>
      <c r="AJ57" s="37">
        <f>'Bieu8-XSKT'!AJ57</f>
        <v>0</v>
      </c>
      <c r="AK57" s="37">
        <f>'Bieu8-XSKT'!AK57</f>
        <v>0</v>
      </c>
      <c r="AL57" s="37">
        <f>'Bieu8-XSKT'!AL57</f>
        <v>0</v>
      </c>
      <c r="AM57" s="37">
        <f>'Bieu8-XSKT'!AM57</f>
        <v>0</v>
      </c>
      <c r="AN57" s="37">
        <f>'Bieu8-XSKT'!AN57</f>
        <v>0</v>
      </c>
      <c r="AO57" s="37">
        <f>'Bieu8-XSKT'!AO57</f>
        <v>0</v>
      </c>
      <c r="AP57" s="37">
        <f>'Bieu8-XSKT'!AP57</f>
        <v>0</v>
      </c>
      <c r="AQ57" s="37">
        <f>'Bieu8-XSKT'!AQ57</f>
        <v>0</v>
      </c>
      <c r="AR57" s="37">
        <f>'Bieu8-XSKT'!AR57</f>
        <v>0</v>
      </c>
      <c r="AS57" s="37">
        <f>'Bieu8-XSKT'!AS57</f>
        <v>0</v>
      </c>
      <c r="AT57" s="37">
        <f>'Bieu8-XSKT'!AT57</f>
        <v>0</v>
      </c>
      <c r="AU57" s="37">
        <f>'Bieu8-XSKT'!AU57</f>
        <v>7990</v>
      </c>
      <c r="AV57" s="37">
        <f>'Bieu8-XSKT'!AV57</f>
        <v>7500</v>
      </c>
      <c r="AW57" s="37">
        <f>'Bieu8-XSKT'!AW57</f>
        <v>0</v>
      </c>
      <c r="AX57" s="37">
        <f>'Bieu8-XSKT'!AX57</f>
        <v>7500</v>
      </c>
      <c r="AY57" s="37">
        <f>'Bieu8-XSKT'!AY57</f>
        <v>1800</v>
      </c>
      <c r="AZ57" s="37">
        <f>'Bieu8-XSKT'!AZ57</f>
        <v>1800</v>
      </c>
      <c r="BA57" s="37">
        <f>'Bieu8-XSKT'!BA57</f>
        <v>1950</v>
      </c>
      <c r="BB57" s="37">
        <f>'Bieu8-XSKT'!BB57</f>
        <v>5700</v>
      </c>
      <c r="BC57" s="37">
        <f>'Bieu8-XSKT'!BC57</f>
        <v>0</v>
      </c>
      <c r="BD57" s="37">
        <f>'Bieu8-XSKT'!BD57</f>
        <v>5700</v>
      </c>
      <c r="BE57" s="37">
        <f>'Bieu8-XSKT'!BE57</f>
        <v>1131</v>
      </c>
      <c r="BF57" s="37">
        <f>'Bieu8-XSKT'!BF57</f>
        <v>1131</v>
      </c>
      <c r="BG57" s="37">
        <f>'Bieu8-XSKT'!BG57</f>
        <v>1800</v>
      </c>
      <c r="BH57" s="37">
        <f>'Bieu8-XSKT'!BH57</f>
        <v>1800</v>
      </c>
      <c r="BI57" s="37">
        <f>'Bieu8-XSKT'!BI57</f>
        <v>7990</v>
      </c>
      <c r="BJ57" s="37">
        <f>'Bieu8-XSKT'!BJ57</f>
        <v>7500</v>
      </c>
      <c r="BK57" s="37">
        <f>'Bieu8-XSKT'!BK57</f>
        <v>9000</v>
      </c>
      <c r="BL57" s="37">
        <f>'Bieu8-XSKT'!BL57</f>
        <v>1800</v>
      </c>
      <c r="BM57" s="37">
        <f>'Bieu8-XSKT'!BM57</f>
        <v>1800</v>
      </c>
      <c r="BN57" s="37">
        <f>'Bieu8-XSKT'!BN57</f>
        <v>5700</v>
      </c>
      <c r="BO57" s="37">
        <f>'Bieu8-XSKT'!BO57</f>
        <v>3500</v>
      </c>
      <c r="BP57" s="37">
        <f>'Bieu8-XSKT'!BP57</f>
        <v>9200</v>
      </c>
      <c r="BQ57" s="37">
        <f>'Bieu8-XSKT'!BQ57</f>
        <v>6700</v>
      </c>
      <c r="BR57" s="37">
        <f>'Bieu8-XSKT'!BR57</f>
        <v>5000</v>
      </c>
      <c r="BS57" s="37">
        <f>'Bieu8-XSKT'!BS57</f>
        <v>4200</v>
      </c>
      <c r="BT57" s="37">
        <f>'Bieu8-XSKT'!BT57</f>
        <v>0</v>
      </c>
      <c r="BU57" s="37">
        <f>'Bieu8-XSKT'!BU57</f>
        <v>8500</v>
      </c>
      <c r="BV57" s="37">
        <f>'Bieu8-XSKT'!BV57</f>
        <v>6800</v>
      </c>
      <c r="BW57" s="37">
        <f>'Bieu8-XSKT'!BW57</f>
        <v>5000</v>
      </c>
      <c r="BX57" s="37">
        <f>'Bieu8-XSKT'!BX57</f>
        <v>5000</v>
      </c>
      <c r="BY57" s="37">
        <f>'Bieu8-XSKT'!BY57</f>
        <v>1700</v>
      </c>
      <c r="BZ57" s="37">
        <f>'Bieu8-XSKT'!BZ57</f>
        <v>1700</v>
      </c>
      <c r="CA57" s="37">
        <f>'Bieu8-XSKT'!CA57</f>
        <v>0</v>
      </c>
      <c r="CB57" s="37">
        <f>'Bieu8-XSKT'!CB57</f>
        <v>666</v>
      </c>
      <c r="CC57" s="39"/>
      <c r="CD57" s="41" t="s">
        <v>65</v>
      </c>
      <c r="CE57" s="41"/>
    </row>
    <row r="58" spans="1:83" s="107" customFormat="1" ht="45" hidden="1" x14ac:dyDescent="0.25">
      <c r="A58" s="41">
        <f t="shared" si="8"/>
        <v>46</v>
      </c>
      <c r="B58" s="43" t="s">
        <v>118</v>
      </c>
      <c r="C58" s="117"/>
      <c r="D58" s="117"/>
      <c r="E58" s="62">
        <v>2018</v>
      </c>
      <c r="F58" s="41" t="s">
        <v>119</v>
      </c>
      <c r="G58" s="37">
        <f>'Bieu8-XSKT'!G58</f>
        <v>6044</v>
      </c>
      <c r="H58" s="37">
        <f>'Bieu8-XSKT'!H58</f>
        <v>5720</v>
      </c>
      <c r="I58" s="37">
        <f>'Bieu8-XSKT'!I58</f>
        <v>0</v>
      </c>
      <c r="J58" s="37">
        <f>'Bieu8-XSKT'!J58</f>
        <v>0</v>
      </c>
      <c r="K58" s="37">
        <f>'Bieu8-XSKT'!K58</f>
        <v>0</v>
      </c>
      <c r="L58" s="37">
        <f>'Bieu8-XSKT'!L58</f>
        <v>0</v>
      </c>
      <c r="M58" s="37">
        <f>'Bieu8-XSKT'!M58</f>
        <v>0</v>
      </c>
      <c r="N58" s="37">
        <f>'Bieu8-XSKT'!N58</f>
        <v>0</v>
      </c>
      <c r="O58" s="37">
        <f>'Bieu8-XSKT'!O58</f>
        <v>0</v>
      </c>
      <c r="P58" s="37">
        <f>'Bieu8-XSKT'!P58</f>
        <v>0</v>
      </c>
      <c r="Q58" s="37">
        <f>'Bieu8-XSKT'!Q58</f>
        <v>0</v>
      </c>
      <c r="R58" s="37">
        <f>'Bieu8-XSKT'!R58</f>
        <v>0</v>
      </c>
      <c r="S58" s="37">
        <f>'Bieu8-XSKT'!S58</f>
        <v>0</v>
      </c>
      <c r="T58" s="37">
        <f>'Bieu8-XSKT'!T58</f>
        <v>0</v>
      </c>
      <c r="U58" s="37">
        <f>'Bieu8-XSKT'!U58</f>
        <v>0</v>
      </c>
      <c r="V58" s="37">
        <f>'Bieu8-XSKT'!V58</f>
        <v>0</v>
      </c>
      <c r="W58" s="37">
        <f>'Bieu8-XSKT'!W58</f>
        <v>0</v>
      </c>
      <c r="X58" s="37">
        <f>'Bieu8-XSKT'!X58</f>
        <v>0</v>
      </c>
      <c r="Y58" s="37">
        <f>'Bieu8-XSKT'!Y58</f>
        <v>0</v>
      </c>
      <c r="Z58" s="37">
        <f>'Bieu8-XSKT'!Z58</f>
        <v>0</v>
      </c>
      <c r="AA58" s="37">
        <f>'Bieu8-XSKT'!AA58</f>
        <v>0</v>
      </c>
      <c r="AB58" s="37">
        <f>'Bieu8-XSKT'!AB58</f>
        <v>0</v>
      </c>
      <c r="AC58" s="37">
        <f>'Bieu8-XSKT'!AC58</f>
        <v>0</v>
      </c>
      <c r="AD58" s="37">
        <f>'Bieu8-XSKT'!AD58</f>
        <v>0</v>
      </c>
      <c r="AE58" s="37">
        <f>'Bieu8-XSKT'!AE58</f>
        <v>0</v>
      </c>
      <c r="AF58" s="37">
        <f>'Bieu8-XSKT'!AF58</f>
        <v>0</v>
      </c>
      <c r="AG58" s="37">
        <f>'Bieu8-XSKT'!AG58</f>
        <v>0</v>
      </c>
      <c r="AH58" s="37">
        <f>'Bieu8-XSKT'!AH58</f>
        <v>0</v>
      </c>
      <c r="AI58" s="37">
        <f>'Bieu8-XSKT'!AI58</f>
        <v>0</v>
      </c>
      <c r="AJ58" s="37">
        <f>'Bieu8-XSKT'!AJ58</f>
        <v>0</v>
      </c>
      <c r="AK58" s="37">
        <f>'Bieu8-XSKT'!AK58</f>
        <v>0</v>
      </c>
      <c r="AL58" s="37">
        <f>'Bieu8-XSKT'!AL58</f>
        <v>0</v>
      </c>
      <c r="AM58" s="37">
        <f>'Bieu8-XSKT'!AM58</f>
        <v>0</v>
      </c>
      <c r="AN58" s="37">
        <f>'Bieu8-XSKT'!AN58</f>
        <v>0</v>
      </c>
      <c r="AO58" s="37">
        <f>'Bieu8-XSKT'!AO58</f>
        <v>0</v>
      </c>
      <c r="AP58" s="37">
        <f>'Bieu8-XSKT'!AP58</f>
        <v>50</v>
      </c>
      <c r="AQ58" s="37">
        <f>'Bieu8-XSKT'!AQ58</f>
        <v>0</v>
      </c>
      <c r="AR58" s="37">
        <f>'Bieu8-XSKT'!AR58</f>
        <v>0</v>
      </c>
      <c r="AS58" s="37">
        <f>'Bieu8-XSKT'!AS58</f>
        <v>0</v>
      </c>
      <c r="AT58" s="37">
        <f>'Bieu8-XSKT'!AT58</f>
        <v>0</v>
      </c>
      <c r="AU58" s="37">
        <f>'Bieu8-XSKT'!AU58</f>
        <v>6044</v>
      </c>
      <c r="AV58" s="37">
        <f>'Bieu8-XSKT'!AV58</f>
        <v>5720</v>
      </c>
      <c r="AW58" s="37">
        <f>'Bieu8-XSKT'!AW58</f>
        <v>0</v>
      </c>
      <c r="AX58" s="37">
        <f>'Bieu8-XSKT'!AX58</f>
        <v>5670</v>
      </c>
      <c r="AY58" s="37">
        <f>'Bieu8-XSKT'!AY58</f>
        <v>1400</v>
      </c>
      <c r="AZ58" s="37">
        <f>'Bieu8-XSKT'!AZ58</f>
        <v>1400</v>
      </c>
      <c r="BA58" s="37">
        <f>'Bieu8-XSKT'!BA58</f>
        <v>1474.2</v>
      </c>
      <c r="BB58" s="37">
        <f>'Bieu8-XSKT'!BB58</f>
        <v>4270</v>
      </c>
      <c r="BC58" s="37">
        <f>'Bieu8-XSKT'!BC58</f>
        <v>0</v>
      </c>
      <c r="BD58" s="37">
        <f>'Bieu8-XSKT'!BD58</f>
        <v>4270</v>
      </c>
      <c r="BE58" s="37">
        <f>'Bieu8-XSKT'!BE58</f>
        <v>1000</v>
      </c>
      <c r="BF58" s="37">
        <f>'Bieu8-XSKT'!BF58</f>
        <v>1000</v>
      </c>
      <c r="BG58" s="37">
        <f>'Bieu8-XSKT'!BG58</f>
        <v>1450</v>
      </c>
      <c r="BH58" s="37">
        <f>'Bieu8-XSKT'!BH58</f>
        <v>1450</v>
      </c>
      <c r="BI58" s="37">
        <f>'Bieu8-XSKT'!BI58</f>
        <v>6044</v>
      </c>
      <c r="BJ58" s="37">
        <f>'Bieu8-XSKT'!BJ58</f>
        <v>5720</v>
      </c>
      <c r="BK58" s="37">
        <f>'Bieu8-XSKT'!BK58</f>
        <v>5543</v>
      </c>
      <c r="BL58" s="37">
        <f>'Bieu8-XSKT'!BL58</f>
        <v>1450</v>
      </c>
      <c r="BM58" s="37">
        <f>'Bieu8-XSKT'!BM58</f>
        <v>1400</v>
      </c>
      <c r="BN58" s="37">
        <f>'Bieu8-XSKT'!BN58</f>
        <v>4270</v>
      </c>
      <c r="BO58" s="37">
        <f>'Bieu8-XSKT'!BO58</f>
        <v>0</v>
      </c>
      <c r="BP58" s="37">
        <f>'Bieu8-XSKT'!BP58</f>
        <v>4093</v>
      </c>
      <c r="BQ58" s="37">
        <f>'Bieu8-XSKT'!BQ58</f>
        <v>4000</v>
      </c>
      <c r="BR58" s="37">
        <f>'Bieu8-XSKT'!BR58</f>
        <v>3599</v>
      </c>
      <c r="BS58" s="37">
        <f>'Bieu8-XSKT'!BS58</f>
        <v>494</v>
      </c>
      <c r="BT58" s="37">
        <f>'Bieu8-XSKT'!BT58</f>
        <v>158</v>
      </c>
      <c r="BU58" s="37">
        <f>'Bieu8-XSKT'!BU58</f>
        <v>5701</v>
      </c>
      <c r="BV58" s="37">
        <f>'Bieu8-XSKT'!BV58</f>
        <v>5133</v>
      </c>
      <c r="BW58" s="37">
        <f>'Bieu8-XSKT'!BW58</f>
        <v>3599</v>
      </c>
      <c r="BX58" s="37">
        <f>'Bieu8-XSKT'!BX58</f>
        <v>3599</v>
      </c>
      <c r="BY58" s="37">
        <f>'Bieu8-XSKT'!BY58</f>
        <v>568</v>
      </c>
      <c r="BZ58" s="37">
        <f>'Bieu8-XSKT'!BZ58</f>
        <v>568</v>
      </c>
      <c r="CA58" s="37">
        <f>'Bieu8-XSKT'!CA58</f>
        <v>0</v>
      </c>
      <c r="CB58" s="37">
        <f>'Bieu8-XSKT'!CB58</f>
        <v>564</v>
      </c>
      <c r="CC58" s="39"/>
      <c r="CD58" s="41" t="s">
        <v>69</v>
      </c>
      <c r="CE58" s="41"/>
    </row>
    <row r="59" spans="1:83" s="17" customFormat="1" ht="15.75" hidden="1" x14ac:dyDescent="0.25">
      <c r="A59" s="41"/>
      <c r="B59" s="43" t="s">
        <v>53</v>
      </c>
      <c r="C59" s="44"/>
      <c r="D59" s="44"/>
      <c r="E59" s="41"/>
      <c r="F59" s="41"/>
      <c r="G59" s="40"/>
      <c r="H59" s="40"/>
      <c r="I59" s="38"/>
      <c r="J59" s="38"/>
      <c r="K59" s="38"/>
      <c r="L59" s="39"/>
      <c r="M59" s="39"/>
      <c r="N59" s="39"/>
      <c r="O59" s="39"/>
      <c r="P59" s="38"/>
      <c r="Q59" s="38"/>
      <c r="R59" s="39"/>
      <c r="S59" s="39"/>
      <c r="T59" s="38"/>
      <c r="U59" s="39"/>
      <c r="V59" s="39"/>
      <c r="W59" s="39"/>
      <c r="X59" s="38"/>
      <c r="Y59" s="38"/>
      <c r="Z59" s="38"/>
      <c r="AA59" s="38"/>
      <c r="AB59" s="39"/>
      <c r="AC59" s="39"/>
      <c r="AD59" s="39"/>
      <c r="AE59" s="38"/>
      <c r="AF59" s="38"/>
      <c r="AG59" s="38"/>
      <c r="AH59" s="39"/>
      <c r="AI59" s="39"/>
      <c r="AJ59" s="39"/>
      <c r="AK59" s="39"/>
      <c r="AL59" s="39"/>
      <c r="AM59" s="39"/>
      <c r="AN59" s="39"/>
      <c r="AO59" s="39"/>
      <c r="AP59" s="39"/>
      <c r="AQ59" s="39"/>
      <c r="AR59" s="38"/>
      <c r="AS59" s="39"/>
      <c r="AT59" s="39"/>
      <c r="AU59" s="38"/>
      <c r="AV59" s="38"/>
      <c r="AW59" s="38"/>
      <c r="AX59" s="38"/>
      <c r="AY59" s="38"/>
      <c r="AZ59" s="38"/>
      <c r="BA59" s="38"/>
      <c r="BB59" s="38"/>
      <c r="BC59" s="38"/>
      <c r="BD59" s="39"/>
      <c r="BE59" s="38"/>
      <c r="BF59" s="38"/>
      <c r="BG59" s="39"/>
      <c r="BH59" s="39"/>
      <c r="BI59" s="39"/>
      <c r="BJ59" s="39"/>
      <c r="BK59" s="39"/>
      <c r="BL59" s="39"/>
      <c r="BM59" s="39"/>
      <c r="BN59" s="39"/>
      <c r="BO59" s="38"/>
      <c r="BP59" s="38"/>
      <c r="BQ59" s="39"/>
      <c r="BR59" s="39"/>
      <c r="BS59" s="39"/>
      <c r="BT59" s="39"/>
      <c r="BU59" s="39"/>
      <c r="BV59" s="39"/>
      <c r="BW59" s="39"/>
      <c r="BX59" s="39"/>
      <c r="BY59" s="39"/>
      <c r="BZ59" s="39"/>
      <c r="CA59" s="39"/>
      <c r="CB59" s="39"/>
      <c r="CC59" s="39"/>
      <c r="CD59" s="62"/>
      <c r="CE59" s="62"/>
    </row>
    <row r="60" spans="1:83" s="17" customFormat="1" ht="15.75" hidden="1" x14ac:dyDescent="0.25">
      <c r="A60" s="41"/>
      <c r="B60" s="43"/>
      <c r="C60" s="44"/>
      <c r="D60" s="44"/>
      <c r="E60" s="41"/>
      <c r="F60" s="41"/>
      <c r="G60" s="39"/>
      <c r="H60" s="39"/>
      <c r="I60" s="38"/>
      <c r="J60" s="38"/>
      <c r="K60" s="38"/>
      <c r="L60" s="39"/>
      <c r="M60" s="39"/>
      <c r="N60" s="39"/>
      <c r="O60" s="39"/>
      <c r="P60" s="38"/>
      <c r="Q60" s="38"/>
      <c r="R60" s="39"/>
      <c r="S60" s="39"/>
      <c r="T60" s="38"/>
      <c r="U60" s="39"/>
      <c r="V60" s="39"/>
      <c r="W60" s="39"/>
      <c r="X60" s="39"/>
      <c r="Y60" s="47"/>
      <c r="Z60" s="38"/>
      <c r="AA60" s="38"/>
      <c r="AB60" s="39"/>
      <c r="AC60" s="39"/>
      <c r="AD60" s="39"/>
      <c r="AE60" s="38"/>
      <c r="AF60" s="38"/>
      <c r="AG60" s="39"/>
      <c r="AH60" s="39"/>
      <c r="AI60" s="39"/>
      <c r="AJ60" s="39"/>
      <c r="AK60" s="39"/>
      <c r="AL60" s="39"/>
      <c r="AM60" s="39"/>
      <c r="AN60" s="39"/>
      <c r="AO60" s="39"/>
      <c r="AP60" s="47"/>
      <c r="AQ60" s="47"/>
      <c r="AR60" s="38"/>
      <c r="AS60" s="39"/>
      <c r="AT60" s="39"/>
      <c r="AU60" s="38"/>
      <c r="AV60" s="38"/>
      <c r="AW60" s="38"/>
      <c r="AX60" s="38"/>
      <c r="AY60" s="38"/>
      <c r="AZ60" s="47"/>
      <c r="BA60" s="38"/>
      <c r="BB60" s="38"/>
      <c r="BC60" s="38"/>
      <c r="BD60" s="39"/>
      <c r="BE60" s="38"/>
      <c r="BF60" s="38"/>
      <c r="BG60" s="39"/>
      <c r="BH60" s="39"/>
      <c r="BI60" s="39"/>
      <c r="BJ60" s="39"/>
      <c r="BK60" s="39"/>
      <c r="BL60" s="39"/>
      <c r="BM60" s="39"/>
      <c r="BN60" s="39"/>
      <c r="BO60" s="38"/>
      <c r="BP60" s="38"/>
      <c r="BQ60" s="39"/>
      <c r="BR60" s="39"/>
      <c r="BS60" s="39"/>
      <c r="BT60" s="39"/>
      <c r="BU60" s="39"/>
      <c r="BV60" s="39"/>
      <c r="BW60" s="39"/>
      <c r="BX60" s="39"/>
      <c r="BY60" s="39"/>
      <c r="BZ60" s="39"/>
      <c r="CA60" s="39"/>
      <c r="CB60" s="39"/>
      <c r="CC60" s="39"/>
      <c r="CD60" s="124"/>
      <c r="CE60" s="124"/>
    </row>
    <row r="61" spans="1:83" s="17" customFormat="1" ht="15.75" hidden="1" x14ac:dyDescent="0.25">
      <c r="A61" s="143" t="s">
        <v>70</v>
      </c>
      <c r="B61" s="144" t="s">
        <v>71</v>
      </c>
      <c r="C61" s="44"/>
      <c r="D61" s="44"/>
      <c r="E61" s="41"/>
      <c r="F61" s="41"/>
      <c r="G61" s="119">
        <f t="shared" ref="G61:AL61" si="9">SUM(G62:G112)</f>
        <v>556154.53789299994</v>
      </c>
      <c r="H61" s="119">
        <f t="shared" si="9"/>
        <v>451415.08410369995</v>
      </c>
      <c r="I61" s="119">
        <f t="shared" si="9"/>
        <v>0</v>
      </c>
      <c r="J61" s="119">
        <f t="shared" si="9"/>
        <v>0</v>
      </c>
      <c r="K61" s="119">
        <f t="shared" si="9"/>
        <v>0</v>
      </c>
      <c r="L61" s="119">
        <f t="shared" si="9"/>
        <v>0</v>
      </c>
      <c r="M61" s="119">
        <f t="shared" si="9"/>
        <v>0</v>
      </c>
      <c r="N61" s="119">
        <f t="shared" si="9"/>
        <v>3963</v>
      </c>
      <c r="O61" s="119">
        <f t="shared" si="9"/>
        <v>3963</v>
      </c>
      <c r="P61" s="119">
        <f t="shared" si="9"/>
        <v>0</v>
      </c>
      <c r="Q61" s="119">
        <f t="shared" si="9"/>
        <v>0</v>
      </c>
      <c r="R61" s="119">
        <f t="shared" si="9"/>
        <v>3963</v>
      </c>
      <c r="S61" s="119">
        <f t="shared" si="9"/>
        <v>3963</v>
      </c>
      <c r="T61" s="119">
        <f t="shared" si="9"/>
        <v>70585</v>
      </c>
      <c r="U61" s="119">
        <f t="shared" si="9"/>
        <v>42351</v>
      </c>
      <c r="V61" s="119">
        <f t="shared" si="9"/>
        <v>3963</v>
      </c>
      <c r="W61" s="119">
        <f t="shared" si="9"/>
        <v>3963</v>
      </c>
      <c r="X61" s="119">
        <f t="shared" si="9"/>
        <v>49920</v>
      </c>
      <c r="Y61" s="119">
        <f t="shared" si="9"/>
        <v>44344</v>
      </c>
      <c r="Z61" s="119">
        <f t="shared" si="9"/>
        <v>0</v>
      </c>
      <c r="AA61" s="119">
        <f t="shared" si="9"/>
        <v>8980</v>
      </c>
      <c r="AB61" s="119">
        <f t="shared" si="9"/>
        <v>4400</v>
      </c>
      <c r="AC61" s="119">
        <f t="shared" si="9"/>
        <v>4400</v>
      </c>
      <c r="AD61" s="119">
        <f t="shared" si="9"/>
        <v>0</v>
      </c>
      <c r="AE61" s="119">
        <f t="shared" si="9"/>
        <v>0</v>
      </c>
      <c r="AF61" s="119">
        <f t="shared" si="9"/>
        <v>8363</v>
      </c>
      <c r="AG61" s="119">
        <f t="shared" si="9"/>
        <v>2000</v>
      </c>
      <c r="AH61" s="119">
        <f t="shared" si="9"/>
        <v>6400</v>
      </c>
      <c r="AI61" s="119">
        <f t="shared" si="9"/>
        <v>6400</v>
      </c>
      <c r="AJ61" s="119">
        <f t="shared" si="9"/>
        <v>0</v>
      </c>
      <c r="AK61" s="119">
        <f t="shared" si="9"/>
        <v>0</v>
      </c>
      <c r="AL61" s="119">
        <f t="shared" si="9"/>
        <v>1426</v>
      </c>
      <c r="AM61" s="119">
        <f t="shared" ref="AM61:CC61" si="10">SUM(AM62:AM112)</f>
        <v>1426</v>
      </c>
      <c r="AN61" s="119">
        <f t="shared" si="10"/>
        <v>93740</v>
      </c>
      <c r="AO61" s="119">
        <f t="shared" si="10"/>
        <v>55534</v>
      </c>
      <c r="AP61" s="119">
        <f t="shared" si="10"/>
        <v>12430</v>
      </c>
      <c r="AQ61" s="119">
        <f t="shared" si="10"/>
        <v>10367</v>
      </c>
      <c r="AR61" s="119">
        <f t="shared" si="10"/>
        <v>10367</v>
      </c>
      <c r="AS61" s="119">
        <f t="shared" si="10"/>
        <v>105890</v>
      </c>
      <c r="AT61" s="119">
        <f t="shared" si="10"/>
        <v>67684</v>
      </c>
      <c r="AU61" s="119">
        <f t="shared" si="10"/>
        <v>99240</v>
      </c>
      <c r="AV61" s="119">
        <f t="shared" si="10"/>
        <v>96111</v>
      </c>
      <c r="AW61" s="119">
        <f t="shared" si="10"/>
        <v>18550</v>
      </c>
      <c r="AX61" s="119">
        <f t="shared" si="10"/>
        <v>77281</v>
      </c>
      <c r="AY61" s="119">
        <f t="shared" si="10"/>
        <v>26175</v>
      </c>
      <c r="AZ61" s="119">
        <f t="shared" si="10"/>
        <v>27500</v>
      </c>
      <c r="BA61" s="119">
        <f t="shared" si="10"/>
        <v>39290.5</v>
      </c>
      <c r="BB61" s="119">
        <f t="shared" si="10"/>
        <v>52231</v>
      </c>
      <c r="BC61" s="119">
        <f t="shared" si="10"/>
        <v>0</v>
      </c>
      <c r="BD61" s="119">
        <f t="shared" si="10"/>
        <v>52231</v>
      </c>
      <c r="BE61" s="119">
        <f t="shared" si="10"/>
        <v>9811</v>
      </c>
      <c r="BF61" s="119">
        <f t="shared" si="10"/>
        <v>9811</v>
      </c>
      <c r="BG61" s="119">
        <f t="shared" si="10"/>
        <v>42075</v>
      </c>
      <c r="BH61" s="119">
        <f t="shared" si="10"/>
        <v>42075</v>
      </c>
      <c r="BI61" s="119">
        <f t="shared" si="10"/>
        <v>213672</v>
      </c>
      <c r="BJ61" s="119">
        <f t="shared" si="10"/>
        <v>170761</v>
      </c>
      <c r="BK61" s="119">
        <f t="shared" si="10"/>
        <v>177519</v>
      </c>
      <c r="BL61" s="119">
        <f t="shared" si="10"/>
        <v>42115</v>
      </c>
      <c r="BM61" s="119">
        <f t="shared" si="10"/>
        <v>26175</v>
      </c>
      <c r="BN61" s="119">
        <f t="shared" si="10"/>
        <v>122361</v>
      </c>
      <c r="BO61" s="119">
        <f t="shared" si="10"/>
        <v>12842</v>
      </c>
      <c r="BP61" s="119">
        <f t="shared" si="10"/>
        <v>225219</v>
      </c>
      <c r="BQ61" s="119">
        <f t="shared" si="10"/>
        <v>41531</v>
      </c>
      <c r="BR61" s="119">
        <f t="shared" si="10"/>
        <v>127621</v>
      </c>
      <c r="BS61" s="119">
        <f t="shared" si="10"/>
        <v>59283</v>
      </c>
      <c r="BT61" s="119">
        <f t="shared" si="10"/>
        <v>2582</v>
      </c>
      <c r="BU61" s="119">
        <f t="shared" si="10"/>
        <v>268417</v>
      </c>
      <c r="BV61" s="119">
        <f t="shared" si="10"/>
        <v>172874</v>
      </c>
      <c r="BW61" s="119">
        <f t="shared" si="10"/>
        <v>128787</v>
      </c>
      <c r="BX61" s="119">
        <f t="shared" si="10"/>
        <v>128787</v>
      </c>
      <c r="BY61" s="119">
        <f t="shared" si="10"/>
        <v>95543</v>
      </c>
      <c r="BZ61" s="119">
        <f t="shared" si="10"/>
        <v>94071</v>
      </c>
      <c r="CA61" s="119">
        <v>68142</v>
      </c>
      <c r="CB61" s="119">
        <f t="shared" si="10"/>
        <v>161501</v>
      </c>
      <c r="CC61" s="119">
        <f t="shared" si="10"/>
        <v>67142</v>
      </c>
      <c r="CD61" s="62"/>
      <c r="CE61" s="62"/>
    </row>
    <row r="62" spans="1:83" s="107" customFormat="1" ht="45" hidden="1" x14ac:dyDescent="0.25">
      <c r="A62" s="41">
        <v>1</v>
      </c>
      <c r="B62" s="51" t="s">
        <v>93</v>
      </c>
      <c r="C62" s="117"/>
      <c r="D62" s="117"/>
      <c r="E62" s="62">
        <v>2018</v>
      </c>
      <c r="F62" s="41" t="s">
        <v>94</v>
      </c>
      <c r="G62" s="40">
        <f>'Bieu8-XSKT'!G62</f>
        <v>25949</v>
      </c>
      <c r="H62" s="40">
        <f>'Bieu8-XSKT'!H62</f>
        <v>23350</v>
      </c>
      <c r="I62" s="40">
        <f>'Bieu8-XSKT'!I62</f>
        <v>0</v>
      </c>
      <c r="J62" s="40">
        <f>'Bieu8-XSKT'!J62</f>
        <v>0</v>
      </c>
      <c r="K62" s="40">
        <f>'Bieu8-XSKT'!K62</f>
        <v>0</v>
      </c>
      <c r="L62" s="40">
        <f>'Bieu8-XSKT'!L62</f>
        <v>0</v>
      </c>
      <c r="M62" s="40">
        <f>'Bieu8-XSKT'!M62</f>
        <v>0</v>
      </c>
      <c r="N62" s="40">
        <f>'Bieu8-XSKT'!N62</f>
        <v>0</v>
      </c>
      <c r="O62" s="40">
        <f>'Bieu8-XSKT'!O62</f>
        <v>0</v>
      </c>
      <c r="P62" s="40">
        <f>'Bieu8-XSKT'!P62</f>
        <v>0</v>
      </c>
      <c r="Q62" s="40">
        <f>'Bieu8-XSKT'!Q62</f>
        <v>0</v>
      </c>
      <c r="R62" s="40">
        <f>'Bieu8-XSKT'!R62</f>
        <v>0</v>
      </c>
      <c r="S62" s="40">
        <f>'Bieu8-XSKT'!S62</f>
        <v>0</v>
      </c>
      <c r="T62" s="40">
        <f>'Bieu8-XSKT'!T62</f>
        <v>0</v>
      </c>
      <c r="U62" s="40">
        <f>'Bieu8-XSKT'!U62</f>
        <v>0</v>
      </c>
      <c r="V62" s="40">
        <f>'Bieu8-XSKT'!V62</f>
        <v>0</v>
      </c>
      <c r="W62" s="40">
        <f>'Bieu8-XSKT'!W62</f>
        <v>0</v>
      </c>
      <c r="X62" s="40">
        <f>'Bieu8-XSKT'!X62</f>
        <v>0</v>
      </c>
      <c r="Y62" s="40">
        <f>'Bieu8-XSKT'!Y62</f>
        <v>0</v>
      </c>
      <c r="Z62" s="40">
        <f>'Bieu8-XSKT'!Z62</f>
        <v>0</v>
      </c>
      <c r="AA62" s="40">
        <f>'Bieu8-XSKT'!AA62</f>
        <v>0</v>
      </c>
      <c r="AB62" s="40">
        <f>'Bieu8-XSKT'!AB62</f>
        <v>0</v>
      </c>
      <c r="AC62" s="40">
        <f>'Bieu8-XSKT'!AC62</f>
        <v>0</v>
      </c>
      <c r="AD62" s="40">
        <f>'Bieu8-XSKT'!AD62</f>
        <v>0</v>
      </c>
      <c r="AE62" s="40">
        <f>'Bieu8-XSKT'!AE62</f>
        <v>0</v>
      </c>
      <c r="AF62" s="40">
        <f>'Bieu8-XSKT'!AF62</f>
        <v>0</v>
      </c>
      <c r="AG62" s="40">
        <f>'Bieu8-XSKT'!AG62</f>
        <v>0</v>
      </c>
      <c r="AH62" s="40">
        <f>'Bieu8-XSKT'!AH62</f>
        <v>0</v>
      </c>
      <c r="AI62" s="40">
        <f>'Bieu8-XSKT'!AI62</f>
        <v>0</v>
      </c>
      <c r="AJ62" s="40">
        <f>'Bieu8-XSKT'!AJ62</f>
        <v>0</v>
      </c>
      <c r="AK62" s="40">
        <f>'Bieu8-XSKT'!AK62</f>
        <v>0</v>
      </c>
      <c r="AL62" s="40">
        <f>'Bieu8-XSKT'!AL62</f>
        <v>0</v>
      </c>
      <c r="AM62" s="40">
        <f>'Bieu8-XSKT'!AM62</f>
        <v>0</v>
      </c>
      <c r="AN62" s="40">
        <f>'Bieu8-XSKT'!AN62</f>
        <v>0</v>
      </c>
      <c r="AO62" s="40">
        <f>'Bieu8-XSKT'!AO62</f>
        <v>0</v>
      </c>
      <c r="AP62" s="40">
        <f>'Bieu8-XSKT'!AP62</f>
        <v>200</v>
      </c>
      <c r="AQ62" s="40">
        <f>'Bieu8-XSKT'!AQ62</f>
        <v>0</v>
      </c>
      <c r="AR62" s="40">
        <f>'Bieu8-XSKT'!AR62</f>
        <v>0</v>
      </c>
      <c r="AS62" s="40">
        <f>'Bieu8-XSKT'!AS62</f>
        <v>0</v>
      </c>
      <c r="AT62" s="40">
        <f>'Bieu8-XSKT'!AT62</f>
        <v>0</v>
      </c>
      <c r="AU62" s="40">
        <f>'Bieu8-XSKT'!AU62</f>
        <v>25949</v>
      </c>
      <c r="AV62" s="40">
        <f>'Bieu8-XSKT'!AV62</f>
        <v>23350</v>
      </c>
      <c r="AW62" s="40">
        <f>'Bieu8-XSKT'!AW62</f>
        <v>0</v>
      </c>
      <c r="AX62" s="40">
        <f>'Bieu8-XSKT'!AX62</f>
        <v>23150</v>
      </c>
      <c r="AY62" s="40">
        <f>'Bieu8-XSKT'!AY62</f>
        <v>5800</v>
      </c>
      <c r="AZ62" s="40">
        <f>'Bieu8-XSKT'!AZ62</f>
        <v>6000</v>
      </c>
      <c r="BA62" s="40">
        <f>'Bieu8-XSKT'!BA62</f>
        <v>6019</v>
      </c>
      <c r="BB62" s="40">
        <f>'Bieu8-XSKT'!BB62</f>
        <v>17350</v>
      </c>
      <c r="BC62" s="40">
        <f>'Bieu8-XSKT'!BC62</f>
        <v>0</v>
      </c>
      <c r="BD62" s="40">
        <f>'Bieu8-XSKT'!BD62</f>
        <v>17350</v>
      </c>
      <c r="BE62" s="40">
        <f>'Bieu8-XSKT'!BE62</f>
        <v>0</v>
      </c>
      <c r="BF62" s="40">
        <f>'Bieu8-XSKT'!BF62</f>
        <v>0</v>
      </c>
      <c r="BG62" s="40">
        <f>'Bieu8-XSKT'!BG62</f>
        <v>6050</v>
      </c>
      <c r="BH62" s="40">
        <f>'Bieu8-XSKT'!BH62</f>
        <v>6050</v>
      </c>
      <c r="BI62" s="40">
        <f>'Bieu8-XSKT'!BI62</f>
        <v>25949</v>
      </c>
      <c r="BJ62" s="40">
        <f>'Bieu8-XSKT'!BJ62</f>
        <v>23350</v>
      </c>
      <c r="BK62" s="40">
        <f>'Bieu8-XSKT'!BK62</f>
        <v>23350</v>
      </c>
      <c r="BL62" s="40">
        <f>'Bieu8-XSKT'!BL62</f>
        <v>6050</v>
      </c>
      <c r="BM62" s="40">
        <f>'Bieu8-XSKT'!BM62</f>
        <v>5800</v>
      </c>
      <c r="BN62" s="40">
        <f>'Bieu8-XSKT'!BN62</f>
        <v>17300</v>
      </c>
      <c r="BO62" s="40">
        <f>'Bieu8-XSKT'!BO62</f>
        <v>0</v>
      </c>
      <c r="BP62" s="40">
        <f>'Bieu8-XSKT'!BP62</f>
        <v>17300</v>
      </c>
      <c r="BQ62" s="40">
        <f>'Bieu8-XSKT'!BQ62</f>
        <v>10000</v>
      </c>
      <c r="BR62" s="40">
        <f>'Bieu8-XSKT'!BR62</f>
        <v>10000</v>
      </c>
      <c r="BS62" s="40">
        <f>'Bieu8-XSKT'!BS62</f>
        <v>7300</v>
      </c>
      <c r="BT62" s="40">
        <f>'Bieu8-XSKT'!BT62</f>
        <v>0</v>
      </c>
      <c r="BU62" s="40">
        <f>'Bieu8-XSKT'!BU62</f>
        <v>23350</v>
      </c>
      <c r="BV62" s="40">
        <f>'Bieu8-XSKT'!BV62</f>
        <v>16050</v>
      </c>
      <c r="BW62" s="40">
        <f>'Bieu8-XSKT'!BW62</f>
        <v>10000</v>
      </c>
      <c r="BX62" s="40">
        <f>'Bieu8-XSKT'!BX62</f>
        <v>10000</v>
      </c>
      <c r="BY62" s="40">
        <f>'Bieu8-XSKT'!BY62</f>
        <v>7300</v>
      </c>
      <c r="BZ62" s="40">
        <f>'Bieu8-XSKT'!BZ62</f>
        <v>7300</v>
      </c>
      <c r="CA62" s="40">
        <f>'Bieu8-XSKT'!CA62</f>
        <v>0</v>
      </c>
      <c r="CB62" s="40">
        <f>'Bieu8-XSKT'!CB62</f>
        <v>7300</v>
      </c>
      <c r="CC62" s="39"/>
      <c r="CD62" s="41" t="s">
        <v>95</v>
      </c>
      <c r="CE62" s="41"/>
    </row>
    <row r="63" spans="1:83" s="139" customFormat="1" ht="45" hidden="1" x14ac:dyDescent="0.25">
      <c r="A63" s="135">
        <f>A62+1</f>
        <v>2</v>
      </c>
      <c r="B63" s="65" t="s">
        <v>130</v>
      </c>
      <c r="C63" s="137"/>
      <c r="D63" s="137"/>
      <c r="E63" s="138">
        <v>2019</v>
      </c>
      <c r="F63" s="145" t="s">
        <v>248</v>
      </c>
      <c r="G63" s="40">
        <f>'Bieu8-XSKT'!G63</f>
        <v>26008</v>
      </c>
      <c r="H63" s="40">
        <f>'Bieu8-XSKT'!H63</f>
        <v>23407.200000000001</v>
      </c>
      <c r="I63" s="40">
        <f>'Bieu8-XSKT'!I63</f>
        <v>0</v>
      </c>
      <c r="J63" s="40">
        <f>'Bieu8-XSKT'!J63</f>
        <v>0</v>
      </c>
      <c r="K63" s="40">
        <f>'Bieu8-XSKT'!K63</f>
        <v>0</v>
      </c>
      <c r="L63" s="40">
        <f>'Bieu8-XSKT'!L63</f>
        <v>0</v>
      </c>
      <c r="M63" s="40">
        <f>'Bieu8-XSKT'!M63</f>
        <v>0</v>
      </c>
      <c r="N63" s="40">
        <f>'Bieu8-XSKT'!N63</f>
        <v>0</v>
      </c>
      <c r="O63" s="40">
        <f>'Bieu8-XSKT'!O63</f>
        <v>0</v>
      </c>
      <c r="P63" s="40">
        <f>'Bieu8-XSKT'!P63</f>
        <v>0</v>
      </c>
      <c r="Q63" s="40">
        <f>'Bieu8-XSKT'!Q63</f>
        <v>0</v>
      </c>
      <c r="R63" s="40">
        <f>'Bieu8-XSKT'!R63</f>
        <v>0</v>
      </c>
      <c r="S63" s="40">
        <f>'Bieu8-XSKT'!S63</f>
        <v>0</v>
      </c>
      <c r="T63" s="40">
        <f>'Bieu8-XSKT'!T63</f>
        <v>0</v>
      </c>
      <c r="U63" s="40">
        <f>'Bieu8-XSKT'!U63</f>
        <v>0</v>
      </c>
      <c r="V63" s="40">
        <f>'Bieu8-XSKT'!V63</f>
        <v>0</v>
      </c>
      <c r="W63" s="40">
        <f>'Bieu8-XSKT'!W63</f>
        <v>0</v>
      </c>
      <c r="X63" s="40">
        <f>'Bieu8-XSKT'!X63</f>
        <v>0</v>
      </c>
      <c r="Y63" s="40">
        <f>'Bieu8-XSKT'!Y63</f>
        <v>0</v>
      </c>
      <c r="Z63" s="40">
        <f>'Bieu8-XSKT'!Z63</f>
        <v>0</v>
      </c>
      <c r="AA63" s="40">
        <f>'Bieu8-XSKT'!AA63</f>
        <v>0</v>
      </c>
      <c r="AB63" s="40">
        <f>'Bieu8-XSKT'!AB63</f>
        <v>0</v>
      </c>
      <c r="AC63" s="40">
        <f>'Bieu8-XSKT'!AC63</f>
        <v>0</v>
      </c>
      <c r="AD63" s="40">
        <f>'Bieu8-XSKT'!AD63</f>
        <v>0</v>
      </c>
      <c r="AE63" s="40">
        <f>'Bieu8-XSKT'!AE63</f>
        <v>0</v>
      </c>
      <c r="AF63" s="40">
        <f>'Bieu8-XSKT'!AF63</f>
        <v>0</v>
      </c>
      <c r="AG63" s="40">
        <f>'Bieu8-XSKT'!AG63</f>
        <v>0</v>
      </c>
      <c r="AH63" s="40">
        <f>'Bieu8-XSKT'!AH63</f>
        <v>0</v>
      </c>
      <c r="AI63" s="40">
        <f>'Bieu8-XSKT'!AI63</f>
        <v>0</v>
      </c>
      <c r="AJ63" s="40">
        <f>'Bieu8-XSKT'!AJ63</f>
        <v>0</v>
      </c>
      <c r="AK63" s="40">
        <f>'Bieu8-XSKT'!AK63</f>
        <v>0</v>
      </c>
      <c r="AL63" s="40">
        <f>'Bieu8-XSKT'!AL63</f>
        <v>0</v>
      </c>
      <c r="AM63" s="40">
        <f>'Bieu8-XSKT'!AM63</f>
        <v>0</v>
      </c>
      <c r="AN63" s="40">
        <f>'Bieu8-XSKT'!AN63</f>
        <v>0</v>
      </c>
      <c r="AO63" s="40">
        <f>'Bieu8-XSKT'!AO63</f>
        <v>0</v>
      </c>
      <c r="AP63" s="40">
        <f>'Bieu8-XSKT'!AP63</f>
        <v>0</v>
      </c>
      <c r="AQ63" s="40">
        <f>'Bieu8-XSKT'!AQ63</f>
        <v>0</v>
      </c>
      <c r="AR63" s="40">
        <f>'Bieu8-XSKT'!AR63</f>
        <v>0</v>
      </c>
      <c r="AS63" s="40">
        <f>'Bieu8-XSKT'!AS63</f>
        <v>0</v>
      </c>
      <c r="AT63" s="40">
        <f>'Bieu8-XSKT'!AT63</f>
        <v>0</v>
      </c>
      <c r="AU63" s="40">
        <f>'Bieu8-XSKT'!AU63</f>
        <v>0</v>
      </c>
      <c r="AV63" s="40">
        <f>'Bieu8-XSKT'!AV63</f>
        <v>0</v>
      </c>
      <c r="AW63" s="40">
        <f>'Bieu8-XSKT'!AW63</f>
        <v>0</v>
      </c>
      <c r="AX63" s="40">
        <f>'Bieu8-XSKT'!AX63</f>
        <v>0</v>
      </c>
      <c r="AY63" s="40">
        <f>'Bieu8-XSKT'!AY63</f>
        <v>0</v>
      </c>
      <c r="AZ63" s="40">
        <f>'Bieu8-XSKT'!AZ63</f>
        <v>0</v>
      </c>
      <c r="BA63" s="40">
        <f>'Bieu8-XSKT'!BA63</f>
        <v>0</v>
      </c>
      <c r="BB63" s="40">
        <f>'Bieu8-XSKT'!BB63</f>
        <v>0</v>
      </c>
      <c r="BC63" s="40">
        <f>'Bieu8-XSKT'!BC63</f>
        <v>0</v>
      </c>
      <c r="BD63" s="40">
        <f>'Bieu8-XSKT'!BD63</f>
        <v>0</v>
      </c>
      <c r="BE63" s="40">
        <f>'Bieu8-XSKT'!BE63</f>
        <v>0</v>
      </c>
      <c r="BF63" s="40">
        <f>'Bieu8-XSKT'!BF63</f>
        <v>0</v>
      </c>
      <c r="BG63" s="40">
        <f>'Bieu8-XSKT'!BG63</f>
        <v>0</v>
      </c>
      <c r="BH63" s="40">
        <f>'Bieu8-XSKT'!BH63</f>
        <v>0</v>
      </c>
      <c r="BI63" s="40">
        <f>'Bieu8-XSKT'!BI63</f>
        <v>26008</v>
      </c>
      <c r="BJ63" s="40">
        <f>'Bieu8-XSKT'!BJ63</f>
        <v>10285</v>
      </c>
      <c r="BK63" s="40">
        <f>'Bieu8-XSKT'!BK63</f>
        <v>10285</v>
      </c>
      <c r="BL63" s="40">
        <f>'Bieu8-XSKT'!BL63</f>
        <v>0</v>
      </c>
      <c r="BM63" s="40">
        <f>'Bieu8-XSKT'!BM63</f>
        <v>0</v>
      </c>
      <c r="BN63" s="40">
        <f>'Bieu8-XSKT'!BN63</f>
        <v>4000</v>
      </c>
      <c r="BO63" s="40">
        <f>'Bieu8-XSKT'!BO63</f>
        <v>6285</v>
      </c>
      <c r="BP63" s="40">
        <f>'Bieu8-XSKT'!BP63</f>
        <v>10285</v>
      </c>
      <c r="BQ63" s="40">
        <f>'Bieu8-XSKT'!BQ63</f>
        <v>0</v>
      </c>
      <c r="BR63" s="40">
        <f>'Bieu8-XSKT'!BR63</f>
        <v>6000</v>
      </c>
      <c r="BS63" s="40">
        <f>'Bieu8-XSKT'!BS63</f>
        <v>4285</v>
      </c>
      <c r="BT63" s="40">
        <f>'Bieu8-XSKT'!BT63</f>
        <v>2000</v>
      </c>
      <c r="BU63" s="40">
        <f>'Bieu8-XSKT'!BU63</f>
        <v>12285</v>
      </c>
      <c r="BV63" s="40">
        <f>'Bieu8-XSKT'!BV63</f>
        <v>6000</v>
      </c>
      <c r="BW63" s="40">
        <f>'Bieu8-XSKT'!BW63</f>
        <v>6000</v>
      </c>
      <c r="BX63" s="40">
        <f>'Bieu8-XSKT'!BX63</f>
        <v>6000</v>
      </c>
      <c r="BY63" s="40">
        <f>'Bieu8-XSKT'!BY63</f>
        <v>6285</v>
      </c>
      <c r="BZ63" s="40">
        <f>'Bieu8-XSKT'!BZ63</f>
        <v>6285</v>
      </c>
      <c r="CA63" s="40">
        <f>'Bieu8-XSKT'!CA63</f>
        <v>0</v>
      </c>
      <c r="CB63" s="40">
        <f>'Bieu8-XSKT'!CB63</f>
        <v>6285</v>
      </c>
      <c r="CC63" s="64"/>
      <c r="CD63" s="135" t="s">
        <v>54</v>
      </c>
      <c r="CE63" s="135"/>
    </row>
    <row r="64" spans="1:83" s="75" customFormat="1" ht="45" hidden="1" x14ac:dyDescent="0.25">
      <c r="A64" s="135">
        <f t="shared" ref="A64:A111" si="11">A63+1</f>
        <v>3</v>
      </c>
      <c r="B64" s="65" t="s">
        <v>273</v>
      </c>
      <c r="C64" s="66"/>
      <c r="D64" s="66"/>
      <c r="E64" s="67"/>
      <c r="F64" s="68" t="s">
        <v>283</v>
      </c>
      <c r="G64" s="40">
        <f>'Bieu8-XSKT'!G64</f>
        <v>5875</v>
      </c>
      <c r="H64" s="40">
        <f>'Bieu8-XSKT'!H64</f>
        <v>5287.5</v>
      </c>
      <c r="I64" s="40">
        <f>'Bieu8-XSKT'!I64</f>
        <v>0</v>
      </c>
      <c r="J64" s="40">
        <f>'Bieu8-XSKT'!J64</f>
        <v>0</v>
      </c>
      <c r="K64" s="40">
        <f>'Bieu8-XSKT'!K64</f>
        <v>0</v>
      </c>
      <c r="L64" s="40">
        <f>'Bieu8-XSKT'!L64</f>
        <v>0</v>
      </c>
      <c r="M64" s="40">
        <f>'Bieu8-XSKT'!M64</f>
        <v>0</v>
      </c>
      <c r="N64" s="40">
        <f>'Bieu8-XSKT'!N64</f>
        <v>0</v>
      </c>
      <c r="O64" s="40">
        <f>'Bieu8-XSKT'!O64</f>
        <v>0</v>
      </c>
      <c r="P64" s="40">
        <f>'Bieu8-XSKT'!P64</f>
        <v>0</v>
      </c>
      <c r="Q64" s="40">
        <f>'Bieu8-XSKT'!Q64</f>
        <v>0</v>
      </c>
      <c r="R64" s="40">
        <f>'Bieu8-XSKT'!R64</f>
        <v>0</v>
      </c>
      <c r="S64" s="40">
        <f>'Bieu8-XSKT'!S64</f>
        <v>0</v>
      </c>
      <c r="T64" s="40">
        <f>'Bieu8-XSKT'!T64</f>
        <v>0</v>
      </c>
      <c r="U64" s="40">
        <f>'Bieu8-XSKT'!U64</f>
        <v>0</v>
      </c>
      <c r="V64" s="40">
        <f>'Bieu8-XSKT'!V64</f>
        <v>0</v>
      </c>
      <c r="W64" s="40">
        <f>'Bieu8-XSKT'!W64</f>
        <v>0</v>
      </c>
      <c r="X64" s="40">
        <f>'Bieu8-XSKT'!X64</f>
        <v>0</v>
      </c>
      <c r="Y64" s="40">
        <f>'Bieu8-XSKT'!Y64</f>
        <v>0</v>
      </c>
      <c r="Z64" s="40">
        <f>'Bieu8-XSKT'!Z64</f>
        <v>0</v>
      </c>
      <c r="AA64" s="40">
        <f>'Bieu8-XSKT'!AA64</f>
        <v>0</v>
      </c>
      <c r="AB64" s="40">
        <f>'Bieu8-XSKT'!AB64</f>
        <v>0</v>
      </c>
      <c r="AC64" s="40">
        <f>'Bieu8-XSKT'!AC64</f>
        <v>0</v>
      </c>
      <c r="AD64" s="40">
        <f>'Bieu8-XSKT'!AD64</f>
        <v>0</v>
      </c>
      <c r="AE64" s="40">
        <f>'Bieu8-XSKT'!AE64</f>
        <v>0</v>
      </c>
      <c r="AF64" s="40">
        <f>'Bieu8-XSKT'!AF64</f>
        <v>0</v>
      </c>
      <c r="AG64" s="40">
        <f>'Bieu8-XSKT'!AG64</f>
        <v>0</v>
      </c>
      <c r="AH64" s="40">
        <f>'Bieu8-XSKT'!AH64</f>
        <v>0</v>
      </c>
      <c r="AI64" s="40">
        <f>'Bieu8-XSKT'!AI64</f>
        <v>0</v>
      </c>
      <c r="AJ64" s="40">
        <f>'Bieu8-XSKT'!AJ64</f>
        <v>0</v>
      </c>
      <c r="AK64" s="40">
        <f>'Bieu8-XSKT'!AK64</f>
        <v>0</v>
      </c>
      <c r="AL64" s="40">
        <f>'Bieu8-XSKT'!AL64</f>
        <v>0</v>
      </c>
      <c r="AM64" s="40">
        <f>'Bieu8-XSKT'!AM64</f>
        <v>0</v>
      </c>
      <c r="AN64" s="40">
        <f>'Bieu8-XSKT'!AN64</f>
        <v>0</v>
      </c>
      <c r="AO64" s="40">
        <f>'Bieu8-XSKT'!AO64</f>
        <v>0</v>
      </c>
      <c r="AP64" s="40">
        <f>'Bieu8-XSKT'!AP64</f>
        <v>0</v>
      </c>
      <c r="AQ64" s="40">
        <f>'Bieu8-XSKT'!AQ64</f>
        <v>0</v>
      </c>
      <c r="AR64" s="40">
        <f>'Bieu8-XSKT'!AR64</f>
        <v>0</v>
      </c>
      <c r="AS64" s="40">
        <f>'Bieu8-XSKT'!AS64</f>
        <v>0</v>
      </c>
      <c r="AT64" s="40">
        <f>'Bieu8-XSKT'!AT64</f>
        <v>0</v>
      </c>
      <c r="AU64" s="40">
        <f>'Bieu8-XSKT'!AU64</f>
        <v>0</v>
      </c>
      <c r="AV64" s="40">
        <f>'Bieu8-XSKT'!AV64</f>
        <v>0</v>
      </c>
      <c r="AW64" s="40">
        <f>'Bieu8-XSKT'!AW64</f>
        <v>0</v>
      </c>
      <c r="AX64" s="40">
        <f>'Bieu8-XSKT'!AX64</f>
        <v>0</v>
      </c>
      <c r="AY64" s="40">
        <f>'Bieu8-XSKT'!AY64</f>
        <v>0</v>
      </c>
      <c r="AZ64" s="40">
        <f>'Bieu8-XSKT'!AZ64</f>
        <v>0</v>
      </c>
      <c r="BA64" s="40">
        <f>'Bieu8-XSKT'!BA64</f>
        <v>0</v>
      </c>
      <c r="BB64" s="40">
        <f>'Bieu8-XSKT'!BB64</f>
        <v>0</v>
      </c>
      <c r="BC64" s="40">
        <f>'Bieu8-XSKT'!BC64</f>
        <v>0</v>
      </c>
      <c r="BD64" s="40">
        <f>'Bieu8-XSKT'!BD64</f>
        <v>0</v>
      </c>
      <c r="BE64" s="40">
        <f>'Bieu8-XSKT'!BE64</f>
        <v>0</v>
      </c>
      <c r="BF64" s="40">
        <f>'Bieu8-XSKT'!BF64</f>
        <v>0</v>
      </c>
      <c r="BG64" s="40">
        <f>'Bieu8-XSKT'!BG64</f>
        <v>0</v>
      </c>
      <c r="BH64" s="40">
        <f>'Bieu8-XSKT'!BH64</f>
        <v>0</v>
      </c>
      <c r="BI64" s="40">
        <f>'Bieu8-XSKT'!BI64</f>
        <v>0</v>
      </c>
      <c r="BJ64" s="40">
        <f>'Bieu8-XSKT'!BJ64</f>
        <v>0</v>
      </c>
      <c r="BK64" s="40">
        <f>'Bieu8-XSKT'!BK64</f>
        <v>0</v>
      </c>
      <c r="BL64" s="40">
        <f>'Bieu8-XSKT'!BL64</f>
        <v>0</v>
      </c>
      <c r="BM64" s="40">
        <f>'Bieu8-XSKT'!BM64</f>
        <v>0</v>
      </c>
      <c r="BN64" s="40">
        <f>'Bieu8-XSKT'!BN64</f>
        <v>0</v>
      </c>
      <c r="BO64" s="40">
        <f>'Bieu8-XSKT'!BO64</f>
        <v>0</v>
      </c>
      <c r="BP64" s="40">
        <f>'Bieu8-XSKT'!BP64</f>
        <v>5000</v>
      </c>
      <c r="BQ64" s="40">
        <f>'Bieu8-XSKT'!BQ64</f>
        <v>0</v>
      </c>
      <c r="BR64" s="40">
        <f>'Bieu8-XSKT'!BR64</f>
        <v>2000</v>
      </c>
      <c r="BS64" s="40">
        <f>'Bieu8-XSKT'!BS64</f>
        <v>0</v>
      </c>
      <c r="BT64" s="40">
        <f>'Bieu8-XSKT'!BT64</f>
        <v>0</v>
      </c>
      <c r="BU64" s="40">
        <f>'Bieu8-XSKT'!BU64</f>
        <v>5000</v>
      </c>
      <c r="BV64" s="40">
        <f>'Bieu8-XSKT'!BV64</f>
        <v>2000</v>
      </c>
      <c r="BW64" s="40">
        <f>'Bieu8-XSKT'!BW64</f>
        <v>2000</v>
      </c>
      <c r="BX64" s="40">
        <f>'Bieu8-XSKT'!BX64</f>
        <v>2000</v>
      </c>
      <c r="BY64" s="40">
        <f>'Bieu8-XSKT'!BY64</f>
        <v>3000</v>
      </c>
      <c r="BZ64" s="40">
        <f>'Bieu8-XSKT'!BZ64</f>
        <v>3000</v>
      </c>
      <c r="CA64" s="40">
        <f>'Bieu8-XSKT'!CA64</f>
        <v>0</v>
      </c>
      <c r="CB64" s="40">
        <f>'Bieu8-XSKT'!CB64</f>
        <v>3000</v>
      </c>
      <c r="CC64" s="64"/>
      <c r="CD64" s="73" t="s">
        <v>54</v>
      </c>
      <c r="CE64" s="73"/>
    </row>
    <row r="65" spans="1:83" s="75" customFormat="1" ht="45" hidden="1" x14ac:dyDescent="0.25">
      <c r="A65" s="135">
        <f t="shared" si="11"/>
        <v>4</v>
      </c>
      <c r="B65" s="65" t="s">
        <v>274</v>
      </c>
      <c r="C65" s="66"/>
      <c r="D65" s="66"/>
      <c r="E65" s="67"/>
      <c r="F65" s="68" t="s">
        <v>284</v>
      </c>
      <c r="G65" s="40">
        <f>'Bieu8-XSKT'!G65</f>
        <v>27407</v>
      </c>
      <c r="H65" s="40">
        <f>'Bieu8-XSKT'!H65</f>
        <v>24666.3</v>
      </c>
      <c r="I65" s="40">
        <f>'Bieu8-XSKT'!I65</f>
        <v>0</v>
      </c>
      <c r="J65" s="40">
        <f>'Bieu8-XSKT'!J65</f>
        <v>0</v>
      </c>
      <c r="K65" s="40">
        <f>'Bieu8-XSKT'!K65</f>
        <v>0</v>
      </c>
      <c r="L65" s="40">
        <f>'Bieu8-XSKT'!L65</f>
        <v>0</v>
      </c>
      <c r="M65" s="40">
        <f>'Bieu8-XSKT'!M65</f>
        <v>0</v>
      </c>
      <c r="N65" s="40">
        <f>'Bieu8-XSKT'!N65</f>
        <v>0</v>
      </c>
      <c r="O65" s="40">
        <f>'Bieu8-XSKT'!O65</f>
        <v>0</v>
      </c>
      <c r="P65" s="40">
        <f>'Bieu8-XSKT'!P65</f>
        <v>0</v>
      </c>
      <c r="Q65" s="40">
        <f>'Bieu8-XSKT'!Q65</f>
        <v>0</v>
      </c>
      <c r="R65" s="40">
        <f>'Bieu8-XSKT'!R65</f>
        <v>0</v>
      </c>
      <c r="S65" s="40">
        <f>'Bieu8-XSKT'!S65</f>
        <v>0</v>
      </c>
      <c r="T65" s="40">
        <f>'Bieu8-XSKT'!T65</f>
        <v>0</v>
      </c>
      <c r="U65" s="40">
        <f>'Bieu8-XSKT'!U65</f>
        <v>0</v>
      </c>
      <c r="V65" s="40">
        <f>'Bieu8-XSKT'!V65</f>
        <v>0</v>
      </c>
      <c r="W65" s="40">
        <f>'Bieu8-XSKT'!W65</f>
        <v>0</v>
      </c>
      <c r="X65" s="40">
        <f>'Bieu8-XSKT'!X65</f>
        <v>0</v>
      </c>
      <c r="Y65" s="40">
        <f>'Bieu8-XSKT'!Y65</f>
        <v>0</v>
      </c>
      <c r="Z65" s="40">
        <f>'Bieu8-XSKT'!Z65</f>
        <v>0</v>
      </c>
      <c r="AA65" s="40">
        <f>'Bieu8-XSKT'!AA65</f>
        <v>0</v>
      </c>
      <c r="AB65" s="40">
        <f>'Bieu8-XSKT'!AB65</f>
        <v>0</v>
      </c>
      <c r="AC65" s="40">
        <f>'Bieu8-XSKT'!AC65</f>
        <v>0</v>
      </c>
      <c r="AD65" s="40">
        <f>'Bieu8-XSKT'!AD65</f>
        <v>0</v>
      </c>
      <c r="AE65" s="40">
        <f>'Bieu8-XSKT'!AE65</f>
        <v>0</v>
      </c>
      <c r="AF65" s="40">
        <f>'Bieu8-XSKT'!AF65</f>
        <v>0</v>
      </c>
      <c r="AG65" s="40">
        <f>'Bieu8-XSKT'!AG65</f>
        <v>0</v>
      </c>
      <c r="AH65" s="40">
        <f>'Bieu8-XSKT'!AH65</f>
        <v>0</v>
      </c>
      <c r="AI65" s="40">
        <f>'Bieu8-XSKT'!AI65</f>
        <v>0</v>
      </c>
      <c r="AJ65" s="40">
        <f>'Bieu8-XSKT'!AJ65</f>
        <v>0</v>
      </c>
      <c r="AK65" s="40">
        <f>'Bieu8-XSKT'!AK65</f>
        <v>0</v>
      </c>
      <c r="AL65" s="40">
        <f>'Bieu8-XSKT'!AL65</f>
        <v>0</v>
      </c>
      <c r="AM65" s="40">
        <f>'Bieu8-XSKT'!AM65</f>
        <v>0</v>
      </c>
      <c r="AN65" s="40">
        <f>'Bieu8-XSKT'!AN65</f>
        <v>0</v>
      </c>
      <c r="AO65" s="40">
        <f>'Bieu8-XSKT'!AO65</f>
        <v>0</v>
      </c>
      <c r="AP65" s="40">
        <f>'Bieu8-XSKT'!AP65</f>
        <v>0</v>
      </c>
      <c r="AQ65" s="40">
        <f>'Bieu8-XSKT'!AQ65</f>
        <v>0</v>
      </c>
      <c r="AR65" s="40">
        <f>'Bieu8-XSKT'!AR65</f>
        <v>0</v>
      </c>
      <c r="AS65" s="40">
        <f>'Bieu8-XSKT'!AS65</f>
        <v>0</v>
      </c>
      <c r="AT65" s="40">
        <f>'Bieu8-XSKT'!AT65</f>
        <v>0</v>
      </c>
      <c r="AU65" s="40">
        <f>'Bieu8-XSKT'!AU65</f>
        <v>0</v>
      </c>
      <c r="AV65" s="40">
        <f>'Bieu8-XSKT'!AV65</f>
        <v>0</v>
      </c>
      <c r="AW65" s="40">
        <f>'Bieu8-XSKT'!AW65</f>
        <v>0</v>
      </c>
      <c r="AX65" s="40">
        <f>'Bieu8-XSKT'!AX65</f>
        <v>0</v>
      </c>
      <c r="AY65" s="40">
        <f>'Bieu8-XSKT'!AY65</f>
        <v>0</v>
      </c>
      <c r="AZ65" s="40">
        <f>'Bieu8-XSKT'!AZ65</f>
        <v>0</v>
      </c>
      <c r="BA65" s="40">
        <f>'Bieu8-XSKT'!BA65</f>
        <v>0</v>
      </c>
      <c r="BB65" s="40">
        <f>'Bieu8-XSKT'!BB65</f>
        <v>0</v>
      </c>
      <c r="BC65" s="40">
        <f>'Bieu8-XSKT'!BC65</f>
        <v>0</v>
      </c>
      <c r="BD65" s="40">
        <f>'Bieu8-XSKT'!BD65</f>
        <v>0</v>
      </c>
      <c r="BE65" s="40">
        <f>'Bieu8-XSKT'!BE65</f>
        <v>0</v>
      </c>
      <c r="BF65" s="40">
        <f>'Bieu8-XSKT'!BF65</f>
        <v>0</v>
      </c>
      <c r="BG65" s="40">
        <f>'Bieu8-XSKT'!BG65</f>
        <v>0</v>
      </c>
      <c r="BH65" s="40">
        <f>'Bieu8-XSKT'!BH65</f>
        <v>0</v>
      </c>
      <c r="BI65" s="40">
        <f>'Bieu8-XSKT'!BI65</f>
        <v>0</v>
      </c>
      <c r="BJ65" s="40">
        <f>'Bieu8-XSKT'!BJ65</f>
        <v>0</v>
      </c>
      <c r="BK65" s="40">
        <f>'Bieu8-XSKT'!BK65</f>
        <v>0</v>
      </c>
      <c r="BL65" s="40">
        <f>'Bieu8-XSKT'!BL65</f>
        <v>0</v>
      </c>
      <c r="BM65" s="40">
        <f>'Bieu8-XSKT'!BM65</f>
        <v>0</v>
      </c>
      <c r="BN65" s="40">
        <f>'Bieu8-XSKT'!BN65</f>
        <v>0</v>
      </c>
      <c r="BO65" s="40">
        <f>'Bieu8-XSKT'!BO65</f>
        <v>0</v>
      </c>
      <c r="BP65" s="40">
        <f>'Bieu8-XSKT'!BP65</f>
        <v>12000</v>
      </c>
      <c r="BQ65" s="40">
        <f>'Bieu8-XSKT'!BQ65</f>
        <v>0</v>
      </c>
      <c r="BR65" s="40">
        <f>'Bieu8-XSKT'!BR65</f>
        <v>4800</v>
      </c>
      <c r="BS65" s="40">
        <f>'Bieu8-XSKT'!BS65</f>
        <v>0</v>
      </c>
      <c r="BT65" s="40">
        <f>'Bieu8-XSKT'!BT65</f>
        <v>1590</v>
      </c>
      <c r="BU65" s="40">
        <f>'Bieu8-XSKT'!BU65</f>
        <v>13590</v>
      </c>
      <c r="BV65" s="40">
        <f>'Bieu8-XSKT'!BV65</f>
        <v>4800</v>
      </c>
      <c r="BW65" s="40">
        <f>'Bieu8-XSKT'!BW65</f>
        <v>4800</v>
      </c>
      <c r="BX65" s="40">
        <f>'Bieu8-XSKT'!BX65</f>
        <v>4800</v>
      </c>
      <c r="BY65" s="40">
        <f>'Bieu8-XSKT'!BY65</f>
        <v>8790</v>
      </c>
      <c r="BZ65" s="40">
        <f>'Bieu8-XSKT'!BZ65</f>
        <v>8790</v>
      </c>
      <c r="CA65" s="40">
        <f>'Bieu8-XSKT'!CA65</f>
        <v>0</v>
      </c>
      <c r="CB65" s="40">
        <f>'Bieu8-XSKT'!CB65</f>
        <v>8790</v>
      </c>
      <c r="CC65" s="64"/>
      <c r="CD65" s="73" t="s">
        <v>54</v>
      </c>
      <c r="CE65" s="73"/>
    </row>
    <row r="66" spans="1:83" s="17" customFormat="1" ht="45" hidden="1" x14ac:dyDescent="0.25">
      <c r="A66" s="41">
        <f t="shared" si="11"/>
        <v>5</v>
      </c>
      <c r="B66" s="43" t="s">
        <v>275</v>
      </c>
      <c r="C66" s="44"/>
      <c r="D66" s="44"/>
      <c r="E66" s="45"/>
      <c r="F66" s="46" t="s">
        <v>458</v>
      </c>
      <c r="G66" s="40">
        <f>'Bieu8-XSKT'!G66</f>
        <v>5621</v>
      </c>
      <c r="H66" s="40">
        <f>'Bieu8-XSKT'!H66</f>
        <v>5058.9000000000005</v>
      </c>
      <c r="I66" s="40">
        <f>'Bieu8-XSKT'!I66</f>
        <v>0</v>
      </c>
      <c r="J66" s="40">
        <f>'Bieu8-XSKT'!J66</f>
        <v>0</v>
      </c>
      <c r="K66" s="40">
        <f>'Bieu8-XSKT'!K66</f>
        <v>0</v>
      </c>
      <c r="L66" s="40">
        <f>'Bieu8-XSKT'!L66</f>
        <v>0</v>
      </c>
      <c r="M66" s="40">
        <f>'Bieu8-XSKT'!M66</f>
        <v>0</v>
      </c>
      <c r="N66" s="40">
        <f>'Bieu8-XSKT'!N66</f>
        <v>0</v>
      </c>
      <c r="O66" s="40">
        <f>'Bieu8-XSKT'!O66</f>
        <v>0</v>
      </c>
      <c r="P66" s="40">
        <f>'Bieu8-XSKT'!P66</f>
        <v>0</v>
      </c>
      <c r="Q66" s="40">
        <f>'Bieu8-XSKT'!Q66</f>
        <v>0</v>
      </c>
      <c r="R66" s="40">
        <f>'Bieu8-XSKT'!R66</f>
        <v>0</v>
      </c>
      <c r="S66" s="40">
        <f>'Bieu8-XSKT'!S66</f>
        <v>0</v>
      </c>
      <c r="T66" s="40">
        <f>'Bieu8-XSKT'!T66</f>
        <v>0</v>
      </c>
      <c r="U66" s="40">
        <f>'Bieu8-XSKT'!U66</f>
        <v>0</v>
      </c>
      <c r="V66" s="40">
        <f>'Bieu8-XSKT'!V66</f>
        <v>0</v>
      </c>
      <c r="W66" s="40">
        <f>'Bieu8-XSKT'!W66</f>
        <v>0</v>
      </c>
      <c r="X66" s="40">
        <f>'Bieu8-XSKT'!X66</f>
        <v>0</v>
      </c>
      <c r="Y66" s="40">
        <f>'Bieu8-XSKT'!Y66</f>
        <v>0</v>
      </c>
      <c r="Z66" s="40">
        <f>'Bieu8-XSKT'!Z66</f>
        <v>0</v>
      </c>
      <c r="AA66" s="40">
        <f>'Bieu8-XSKT'!AA66</f>
        <v>0</v>
      </c>
      <c r="AB66" s="40">
        <f>'Bieu8-XSKT'!AB66</f>
        <v>0</v>
      </c>
      <c r="AC66" s="40">
        <f>'Bieu8-XSKT'!AC66</f>
        <v>0</v>
      </c>
      <c r="AD66" s="40">
        <f>'Bieu8-XSKT'!AD66</f>
        <v>0</v>
      </c>
      <c r="AE66" s="40">
        <f>'Bieu8-XSKT'!AE66</f>
        <v>0</v>
      </c>
      <c r="AF66" s="40">
        <f>'Bieu8-XSKT'!AF66</f>
        <v>0</v>
      </c>
      <c r="AG66" s="40">
        <f>'Bieu8-XSKT'!AG66</f>
        <v>0</v>
      </c>
      <c r="AH66" s="40">
        <f>'Bieu8-XSKT'!AH66</f>
        <v>0</v>
      </c>
      <c r="AI66" s="40">
        <f>'Bieu8-XSKT'!AI66</f>
        <v>0</v>
      </c>
      <c r="AJ66" s="40">
        <f>'Bieu8-XSKT'!AJ66</f>
        <v>0</v>
      </c>
      <c r="AK66" s="40">
        <f>'Bieu8-XSKT'!AK66</f>
        <v>0</v>
      </c>
      <c r="AL66" s="40">
        <f>'Bieu8-XSKT'!AL66</f>
        <v>0</v>
      </c>
      <c r="AM66" s="40">
        <f>'Bieu8-XSKT'!AM66</f>
        <v>0</v>
      </c>
      <c r="AN66" s="40">
        <f>'Bieu8-XSKT'!AN66</f>
        <v>0</v>
      </c>
      <c r="AO66" s="40">
        <f>'Bieu8-XSKT'!AO66</f>
        <v>0</v>
      </c>
      <c r="AP66" s="40">
        <f>'Bieu8-XSKT'!AP66</f>
        <v>0</v>
      </c>
      <c r="AQ66" s="40">
        <f>'Bieu8-XSKT'!AQ66</f>
        <v>0</v>
      </c>
      <c r="AR66" s="40">
        <f>'Bieu8-XSKT'!AR66</f>
        <v>0</v>
      </c>
      <c r="AS66" s="40">
        <f>'Bieu8-XSKT'!AS66</f>
        <v>0</v>
      </c>
      <c r="AT66" s="40">
        <f>'Bieu8-XSKT'!AT66</f>
        <v>0</v>
      </c>
      <c r="AU66" s="40">
        <f>'Bieu8-XSKT'!AU66</f>
        <v>0</v>
      </c>
      <c r="AV66" s="40">
        <f>'Bieu8-XSKT'!AV66</f>
        <v>0</v>
      </c>
      <c r="AW66" s="40">
        <f>'Bieu8-XSKT'!AW66</f>
        <v>0</v>
      </c>
      <c r="AX66" s="40">
        <f>'Bieu8-XSKT'!AX66</f>
        <v>0</v>
      </c>
      <c r="AY66" s="40">
        <f>'Bieu8-XSKT'!AY66</f>
        <v>0</v>
      </c>
      <c r="AZ66" s="40">
        <f>'Bieu8-XSKT'!AZ66</f>
        <v>0</v>
      </c>
      <c r="BA66" s="40">
        <f>'Bieu8-XSKT'!BA66</f>
        <v>0</v>
      </c>
      <c r="BB66" s="40">
        <f>'Bieu8-XSKT'!BB66</f>
        <v>0</v>
      </c>
      <c r="BC66" s="40">
        <f>'Bieu8-XSKT'!BC66</f>
        <v>0</v>
      </c>
      <c r="BD66" s="40">
        <f>'Bieu8-XSKT'!BD66</f>
        <v>0</v>
      </c>
      <c r="BE66" s="40">
        <f>'Bieu8-XSKT'!BE66</f>
        <v>0</v>
      </c>
      <c r="BF66" s="40">
        <f>'Bieu8-XSKT'!BF66</f>
        <v>0</v>
      </c>
      <c r="BG66" s="40">
        <f>'Bieu8-XSKT'!BG66</f>
        <v>0</v>
      </c>
      <c r="BH66" s="40">
        <f>'Bieu8-XSKT'!BH66</f>
        <v>0</v>
      </c>
      <c r="BI66" s="40">
        <f>'Bieu8-XSKT'!BI66</f>
        <v>0</v>
      </c>
      <c r="BJ66" s="40">
        <f>'Bieu8-XSKT'!BJ66</f>
        <v>0</v>
      </c>
      <c r="BK66" s="40">
        <f>'Bieu8-XSKT'!BK66</f>
        <v>0</v>
      </c>
      <c r="BL66" s="40">
        <f>'Bieu8-XSKT'!BL66</f>
        <v>0</v>
      </c>
      <c r="BM66" s="40">
        <f>'Bieu8-XSKT'!BM66</f>
        <v>0</v>
      </c>
      <c r="BN66" s="40">
        <f>'Bieu8-XSKT'!BN66</f>
        <v>0</v>
      </c>
      <c r="BO66" s="40">
        <f>'Bieu8-XSKT'!BO66</f>
        <v>0</v>
      </c>
      <c r="BP66" s="40">
        <f>'Bieu8-XSKT'!BP66</f>
        <v>5000</v>
      </c>
      <c r="BQ66" s="40">
        <f>'Bieu8-XSKT'!BQ66</f>
        <v>0</v>
      </c>
      <c r="BR66" s="40">
        <f>'Bieu8-XSKT'!BR66</f>
        <v>2000</v>
      </c>
      <c r="BS66" s="40">
        <f>'Bieu8-XSKT'!BS66</f>
        <v>0</v>
      </c>
      <c r="BT66" s="40">
        <f>'Bieu8-XSKT'!BT66</f>
        <v>-1600</v>
      </c>
      <c r="BU66" s="40">
        <f>'Bieu8-XSKT'!BU66</f>
        <v>3400</v>
      </c>
      <c r="BV66" s="40">
        <f>'Bieu8-XSKT'!BV66</f>
        <v>2000</v>
      </c>
      <c r="BW66" s="40">
        <f>'Bieu8-XSKT'!BW66</f>
        <v>2000</v>
      </c>
      <c r="BX66" s="40">
        <f>'Bieu8-XSKT'!BX66</f>
        <v>2000</v>
      </c>
      <c r="BY66" s="40">
        <f>'Bieu8-XSKT'!BY66</f>
        <v>1400</v>
      </c>
      <c r="BZ66" s="40">
        <f>'Bieu8-XSKT'!BZ66</f>
        <v>1400</v>
      </c>
      <c r="CA66" s="40">
        <f>'Bieu8-XSKT'!CA66</f>
        <v>0</v>
      </c>
      <c r="CB66" s="40">
        <f>'Bieu8-XSKT'!CB66</f>
        <v>1400</v>
      </c>
      <c r="CC66" s="39"/>
      <c r="CD66" s="49" t="s">
        <v>54</v>
      </c>
      <c r="CE66" s="49"/>
    </row>
    <row r="67" spans="1:83" s="17" customFormat="1" ht="45" hidden="1" x14ac:dyDescent="0.25">
      <c r="A67" s="41">
        <f t="shared" si="11"/>
        <v>6</v>
      </c>
      <c r="B67" s="43" t="s">
        <v>276</v>
      </c>
      <c r="C67" s="44"/>
      <c r="D67" s="44"/>
      <c r="E67" s="45"/>
      <c r="F67" s="46" t="s">
        <v>459</v>
      </c>
      <c r="G67" s="40">
        <f>'Bieu8-XSKT'!G67</f>
        <v>6701</v>
      </c>
      <c r="H67" s="40">
        <f>'Bieu8-XSKT'!H67</f>
        <v>6700</v>
      </c>
      <c r="I67" s="40">
        <f>'Bieu8-XSKT'!I67</f>
        <v>0</v>
      </c>
      <c r="J67" s="40">
        <f>'Bieu8-XSKT'!J67</f>
        <v>0</v>
      </c>
      <c r="K67" s="40">
        <f>'Bieu8-XSKT'!K67</f>
        <v>0</v>
      </c>
      <c r="L67" s="40">
        <f>'Bieu8-XSKT'!L67</f>
        <v>0</v>
      </c>
      <c r="M67" s="40">
        <f>'Bieu8-XSKT'!M67</f>
        <v>0</v>
      </c>
      <c r="N67" s="40">
        <f>'Bieu8-XSKT'!N67</f>
        <v>0</v>
      </c>
      <c r="O67" s="40">
        <f>'Bieu8-XSKT'!O67</f>
        <v>0</v>
      </c>
      <c r="P67" s="40">
        <f>'Bieu8-XSKT'!P67</f>
        <v>0</v>
      </c>
      <c r="Q67" s="40">
        <f>'Bieu8-XSKT'!Q67</f>
        <v>0</v>
      </c>
      <c r="R67" s="40">
        <f>'Bieu8-XSKT'!R67</f>
        <v>0</v>
      </c>
      <c r="S67" s="40">
        <f>'Bieu8-XSKT'!S67</f>
        <v>0</v>
      </c>
      <c r="T67" s="40">
        <f>'Bieu8-XSKT'!T67</f>
        <v>0</v>
      </c>
      <c r="U67" s="40">
        <f>'Bieu8-XSKT'!U67</f>
        <v>0</v>
      </c>
      <c r="V67" s="40">
        <f>'Bieu8-XSKT'!V67</f>
        <v>0</v>
      </c>
      <c r="W67" s="40">
        <f>'Bieu8-XSKT'!W67</f>
        <v>0</v>
      </c>
      <c r="X67" s="40">
        <f>'Bieu8-XSKT'!X67</f>
        <v>0</v>
      </c>
      <c r="Y67" s="40">
        <f>'Bieu8-XSKT'!Y67</f>
        <v>0</v>
      </c>
      <c r="Z67" s="40">
        <f>'Bieu8-XSKT'!Z67</f>
        <v>0</v>
      </c>
      <c r="AA67" s="40">
        <f>'Bieu8-XSKT'!AA67</f>
        <v>0</v>
      </c>
      <c r="AB67" s="40">
        <f>'Bieu8-XSKT'!AB67</f>
        <v>0</v>
      </c>
      <c r="AC67" s="40">
        <f>'Bieu8-XSKT'!AC67</f>
        <v>0</v>
      </c>
      <c r="AD67" s="40">
        <f>'Bieu8-XSKT'!AD67</f>
        <v>0</v>
      </c>
      <c r="AE67" s="40">
        <f>'Bieu8-XSKT'!AE67</f>
        <v>0</v>
      </c>
      <c r="AF67" s="40">
        <f>'Bieu8-XSKT'!AF67</f>
        <v>0</v>
      </c>
      <c r="AG67" s="40">
        <f>'Bieu8-XSKT'!AG67</f>
        <v>0</v>
      </c>
      <c r="AH67" s="40">
        <f>'Bieu8-XSKT'!AH67</f>
        <v>0</v>
      </c>
      <c r="AI67" s="40">
        <f>'Bieu8-XSKT'!AI67</f>
        <v>0</v>
      </c>
      <c r="AJ67" s="40">
        <f>'Bieu8-XSKT'!AJ67</f>
        <v>0</v>
      </c>
      <c r="AK67" s="40">
        <f>'Bieu8-XSKT'!AK67</f>
        <v>0</v>
      </c>
      <c r="AL67" s="40">
        <f>'Bieu8-XSKT'!AL67</f>
        <v>0</v>
      </c>
      <c r="AM67" s="40">
        <f>'Bieu8-XSKT'!AM67</f>
        <v>0</v>
      </c>
      <c r="AN67" s="40">
        <f>'Bieu8-XSKT'!AN67</f>
        <v>0</v>
      </c>
      <c r="AO67" s="40">
        <f>'Bieu8-XSKT'!AO67</f>
        <v>0</v>
      </c>
      <c r="AP67" s="40">
        <f>'Bieu8-XSKT'!AP67</f>
        <v>0</v>
      </c>
      <c r="AQ67" s="40">
        <f>'Bieu8-XSKT'!AQ67</f>
        <v>0</v>
      </c>
      <c r="AR67" s="40">
        <f>'Bieu8-XSKT'!AR67</f>
        <v>0</v>
      </c>
      <c r="AS67" s="40">
        <f>'Bieu8-XSKT'!AS67</f>
        <v>0</v>
      </c>
      <c r="AT67" s="40">
        <f>'Bieu8-XSKT'!AT67</f>
        <v>0</v>
      </c>
      <c r="AU67" s="40">
        <f>'Bieu8-XSKT'!AU67</f>
        <v>0</v>
      </c>
      <c r="AV67" s="40">
        <f>'Bieu8-XSKT'!AV67</f>
        <v>0</v>
      </c>
      <c r="AW67" s="40">
        <f>'Bieu8-XSKT'!AW67</f>
        <v>0</v>
      </c>
      <c r="AX67" s="40">
        <f>'Bieu8-XSKT'!AX67</f>
        <v>0</v>
      </c>
      <c r="AY67" s="40">
        <f>'Bieu8-XSKT'!AY67</f>
        <v>0</v>
      </c>
      <c r="AZ67" s="40">
        <f>'Bieu8-XSKT'!AZ67</f>
        <v>0</v>
      </c>
      <c r="BA67" s="40">
        <f>'Bieu8-XSKT'!BA67</f>
        <v>0</v>
      </c>
      <c r="BB67" s="40">
        <f>'Bieu8-XSKT'!BB67</f>
        <v>0</v>
      </c>
      <c r="BC67" s="40">
        <f>'Bieu8-XSKT'!BC67</f>
        <v>0</v>
      </c>
      <c r="BD67" s="40">
        <f>'Bieu8-XSKT'!BD67</f>
        <v>0</v>
      </c>
      <c r="BE67" s="40">
        <f>'Bieu8-XSKT'!BE67</f>
        <v>0</v>
      </c>
      <c r="BF67" s="40">
        <f>'Bieu8-XSKT'!BF67</f>
        <v>0</v>
      </c>
      <c r="BG67" s="40">
        <f>'Bieu8-XSKT'!BG67</f>
        <v>0</v>
      </c>
      <c r="BH67" s="40">
        <f>'Bieu8-XSKT'!BH67</f>
        <v>0</v>
      </c>
      <c r="BI67" s="40">
        <f>'Bieu8-XSKT'!BI67</f>
        <v>0</v>
      </c>
      <c r="BJ67" s="40">
        <f>'Bieu8-XSKT'!BJ67</f>
        <v>0</v>
      </c>
      <c r="BK67" s="40">
        <f>'Bieu8-XSKT'!BK67</f>
        <v>0</v>
      </c>
      <c r="BL67" s="40">
        <f>'Bieu8-XSKT'!BL67</f>
        <v>0</v>
      </c>
      <c r="BM67" s="40">
        <f>'Bieu8-XSKT'!BM67</f>
        <v>0</v>
      </c>
      <c r="BN67" s="40">
        <f>'Bieu8-XSKT'!BN67</f>
        <v>0</v>
      </c>
      <c r="BO67" s="40">
        <f>'Bieu8-XSKT'!BO67</f>
        <v>0</v>
      </c>
      <c r="BP67" s="40">
        <f>'Bieu8-XSKT'!BP67</f>
        <v>7100</v>
      </c>
      <c r="BQ67" s="40">
        <f>'Bieu8-XSKT'!BQ67</f>
        <v>0</v>
      </c>
      <c r="BR67" s="40">
        <f>'Bieu8-XSKT'!BR67</f>
        <v>2840</v>
      </c>
      <c r="BS67" s="40">
        <f>'Bieu8-XSKT'!BS67</f>
        <v>0</v>
      </c>
      <c r="BT67" s="40">
        <f>'Bieu8-XSKT'!BT67</f>
        <v>-400</v>
      </c>
      <c r="BU67" s="40">
        <f>'Bieu8-XSKT'!BU67</f>
        <v>6700</v>
      </c>
      <c r="BV67" s="40">
        <f>'Bieu8-XSKT'!BV67</f>
        <v>2860</v>
      </c>
      <c r="BW67" s="40">
        <f>'Bieu8-XSKT'!BW67</f>
        <v>2840</v>
      </c>
      <c r="BX67" s="40">
        <f>'Bieu8-XSKT'!BX67</f>
        <v>2840</v>
      </c>
      <c r="BY67" s="40">
        <f>'Bieu8-XSKT'!BY67</f>
        <v>3840</v>
      </c>
      <c r="BZ67" s="40">
        <f>'Bieu8-XSKT'!BZ67</f>
        <v>3840</v>
      </c>
      <c r="CA67" s="40">
        <f>'Bieu8-XSKT'!CA67</f>
        <v>0</v>
      </c>
      <c r="CB67" s="40">
        <f>'Bieu8-XSKT'!CB67</f>
        <v>3840</v>
      </c>
      <c r="CC67" s="39"/>
      <c r="CD67" s="49" t="s">
        <v>55</v>
      </c>
      <c r="CE67" s="49"/>
    </row>
    <row r="68" spans="1:83" s="17" customFormat="1" ht="45" hidden="1" x14ac:dyDescent="0.25">
      <c r="A68" s="41">
        <f t="shared" si="11"/>
        <v>7</v>
      </c>
      <c r="B68" s="43" t="s">
        <v>72</v>
      </c>
      <c r="C68" s="44"/>
      <c r="D68" s="44"/>
      <c r="E68" s="41">
        <v>2016</v>
      </c>
      <c r="F68" s="41" t="s">
        <v>460</v>
      </c>
      <c r="G68" s="40">
        <f>'Bieu8-XSKT'!G68</f>
        <v>18502</v>
      </c>
      <c r="H68" s="40">
        <f>'Bieu8-XSKT'!H68</f>
        <v>18500</v>
      </c>
      <c r="I68" s="40">
        <f>'Bieu8-XSKT'!I68</f>
        <v>0</v>
      </c>
      <c r="J68" s="40">
        <f>'Bieu8-XSKT'!J68</f>
        <v>0</v>
      </c>
      <c r="K68" s="40">
        <f>'Bieu8-XSKT'!K68</f>
        <v>0</v>
      </c>
      <c r="L68" s="40">
        <f>'Bieu8-XSKT'!L68</f>
        <v>0</v>
      </c>
      <c r="M68" s="40">
        <f>'Bieu8-XSKT'!M68</f>
        <v>0</v>
      </c>
      <c r="N68" s="40">
        <f>'Bieu8-XSKT'!N68</f>
        <v>0</v>
      </c>
      <c r="O68" s="40">
        <f>'Bieu8-XSKT'!O68</f>
        <v>0</v>
      </c>
      <c r="P68" s="40">
        <f>'Bieu8-XSKT'!P68</f>
        <v>0</v>
      </c>
      <c r="Q68" s="40">
        <f>'Bieu8-XSKT'!Q68</f>
        <v>0</v>
      </c>
      <c r="R68" s="40">
        <f>'Bieu8-XSKT'!R68</f>
        <v>0</v>
      </c>
      <c r="S68" s="40">
        <f>'Bieu8-XSKT'!S68</f>
        <v>0</v>
      </c>
      <c r="T68" s="40">
        <f>'Bieu8-XSKT'!T68</f>
        <v>0</v>
      </c>
      <c r="U68" s="40">
        <f>'Bieu8-XSKT'!U68</f>
        <v>0</v>
      </c>
      <c r="V68" s="40">
        <f>'Bieu8-XSKT'!V68</f>
        <v>0</v>
      </c>
      <c r="W68" s="40">
        <f>'Bieu8-XSKT'!W68</f>
        <v>0</v>
      </c>
      <c r="X68" s="40">
        <f>'Bieu8-XSKT'!X68</f>
        <v>18502</v>
      </c>
      <c r="Y68" s="40">
        <f>'Bieu8-XSKT'!Y68</f>
        <v>18500</v>
      </c>
      <c r="Z68" s="40">
        <f>'Bieu8-XSKT'!Z68</f>
        <v>0</v>
      </c>
      <c r="AA68" s="40">
        <f>'Bieu8-XSKT'!AA68</f>
        <v>0</v>
      </c>
      <c r="AB68" s="40">
        <f>'Bieu8-XSKT'!AB68</f>
        <v>2500</v>
      </c>
      <c r="AC68" s="40">
        <f>'Bieu8-XSKT'!AC68</f>
        <v>2500</v>
      </c>
      <c r="AD68" s="40">
        <f>'Bieu8-XSKT'!AD68</f>
        <v>0</v>
      </c>
      <c r="AE68" s="40">
        <f>'Bieu8-XSKT'!AE68</f>
        <v>0</v>
      </c>
      <c r="AF68" s="40">
        <f>'Bieu8-XSKT'!AF68</f>
        <v>2500</v>
      </c>
      <c r="AG68" s="40">
        <f>'Bieu8-XSKT'!AG68</f>
        <v>0</v>
      </c>
      <c r="AH68" s="40">
        <f>'Bieu8-XSKT'!AH68</f>
        <v>2500</v>
      </c>
      <c r="AI68" s="40">
        <f>'Bieu8-XSKT'!AI68</f>
        <v>2500</v>
      </c>
      <c r="AJ68" s="40">
        <f>'Bieu8-XSKT'!AJ68</f>
        <v>0</v>
      </c>
      <c r="AK68" s="40">
        <f>'Bieu8-XSKT'!AK68</f>
        <v>0</v>
      </c>
      <c r="AL68" s="40">
        <f>'Bieu8-XSKT'!AL68</f>
        <v>0</v>
      </c>
      <c r="AM68" s="40">
        <f>'Bieu8-XSKT'!AM68</f>
        <v>0</v>
      </c>
      <c r="AN68" s="40">
        <f>'Bieu8-XSKT'!AN68</f>
        <v>2500</v>
      </c>
      <c r="AO68" s="40">
        <f>'Bieu8-XSKT'!AO68</f>
        <v>2500</v>
      </c>
      <c r="AP68" s="40">
        <f>'Bieu8-XSKT'!AP68</f>
        <v>0</v>
      </c>
      <c r="AQ68" s="40">
        <f>'Bieu8-XSKT'!AQ68</f>
        <v>0</v>
      </c>
      <c r="AR68" s="40">
        <f>'Bieu8-XSKT'!AR68</f>
        <v>0</v>
      </c>
      <c r="AS68" s="40">
        <f>'Bieu8-XSKT'!AS68</f>
        <v>2500</v>
      </c>
      <c r="AT68" s="40">
        <f>'Bieu8-XSKT'!AT68</f>
        <v>2500</v>
      </c>
      <c r="AU68" s="40">
        <f>'Bieu8-XSKT'!AU68</f>
        <v>18502</v>
      </c>
      <c r="AV68" s="40">
        <f>'Bieu8-XSKT'!AV68</f>
        <v>18502</v>
      </c>
      <c r="AW68" s="40">
        <f>'Bieu8-XSKT'!AW68</f>
        <v>2500</v>
      </c>
      <c r="AX68" s="40">
        <f>'Bieu8-XSKT'!AX68</f>
        <v>16002</v>
      </c>
      <c r="AY68" s="40">
        <f>'Bieu8-XSKT'!AY68</f>
        <v>5000</v>
      </c>
      <c r="AZ68" s="40">
        <f>'Bieu8-XSKT'!AZ68</f>
        <v>6500</v>
      </c>
      <c r="BA68" s="40">
        <f>'Bieu8-XSKT'!BA68</f>
        <v>14150</v>
      </c>
      <c r="BB68" s="40">
        <f>'Bieu8-XSKT'!BB68</f>
        <v>11002</v>
      </c>
      <c r="BC68" s="40">
        <f>'Bieu8-XSKT'!BC68</f>
        <v>0</v>
      </c>
      <c r="BD68" s="40">
        <f>'Bieu8-XSKT'!BD68</f>
        <v>11002</v>
      </c>
      <c r="BE68" s="40">
        <f>'Bieu8-XSKT'!BE68</f>
        <v>0</v>
      </c>
      <c r="BF68" s="40">
        <f>'Bieu8-XSKT'!BF68</f>
        <v>0</v>
      </c>
      <c r="BG68" s="40">
        <f>'Bieu8-XSKT'!BG68</f>
        <v>7500</v>
      </c>
      <c r="BH68" s="40">
        <f>'Bieu8-XSKT'!BH68</f>
        <v>7500</v>
      </c>
      <c r="BI68" s="40">
        <f>'Bieu8-XSKT'!BI68</f>
        <v>18502</v>
      </c>
      <c r="BJ68" s="40">
        <f>'Bieu8-XSKT'!BJ68</f>
        <v>18508</v>
      </c>
      <c r="BK68" s="40">
        <f>'Bieu8-XSKT'!BK68</f>
        <v>18498</v>
      </c>
      <c r="BL68" s="40">
        <f>'Bieu8-XSKT'!BL68</f>
        <v>7500</v>
      </c>
      <c r="BM68" s="40">
        <f>'Bieu8-XSKT'!BM68</f>
        <v>5000</v>
      </c>
      <c r="BN68" s="40">
        <f>'Bieu8-XSKT'!BN68</f>
        <v>11008</v>
      </c>
      <c r="BO68" s="40">
        <f>'Bieu8-XSKT'!BO68</f>
        <v>-10</v>
      </c>
      <c r="BP68" s="40">
        <f>'Bieu8-XSKT'!BP68</f>
        <v>10998</v>
      </c>
      <c r="BQ68" s="40">
        <f>'Bieu8-XSKT'!BQ68</f>
        <v>6000</v>
      </c>
      <c r="BR68" s="40">
        <f>'Bieu8-XSKT'!BR68</f>
        <v>7000</v>
      </c>
      <c r="BS68" s="40">
        <f>'Bieu8-XSKT'!BS68</f>
        <v>3998</v>
      </c>
      <c r="BT68" s="40">
        <f>'Bieu8-XSKT'!BT68</f>
        <v>1448</v>
      </c>
      <c r="BU68" s="40">
        <f>'Bieu8-XSKT'!BU68</f>
        <v>18498</v>
      </c>
      <c r="BV68" s="40">
        <f>'Bieu8-XSKT'!BV68</f>
        <v>13052</v>
      </c>
      <c r="BW68" s="40">
        <f>'Bieu8-XSKT'!BW68</f>
        <v>7000</v>
      </c>
      <c r="BX68" s="40">
        <f>'Bieu8-XSKT'!BX68</f>
        <v>7000</v>
      </c>
      <c r="BY68" s="40">
        <f>'Bieu8-XSKT'!BY68</f>
        <v>5446</v>
      </c>
      <c r="BZ68" s="40">
        <f>'Bieu8-XSKT'!BZ68</f>
        <v>5446</v>
      </c>
      <c r="CA68" s="40">
        <f>'Bieu8-XSKT'!CA68</f>
        <v>0</v>
      </c>
      <c r="CB68" s="40">
        <f>'Bieu8-XSKT'!CB68</f>
        <v>5446</v>
      </c>
      <c r="CC68" s="39"/>
      <c r="CD68" s="124" t="s">
        <v>55</v>
      </c>
      <c r="CE68" s="124"/>
    </row>
    <row r="69" spans="1:83" s="107" customFormat="1" ht="45" hidden="1" x14ac:dyDescent="0.25">
      <c r="A69" s="41">
        <f t="shared" si="11"/>
        <v>8</v>
      </c>
      <c r="B69" s="146" t="s">
        <v>85</v>
      </c>
      <c r="C69" s="62"/>
      <c r="D69" s="62"/>
      <c r="E69" s="62">
        <v>2018</v>
      </c>
      <c r="F69" s="41" t="s">
        <v>86</v>
      </c>
      <c r="G69" s="40">
        <f>'Bieu8-XSKT'!G69</f>
        <v>20858</v>
      </c>
      <c r="H69" s="40">
        <f>'Bieu8-XSKT'!H69</f>
        <v>14900</v>
      </c>
      <c r="I69" s="40">
        <f>'Bieu8-XSKT'!I69</f>
        <v>0</v>
      </c>
      <c r="J69" s="40">
        <f>'Bieu8-XSKT'!J69</f>
        <v>0</v>
      </c>
      <c r="K69" s="40">
        <f>'Bieu8-XSKT'!K69</f>
        <v>0</v>
      </c>
      <c r="L69" s="40">
        <f>'Bieu8-XSKT'!L69</f>
        <v>0</v>
      </c>
      <c r="M69" s="40">
        <f>'Bieu8-XSKT'!M69</f>
        <v>0</v>
      </c>
      <c r="N69" s="40">
        <f>'Bieu8-XSKT'!N69</f>
        <v>0</v>
      </c>
      <c r="O69" s="40">
        <f>'Bieu8-XSKT'!O69</f>
        <v>0</v>
      </c>
      <c r="P69" s="40">
        <f>'Bieu8-XSKT'!P69</f>
        <v>0</v>
      </c>
      <c r="Q69" s="40">
        <f>'Bieu8-XSKT'!Q69</f>
        <v>0</v>
      </c>
      <c r="R69" s="40">
        <f>'Bieu8-XSKT'!R69</f>
        <v>0</v>
      </c>
      <c r="S69" s="40">
        <f>'Bieu8-XSKT'!S69</f>
        <v>0</v>
      </c>
      <c r="T69" s="40">
        <f>'Bieu8-XSKT'!T69</f>
        <v>0</v>
      </c>
      <c r="U69" s="40">
        <f>'Bieu8-XSKT'!U69</f>
        <v>0</v>
      </c>
      <c r="V69" s="40">
        <f>'Bieu8-XSKT'!V69</f>
        <v>0</v>
      </c>
      <c r="W69" s="40">
        <f>'Bieu8-XSKT'!W69</f>
        <v>0</v>
      </c>
      <c r="X69" s="40">
        <f>'Bieu8-XSKT'!X69</f>
        <v>0</v>
      </c>
      <c r="Y69" s="40">
        <f>'Bieu8-XSKT'!Y69</f>
        <v>0</v>
      </c>
      <c r="Z69" s="40">
        <f>'Bieu8-XSKT'!Z69</f>
        <v>0</v>
      </c>
      <c r="AA69" s="40">
        <f>'Bieu8-XSKT'!AA69</f>
        <v>0</v>
      </c>
      <c r="AB69" s="40">
        <f>'Bieu8-XSKT'!AB69</f>
        <v>0</v>
      </c>
      <c r="AC69" s="40">
        <f>'Bieu8-XSKT'!AC69</f>
        <v>0</v>
      </c>
      <c r="AD69" s="40">
        <f>'Bieu8-XSKT'!AD69</f>
        <v>0</v>
      </c>
      <c r="AE69" s="40">
        <f>'Bieu8-XSKT'!AE69</f>
        <v>0</v>
      </c>
      <c r="AF69" s="40">
        <f>'Bieu8-XSKT'!AF69</f>
        <v>0</v>
      </c>
      <c r="AG69" s="40">
        <f>'Bieu8-XSKT'!AG69</f>
        <v>0</v>
      </c>
      <c r="AH69" s="40">
        <f>'Bieu8-XSKT'!AH69</f>
        <v>0</v>
      </c>
      <c r="AI69" s="40">
        <f>'Bieu8-XSKT'!AI69</f>
        <v>0</v>
      </c>
      <c r="AJ69" s="40">
        <f>'Bieu8-XSKT'!AJ69</f>
        <v>0</v>
      </c>
      <c r="AK69" s="40">
        <f>'Bieu8-XSKT'!AK69</f>
        <v>0</v>
      </c>
      <c r="AL69" s="40">
        <f>'Bieu8-XSKT'!AL69</f>
        <v>0</v>
      </c>
      <c r="AM69" s="40">
        <f>'Bieu8-XSKT'!AM69</f>
        <v>0</v>
      </c>
      <c r="AN69" s="40">
        <f>'Bieu8-XSKT'!AN69</f>
        <v>0</v>
      </c>
      <c r="AO69" s="40">
        <f>'Bieu8-XSKT'!AO69</f>
        <v>0</v>
      </c>
      <c r="AP69" s="40">
        <f>'Bieu8-XSKT'!AP69</f>
        <v>0</v>
      </c>
      <c r="AQ69" s="40">
        <f>'Bieu8-XSKT'!AQ69</f>
        <v>0</v>
      </c>
      <c r="AR69" s="40">
        <f>'Bieu8-XSKT'!AR69</f>
        <v>0</v>
      </c>
      <c r="AS69" s="40">
        <f>'Bieu8-XSKT'!AS69</f>
        <v>0</v>
      </c>
      <c r="AT69" s="40">
        <f>'Bieu8-XSKT'!AT69</f>
        <v>0</v>
      </c>
      <c r="AU69" s="40">
        <f>'Bieu8-XSKT'!AU69</f>
        <v>14900</v>
      </c>
      <c r="AV69" s="40">
        <f>'Bieu8-XSKT'!AV69</f>
        <v>14900</v>
      </c>
      <c r="AW69" s="40">
        <f>'Bieu8-XSKT'!AW69</f>
        <v>0</v>
      </c>
      <c r="AX69" s="40">
        <f>'Bieu8-XSKT'!AX69</f>
        <v>14900</v>
      </c>
      <c r="AY69" s="40">
        <f>'Bieu8-XSKT'!AY69</f>
        <v>3800</v>
      </c>
      <c r="AZ69" s="40">
        <f>'Bieu8-XSKT'!AZ69</f>
        <v>4000</v>
      </c>
      <c r="BA69" s="40">
        <f>'Bieu8-XSKT'!BA69</f>
        <v>3874</v>
      </c>
      <c r="BB69" s="40">
        <f>'Bieu8-XSKT'!BB69</f>
        <v>11100</v>
      </c>
      <c r="BC69" s="40">
        <f>'Bieu8-XSKT'!BC69</f>
        <v>0</v>
      </c>
      <c r="BD69" s="40">
        <f>'Bieu8-XSKT'!BD69</f>
        <v>11100</v>
      </c>
      <c r="BE69" s="40">
        <f>'Bieu8-XSKT'!BE69</f>
        <v>3461</v>
      </c>
      <c r="BF69" s="40">
        <f>'Bieu8-XSKT'!BF69</f>
        <v>3461</v>
      </c>
      <c r="BG69" s="40">
        <f>'Bieu8-XSKT'!BG69</f>
        <v>3800</v>
      </c>
      <c r="BH69" s="40">
        <f>'Bieu8-XSKT'!BH69</f>
        <v>3800</v>
      </c>
      <c r="BI69" s="40">
        <f>'Bieu8-XSKT'!BI69</f>
        <v>14900</v>
      </c>
      <c r="BJ69" s="40">
        <f>'Bieu8-XSKT'!BJ69</f>
        <v>14900</v>
      </c>
      <c r="BK69" s="40">
        <f>'Bieu8-XSKT'!BK69</f>
        <v>14900</v>
      </c>
      <c r="BL69" s="40">
        <f>'Bieu8-XSKT'!BL69</f>
        <v>3800</v>
      </c>
      <c r="BM69" s="40">
        <f>'Bieu8-XSKT'!BM69</f>
        <v>3800</v>
      </c>
      <c r="BN69" s="40">
        <f>'Bieu8-XSKT'!BN69</f>
        <v>11100</v>
      </c>
      <c r="BO69" s="40">
        <f>'Bieu8-XSKT'!BO69</f>
        <v>0</v>
      </c>
      <c r="BP69" s="40">
        <f>'Bieu8-XSKT'!BP69</f>
        <v>11100</v>
      </c>
      <c r="BQ69" s="40">
        <f>'Bieu8-XSKT'!BQ69</f>
        <v>6000</v>
      </c>
      <c r="BR69" s="40">
        <f>'Bieu8-XSKT'!BR69</f>
        <v>6000</v>
      </c>
      <c r="BS69" s="40">
        <f>'Bieu8-XSKT'!BS69</f>
        <v>5100</v>
      </c>
      <c r="BT69" s="40">
        <f>'Bieu8-XSKT'!BT69</f>
        <v>-2043</v>
      </c>
      <c r="BU69" s="40">
        <f>'Bieu8-XSKT'!BU69</f>
        <v>14900</v>
      </c>
      <c r="BV69" s="40">
        <f>'Bieu8-XSKT'!BV69</f>
        <v>11843</v>
      </c>
      <c r="BW69" s="40">
        <f>'Bieu8-XSKT'!BW69</f>
        <v>6000</v>
      </c>
      <c r="BX69" s="40">
        <f>'Bieu8-XSKT'!BX69</f>
        <v>6000</v>
      </c>
      <c r="BY69" s="40">
        <f>'Bieu8-XSKT'!BY69</f>
        <v>3057</v>
      </c>
      <c r="BZ69" s="40">
        <f>'Bieu8-XSKT'!BZ69</f>
        <v>3057</v>
      </c>
      <c r="CA69" s="40">
        <f>'Bieu8-XSKT'!CA69</f>
        <v>0</v>
      </c>
      <c r="CB69" s="40">
        <f>'Bieu8-XSKT'!CB69</f>
        <v>3057</v>
      </c>
      <c r="CC69" s="39"/>
      <c r="CD69" s="41" t="s">
        <v>84</v>
      </c>
      <c r="CE69" s="41"/>
    </row>
    <row r="70" spans="1:83" s="107" customFormat="1" ht="45" hidden="1" x14ac:dyDescent="0.25">
      <c r="A70" s="41">
        <f t="shared" si="11"/>
        <v>9</v>
      </c>
      <c r="B70" s="43" t="s">
        <v>122</v>
      </c>
      <c r="C70" s="62"/>
      <c r="D70" s="62"/>
      <c r="E70" s="62">
        <v>2019</v>
      </c>
      <c r="F70" s="133" t="s">
        <v>222</v>
      </c>
      <c r="G70" s="40">
        <f>'Bieu8-XSKT'!G70</f>
        <v>3675</v>
      </c>
      <c r="H70" s="40">
        <f>'Bieu8-XSKT'!H70</f>
        <v>3675</v>
      </c>
      <c r="I70" s="40">
        <f>'Bieu8-XSKT'!I70</f>
        <v>0</v>
      </c>
      <c r="J70" s="40">
        <f>'Bieu8-XSKT'!J70</f>
        <v>0</v>
      </c>
      <c r="K70" s="40">
        <f>'Bieu8-XSKT'!K70</f>
        <v>0</v>
      </c>
      <c r="L70" s="40">
        <f>'Bieu8-XSKT'!L70</f>
        <v>0</v>
      </c>
      <c r="M70" s="40">
        <f>'Bieu8-XSKT'!M70</f>
        <v>0</v>
      </c>
      <c r="N70" s="40">
        <f>'Bieu8-XSKT'!N70</f>
        <v>0</v>
      </c>
      <c r="O70" s="40">
        <f>'Bieu8-XSKT'!O70</f>
        <v>0</v>
      </c>
      <c r="P70" s="40">
        <f>'Bieu8-XSKT'!P70</f>
        <v>0</v>
      </c>
      <c r="Q70" s="40">
        <f>'Bieu8-XSKT'!Q70</f>
        <v>0</v>
      </c>
      <c r="R70" s="40">
        <f>'Bieu8-XSKT'!R70</f>
        <v>0</v>
      </c>
      <c r="S70" s="40">
        <f>'Bieu8-XSKT'!S70</f>
        <v>0</v>
      </c>
      <c r="T70" s="40">
        <f>'Bieu8-XSKT'!T70</f>
        <v>0</v>
      </c>
      <c r="U70" s="40">
        <f>'Bieu8-XSKT'!U70</f>
        <v>0</v>
      </c>
      <c r="V70" s="40">
        <f>'Bieu8-XSKT'!V70</f>
        <v>0</v>
      </c>
      <c r="W70" s="40">
        <f>'Bieu8-XSKT'!W70</f>
        <v>0</v>
      </c>
      <c r="X70" s="40">
        <f>'Bieu8-XSKT'!X70</f>
        <v>0</v>
      </c>
      <c r="Y70" s="40">
        <f>'Bieu8-XSKT'!Y70</f>
        <v>0</v>
      </c>
      <c r="Z70" s="40">
        <f>'Bieu8-XSKT'!Z70</f>
        <v>0</v>
      </c>
      <c r="AA70" s="40">
        <f>'Bieu8-XSKT'!AA70</f>
        <v>0</v>
      </c>
      <c r="AB70" s="40">
        <f>'Bieu8-XSKT'!AB70</f>
        <v>0</v>
      </c>
      <c r="AC70" s="40">
        <f>'Bieu8-XSKT'!AC70</f>
        <v>0</v>
      </c>
      <c r="AD70" s="40">
        <f>'Bieu8-XSKT'!AD70</f>
        <v>0</v>
      </c>
      <c r="AE70" s="40">
        <f>'Bieu8-XSKT'!AE70</f>
        <v>0</v>
      </c>
      <c r="AF70" s="40">
        <f>'Bieu8-XSKT'!AF70</f>
        <v>0</v>
      </c>
      <c r="AG70" s="40">
        <f>'Bieu8-XSKT'!AG70</f>
        <v>0</v>
      </c>
      <c r="AH70" s="40">
        <f>'Bieu8-XSKT'!AH70</f>
        <v>0</v>
      </c>
      <c r="AI70" s="40">
        <f>'Bieu8-XSKT'!AI70</f>
        <v>0</v>
      </c>
      <c r="AJ70" s="40">
        <f>'Bieu8-XSKT'!AJ70</f>
        <v>0</v>
      </c>
      <c r="AK70" s="40">
        <f>'Bieu8-XSKT'!AK70</f>
        <v>0</v>
      </c>
      <c r="AL70" s="40">
        <f>'Bieu8-XSKT'!AL70</f>
        <v>0</v>
      </c>
      <c r="AM70" s="40">
        <f>'Bieu8-XSKT'!AM70</f>
        <v>0</v>
      </c>
      <c r="AN70" s="40">
        <f>'Bieu8-XSKT'!AN70</f>
        <v>0</v>
      </c>
      <c r="AO70" s="40">
        <f>'Bieu8-XSKT'!AO70</f>
        <v>0</v>
      </c>
      <c r="AP70" s="40">
        <f>'Bieu8-XSKT'!AP70</f>
        <v>0</v>
      </c>
      <c r="AQ70" s="40">
        <f>'Bieu8-XSKT'!AQ70</f>
        <v>0</v>
      </c>
      <c r="AR70" s="40">
        <f>'Bieu8-XSKT'!AR70</f>
        <v>0</v>
      </c>
      <c r="AS70" s="40">
        <f>'Bieu8-XSKT'!AS70</f>
        <v>0</v>
      </c>
      <c r="AT70" s="40">
        <f>'Bieu8-XSKT'!AT70</f>
        <v>0</v>
      </c>
      <c r="AU70" s="40">
        <f>'Bieu8-XSKT'!AU70</f>
        <v>0</v>
      </c>
      <c r="AV70" s="40">
        <f>'Bieu8-XSKT'!AV70</f>
        <v>0</v>
      </c>
      <c r="AW70" s="40">
        <f>'Bieu8-XSKT'!AW70</f>
        <v>0</v>
      </c>
      <c r="AX70" s="40">
        <f>'Bieu8-XSKT'!AX70</f>
        <v>0</v>
      </c>
      <c r="AY70" s="40">
        <f>'Bieu8-XSKT'!AY70</f>
        <v>55</v>
      </c>
      <c r="AZ70" s="40">
        <f>'Bieu8-XSKT'!AZ70</f>
        <v>0</v>
      </c>
      <c r="BA70" s="40">
        <f>'Bieu8-XSKT'!BA70</f>
        <v>0</v>
      </c>
      <c r="BB70" s="40">
        <f>'Bieu8-XSKT'!BB70</f>
        <v>0</v>
      </c>
      <c r="BC70" s="40">
        <f>'Bieu8-XSKT'!BC70</f>
        <v>0</v>
      </c>
      <c r="BD70" s="40">
        <f>'Bieu8-XSKT'!BD70</f>
        <v>0</v>
      </c>
      <c r="BE70" s="40">
        <f>'Bieu8-XSKT'!BE70</f>
        <v>0</v>
      </c>
      <c r="BF70" s="40">
        <f>'Bieu8-XSKT'!BF70</f>
        <v>0</v>
      </c>
      <c r="BG70" s="40">
        <f>'Bieu8-XSKT'!BG70</f>
        <v>55</v>
      </c>
      <c r="BH70" s="40">
        <f>'Bieu8-XSKT'!BH70</f>
        <v>55</v>
      </c>
      <c r="BI70" s="40">
        <f>'Bieu8-XSKT'!BI70</f>
        <v>3675</v>
      </c>
      <c r="BJ70" s="40">
        <f>'Bieu8-XSKT'!BJ70</f>
        <v>3675</v>
      </c>
      <c r="BK70" s="40">
        <f>'Bieu8-XSKT'!BK70</f>
        <v>3675</v>
      </c>
      <c r="BL70" s="40">
        <f>'Bieu8-XSKT'!BL70</f>
        <v>55</v>
      </c>
      <c r="BM70" s="40">
        <f>'Bieu8-XSKT'!BM70</f>
        <v>55</v>
      </c>
      <c r="BN70" s="40">
        <f>'Bieu8-XSKT'!BN70</f>
        <v>3620</v>
      </c>
      <c r="BO70" s="40">
        <f>'Bieu8-XSKT'!BO70</f>
        <v>0</v>
      </c>
      <c r="BP70" s="40">
        <f>'Bieu8-XSKT'!BP70</f>
        <v>3620</v>
      </c>
      <c r="BQ70" s="40">
        <f>'Bieu8-XSKT'!BQ70</f>
        <v>0</v>
      </c>
      <c r="BR70" s="40">
        <f>'Bieu8-XSKT'!BR70</f>
        <v>1800</v>
      </c>
      <c r="BS70" s="40">
        <f>'Bieu8-XSKT'!BS70</f>
        <v>1820</v>
      </c>
      <c r="BT70" s="40">
        <f>'Bieu8-XSKT'!BT70</f>
        <v>0</v>
      </c>
      <c r="BU70" s="40">
        <f>'Bieu8-XSKT'!BU70</f>
        <v>3675</v>
      </c>
      <c r="BV70" s="40">
        <f>'Bieu8-XSKT'!BV70</f>
        <v>1855</v>
      </c>
      <c r="BW70" s="40">
        <f>'Bieu8-XSKT'!BW70</f>
        <v>1800</v>
      </c>
      <c r="BX70" s="40">
        <f>'Bieu8-XSKT'!BX70</f>
        <v>1800</v>
      </c>
      <c r="BY70" s="40">
        <f>'Bieu8-XSKT'!BY70</f>
        <v>1820</v>
      </c>
      <c r="BZ70" s="40">
        <f>'Bieu8-XSKT'!BZ70</f>
        <v>1820</v>
      </c>
      <c r="CA70" s="40">
        <f>'Bieu8-XSKT'!CA70</f>
        <v>0</v>
      </c>
      <c r="CB70" s="40">
        <f>'Bieu8-XSKT'!CB70</f>
        <v>1820</v>
      </c>
      <c r="CC70" s="39"/>
      <c r="CD70" s="41" t="s">
        <v>55</v>
      </c>
      <c r="CE70" s="41"/>
    </row>
    <row r="71" spans="1:83" s="134" customFormat="1" ht="45" hidden="1" x14ac:dyDescent="0.25">
      <c r="A71" s="41">
        <f t="shared" si="11"/>
        <v>10</v>
      </c>
      <c r="B71" s="43" t="s">
        <v>123</v>
      </c>
      <c r="C71" s="117"/>
      <c r="D71" s="117"/>
      <c r="E71" s="62">
        <v>2019</v>
      </c>
      <c r="F71" s="133" t="s">
        <v>223</v>
      </c>
      <c r="G71" s="40">
        <f>'Bieu8-XSKT'!G71</f>
        <v>1000</v>
      </c>
      <c r="H71" s="40">
        <f>'Bieu8-XSKT'!H71</f>
        <v>987</v>
      </c>
      <c r="I71" s="40">
        <f>'Bieu8-XSKT'!I71</f>
        <v>0</v>
      </c>
      <c r="J71" s="40">
        <f>'Bieu8-XSKT'!J71</f>
        <v>0</v>
      </c>
      <c r="K71" s="40">
        <f>'Bieu8-XSKT'!K71</f>
        <v>0</v>
      </c>
      <c r="L71" s="40">
        <f>'Bieu8-XSKT'!L71</f>
        <v>0</v>
      </c>
      <c r="M71" s="40">
        <f>'Bieu8-XSKT'!M71</f>
        <v>0</v>
      </c>
      <c r="N71" s="40">
        <f>'Bieu8-XSKT'!N71</f>
        <v>0</v>
      </c>
      <c r="O71" s="40">
        <f>'Bieu8-XSKT'!O71</f>
        <v>0</v>
      </c>
      <c r="P71" s="40">
        <f>'Bieu8-XSKT'!P71</f>
        <v>0</v>
      </c>
      <c r="Q71" s="40">
        <f>'Bieu8-XSKT'!Q71</f>
        <v>0</v>
      </c>
      <c r="R71" s="40">
        <f>'Bieu8-XSKT'!R71</f>
        <v>0</v>
      </c>
      <c r="S71" s="40">
        <f>'Bieu8-XSKT'!S71</f>
        <v>0</v>
      </c>
      <c r="T71" s="40">
        <f>'Bieu8-XSKT'!T71</f>
        <v>0</v>
      </c>
      <c r="U71" s="40">
        <f>'Bieu8-XSKT'!U71</f>
        <v>0</v>
      </c>
      <c r="V71" s="40">
        <f>'Bieu8-XSKT'!V71</f>
        <v>0</v>
      </c>
      <c r="W71" s="40">
        <f>'Bieu8-XSKT'!W71</f>
        <v>0</v>
      </c>
      <c r="X71" s="40">
        <f>'Bieu8-XSKT'!X71</f>
        <v>0</v>
      </c>
      <c r="Y71" s="40">
        <f>'Bieu8-XSKT'!Y71</f>
        <v>0</v>
      </c>
      <c r="Z71" s="40">
        <f>'Bieu8-XSKT'!Z71</f>
        <v>0</v>
      </c>
      <c r="AA71" s="40">
        <f>'Bieu8-XSKT'!AA71</f>
        <v>0</v>
      </c>
      <c r="AB71" s="40">
        <f>'Bieu8-XSKT'!AB71</f>
        <v>0</v>
      </c>
      <c r="AC71" s="40">
        <f>'Bieu8-XSKT'!AC71</f>
        <v>0</v>
      </c>
      <c r="AD71" s="40">
        <f>'Bieu8-XSKT'!AD71</f>
        <v>0</v>
      </c>
      <c r="AE71" s="40">
        <f>'Bieu8-XSKT'!AE71</f>
        <v>0</v>
      </c>
      <c r="AF71" s="40">
        <f>'Bieu8-XSKT'!AF71</f>
        <v>0</v>
      </c>
      <c r="AG71" s="40">
        <f>'Bieu8-XSKT'!AG71</f>
        <v>0</v>
      </c>
      <c r="AH71" s="40">
        <f>'Bieu8-XSKT'!AH71</f>
        <v>0</v>
      </c>
      <c r="AI71" s="40">
        <f>'Bieu8-XSKT'!AI71</f>
        <v>0</v>
      </c>
      <c r="AJ71" s="40">
        <f>'Bieu8-XSKT'!AJ71</f>
        <v>0</v>
      </c>
      <c r="AK71" s="40">
        <f>'Bieu8-XSKT'!AK71</f>
        <v>0</v>
      </c>
      <c r="AL71" s="40">
        <f>'Bieu8-XSKT'!AL71</f>
        <v>0</v>
      </c>
      <c r="AM71" s="40">
        <f>'Bieu8-XSKT'!AM71</f>
        <v>0</v>
      </c>
      <c r="AN71" s="40">
        <f>'Bieu8-XSKT'!AN71</f>
        <v>0</v>
      </c>
      <c r="AO71" s="40">
        <f>'Bieu8-XSKT'!AO71</f>
        <v>0</v>
      </c>
      <c r="AP71" s="40">
        <f>'Bieu8-XSKT'!AP71</f>
        <v>0</v>
      </c>
      <c r="AQ71" s="40">
        <f>'Bieu8-XSKT'!AQ71</f>
        <v>0</v>
      </c>
      <c r="AR71" s="40">
        <f>'Bieu8-XSKT'!AR71</f>
        <v>0</v>
      </c>
      <c r="AS71" s="40">
        <f>'Bieu8-XSKT'!AS71</f>
        <v>0</v>
      </c>
      <c r="AT71" s="40">
        <f>'Bieu8-XSKT'!AT71</f>
        <v>0</v>
      </c>
      <c r="AU71" s="40">
        <f>'Bieu8-XSKT'!AU71</f>
        <v>0</v>
      </c>
      <c r="AV71" s="40">
        <f>'Bieu8-XSKT'!AV71</f>
        <v>0</v>
      </c>
      <c r="AW71" s="40">
        <f>'Bieu8-XSKT'!AW71</f>
        <v>0</v>
      </c>
      <c r="AX71" s="40">
        <f>'Bieu8-XSKT'!AX71</f>
        <v>0</v>
      </c>
      <c r="AY71" s="40">
        <f>'Bieu8-XSKT'!AY71</f>
        <v>20</v>
      </c>
      <c r="AZ71" s="40">
        <f>'Bieu8-XSKT'!AZ71</f>
        <v>0</v>
      </c>
      <c r="BA71" s="40">
        <f>'Bieu8-XSKT'!BA71</f>
        <v>0</v>
      </c>
      <c r="BB71" s="40">
        <f>'Bieu8-XSKT'!BB71</f>
        <v>0</v>
      </c>
      <c r="BC71" s="40">
        <f>'Bieu8-XSKT'!BC71</f>
        <v>0</v>
      </c>
      <c r="BD71" s="40">
        <f>'Bieu8-XSKT'!BD71</f>
        <v>0</v>
      </c>
      <c r="BE71" s="40">
        <f>'Bieu8-XSKT'!BE71</f>
        <v>0</v>
      </c>
      <c r="BF71" s="40">
        <f>'Bieu8-XSKT'!BF71</f>
        <v>0</v>
      </c>
      <c r="BG71" s="40">
        <f>'Bieu8-XSKT'!BG71</f>
        <v>20</v>
      </c>
      <c r="BH71" s="40">
        <f>'Bieu8-XSKT'!BH71</f>
        <v>20</v>
      </c>
      <c r="BI71" s="40">
        <f>'Bieu8-XSKT'!BI71</f>
        <v>1000</v>
      </c>
      <c r="BJ71" s="40">
        <f>'Bieu8-XSKT'!BJ71</f>
        <v>987</v>
      </c>
      <c r="BK71" s="40">
        <f>'Bieu8-XSKT'!BK71</f>
        <v>987</v>
      </c>
      <c r="BL71" s="40">
        <f>'Bieu8-XSKT'!BL71</f>
        <v>20</v>
      </c>
      <c r="BM71" s="40">
        <f>'Bieu8-XSKT'!BM71</f>
        <v>20</v>
      </c>
      <c r="BN71" s="40">
        <f>'Bieu8-XSKT'!BN71</f>
        <v>967</v>
      </c>
      <c r="BO71" s="40">
        <f>'Bieu8-XSKT'!BO71</f>
        <v>0</v>
      </c>
      <c r="BP71" s="40">
        <f>'Bieu8-XSKT'!BP71</f>
        <v>967</v>
      </c>
      <c r="BQ71" s="40">
        <f>'Bieu8-XSKT'!BQ71</f>
        <v>0</v>
      </c>
      <c r="BR71" s="40">
        <f>'Bieu8-XSKT'!BR71</f>
        <v>500</v>
      </c>
      <c r="BS71" s="40">
        <f>'Bieu8-XSKT'!BS71</f>
        <v>467</v>
      </c>
      <c r="BT71" s="40">
        <f>'Bieu8-XSKT'!BT71</f>
        <v>0</v>
      </c>
      <c r="BU71" s="40">
        <f>'Bieu8-XSKT'!BU71</f>
        <v>987</v>
      </c>
      <c r="BV71" s="40">
        <f>'Bieu8-XSKT'!BV71</f>
        <v>520</v>
      </c>
      <c r="BW71" s="40">
        <f>'Bieu8-XSKT'!BW71</f>
        <v>500</v>
      </c>
      <c r="BX71" s="40">
        <f>'Bieu8-XSKT'!BX71</f>
        <v>500</v>
      </c>
      <c r="BY71" s="40">
        <f>'Bieu8-XSKT'!BY71</f>
        <v>467</v>
      </c>
      <c r="BZ71" s="40">
        <f>'Bieu8-XSKT'!BZ71</f>
        <v>467</v>
      </c>
      <c r="CA71" s="40">
        <f>'Bieu8-XSKT'!CA71</f>
        <v>0</v>
      </c>
      <c r="CB71" s="40">
        <f>'Bieu8-XSKT'!CB71</f>
        <v>467</v>
      </c>
      <c r="CC71" s="39"/>
      <c r="CD71" s="41" t="s">
        <v>55</v>
      </c>
      <c r="CE71" s="41"/>
    </row>
    <row r="72" spans="1:83" s="107" customFormat="1" ht="45" hidden="1" x14ac:dyDescent="0.25">
      <c r="A72" s="41">
        <f t="shared" si="11"/>
        <v>11</v>
      </c>
      <c r="B72" s="43" t="s">
        <v>121</v>
      </c>
      <c r="C72" s="62"/>
      <c r="D72" s="62"/>
      <c r="E72" s="62">
        <v>2019</v>
      </c>
      <c r="F72" s="133" t="s">
        <v>221</v>
      </c>
      <c r="G72" s="40">
        <f>'Bieu8-XSKT'!G72</f>
        <v>9982</v>
      </c>
      <c r="H72" s="40">
        <f>'Bieu8-XSKT'!H72</f>
        <v>9982</v>
      </c>
      <c r="I72" s="40">
        <f>'Bieu8-XSKT'!I72</f>
        <v>0</v>
      </c>
      <c r="J72" s="40">
        <f>'Bieu8-XSKT'!J72</f>
        <v>0</v>
      </c>
      <c r="K72" s="40">
        <f>'Bieu8-XSKT'!K72</f>
        <v>0</v>
      </c>
      <c r="L72" s="40">
        <f>'Bieu8-XSKT'!L72</f>
        <v>0</v>
      </c>
      <c r="M72" s="40">
        <f>'Bieu8-XSKT'!M72</f>
        <v>0</v>
      </c>
      <c r="N72" s="40">
        <f>'Bieu8-XSKT'!N72</f>
        <v>0</v>
      </c>
      <c r="O72" s="40">
        <f>'Bieu8-XSKT'!O72</f>
        <v>0</v>
      </c>
      <c r="P72" s="40">
        <f>'Bieu8-XSKT'!P72</f>
        <v>0</v>
      </c>
      <c r="Q72" s="40">
        <f>'Bieu8-XSKT'!Q72</f>
        <v>0</v>
      </c>
      <c r="R72" s="40">
        <f>'Bieu8-XSKT'!R72</f>
        <v>0</v>
      </c>
      <c r="S72" s="40">
        <f>'Bieu8-XSKT'!S72</f>
        <v>0</v>
      </c>
      <c r="T72" s="40">
        <f>'Bieu8-XSKT'!T72</f>
        <v>0</v>
      </c>
      <c r="U72" s="40">
        <f>'Bieu8-XSKT'!U72</f>
        <v>0</v>
      </c>
      <c r="V72" s="40">
        <f>'Bieu8-XSKT'!V72</f>
        <v>0</v>
      </c>
      <c r="W72" s="40">
        <f>'Bieu8-XSKT'!W72</f>
        <v>0</v>
      </c>
      <c r="X72" s="40">
        <f>'Bieu8-XSKT'!X72</f>
        <v>0</v>
      </c>
      <c r="Y72" s="40">
        <f>'Bieu8-XSKT'!Y72</f>
        <v>0</v>
      </c>
      <c r="Z72" s="40">
        <f>'Bieu8-XSKT'!Z72</f>
        <v>0</v>
      </c>
      <c r="AA72" s="40">
        <f>'Bieu8-XSKT'!AA72</f>
        <v>0</v>
      </c>
      <c r="AB72" s="40">
        <f>'Bieu8-XSKT'!AB72</f>
        <v>0</v>
      </c>
      <c r="AC72" s="40">
        <f>'Bieu8-XSKT'!AC72</f>
        <v>0</v>
      </c>
      <c r="AD72" s="40">
        <f>'Bieu8-XSKT'!AD72</f>
        <v>0</v>
      </c>
      <c r="AE72" s="40">
        <f>'Bieu8-XSKT'!AE72</f>
        <v>0</v>
      </c>
      <c r="AF72" s="40">
        <f>'Bieu8-XSKT'!AF72</f>
        <v>0</v>
      </c>
      <c r="AG72" s="40">
        <f>'Bieu8-XSKT'!AG72</f>
        <v>0</v>
      </c>
      <c r="AH72" s="40">
        <f>'Bieu8-XSKT'!AH72</f>
        <v>0</v>
      </c>
      <c r="AI72" s="40">
        <f>'Bieu8-XSKT'!AI72</f>
        <v>0</v>
      </c>
      <c r="AJ72" s="40">
        <f>'Bieu8-XSKT'!AJ72</f>
        <v>0</v>
      </c>
      <c r="AK72" s="40">
        <f>'Bieu8-XSKT'!AK72</f>
        <v>0</v>
      </c>
      <c r="AL72" s="40">
        <f>'Bieu8-XSKT'!AL72</f>
        <v>0</v>
      </c>
      <c r="AM72" s="40">
        <f>'Bieu8-XSKT'!AM72</f>
        <v>0</v>
      </c>
      <c r="AN72" s="40">
        <f>'Bieu8-XSKT'!AN72</f>
        <v>0</v>
      </c>
      <c r="AO72" s="40">
        <f>'Bieu8-XSKT'!AO72</f>
        <v>0</v>
      </c>
      <c r="AP72" s="40">
        <f>'Bieu8-XSKT'!AP72</f>
        <v>0</v>
      </c>
      <c r="AQ72" s="40">
        <f>'Bieu8-XSKT'!AQ72</f>
        <v>0</v>
      </c>
      <c r="AR72" s="40">
        <f>'Bieu8-XSKT'!AR72</f>
        <v>0</v>
      </c>
      <c r="AS72" s="40">
        <f>'Bieu8-XSKT'!AS72</f>
        <v>0</v>
      </c>
      <c r="AT72" s="40">
        <f>'Bieu8-XSKT'!AT72</f>
        <v>0</v>
      </c>
      <c r="AU72" s="40">
        <f>'Bieu8-XSKT'!AU72</f>
        <v>0</v>
      </c>
      <c r="AV72" s="40">
        <f>'Bieu8-XSKT'!AV72</f>
        <v>0</v>
      </c>
      <c r="AW72" s="40">
        <f>'Bieu8-XSKT'!AW72</f>
        <v>0</v>
      </c>
      <c r="AX72" s="40">
        <f>'Bieu8-XSKT'!AX72</f>
        <v>0</v>
      </c>
      <c r="AY72" s="40">
        <f>'Bieu8-XSKT'!AY72</f>
        <v>140</v>
      </c>
      <c r="AZ72" s="40">
        <f>'Bieu8-XSKT'!AZ72</f>
        <v>0</v>
      </c>
      <c r="BA72" s="40">
        <f>'Bieu8-XSKT'!BA72</f>
        <v>0</v>
      </c>
      <c r="BB72" s="40">
        <f>'Bieu8-XSKT'!BB72</f>
        <v>0</v>
      </c>
      <c r="BC72" s="40">
        <f>'Bieu8-XSKT'!BC72</f>
        <v>0</v>
      </c>
      <c r="BD72" s="40">
        <f>'Bieu8-XSKT'!BD72</f>
        <v>0</v>
      </c>
      <c r="BE72" s="40">
        <f>'Bieu8-XSKT'!BE72</f>
        <v>0</v>
      </c>
      <c r="BF72" s="40">
        <f>'Bieu8-XSKT'!BF72</f>
        <v>0</v>
      </c>
      <c r="BG72" s="40">
        <f>'Bieu8-XSKT'!BG72</f>
        <v>140</v>
      </c>
      <c r="BH72" s="40">
        <f>'Bieu8-XSKT'!BH72</f>
        <v>140</v>
      </c>
      <c r="BI72" s="40">
        <f>'Bieu8-XSKT'!BI72</f>
        <v>9982</v>
      </c>
      <c r="BJ72" s="40">
        <f>'Bieu8-XSKT'!BJ72</f>
        <v>9982</v>
      </c>
      <c r="BK72" s="40">
        <f>'Bieu8-XSKT'!BK72</f>
        <v>9982</v>
      </c>
      <c r="BL72" s="40">
        <f>'Bieu8-XSKT'!BL72</f>
        <v>140</v>
      </c>
      <c r="BM72" s="40">
        <f>'Bieu8-XSKT'!BM72</f>
        <v>140</v>
      </c>
      <c r="BN72" s="40">
        <f>'Bieu8-XSKT'!BN72</f>
        <v>9842</v>
      </c>
      <c r="BO72" s="40">
        <f>'Bieu8-XSKT'!BO72</f>
        <v>0</v>
      </c>
      <c r="BP72" s="40">
        <f>'Bieu8-XSKT'!BP72</f>
        <v>9842</v>
      </c>
      <c r="BQ72" s="40">
        <f>'Bieu8-XSKT'!BQ72</f>
        <v>0</v>
      </c>
      <c r="BR72" s="40">
        <f>'Bieu8-XSKT'!BR72</f>
        <v>4500</v>
      </c>
      <c r="BS72" s="40">
        <f>'Bieu8-XSKT'!BS72</f>
        <v>5342</v>
      </c>
      <c r="BT72" s="40">
        <f>'Bieu8-XSKT'!BT72</f>
        <v>0</v>
      </c>
      <c r="BU72" s="40">
        <f>'Bieu8-XSKT'!BU72</f>
        <v>9982</v>
      </c>
      <c r="BV72" s="40">
        <f>'Bieu8-XSKT'!BV72</f>
        <v>4640</v>
      </c>
      <c r="BW72" s="40">
        <f>'Bieu8-XSKT'!BW72</f>
        <v>4500</v>
      </c>
      <c r="BX72" s="40">
        <f>'Bieu8-XSKT'!BX72</f>
        <v>4500</v>
      </c>
      <c r="BY72" s="40">
        <f>'Bieu8-XSKT'!BY72</f>
        <v>5342</v>
      </c>
      <c r="BZ72" s="40">
        <f>'Bieu8-XSKT'!BZ72</f>
        <v>5342</v>
      </c>
      <c r="CA72" s="40">
        <f>'Bieu8-XSKT'!CA72</f>
        <v>0</v>
      </c>
      <c r="CB72" s="40">
        <f>'Bieu8-XSKT'!CB72</f>
        <v>5342</v>
      </c>
      <c r="CC72" s="39"/>
      <c r="CD72" s="41" t="s">
        <v>55</v>
      </c>
      <c r="CE72" s="41"/>
    </row>
    <row r="73" spans="1:83" s="17" customFormat="1" ht="45" hidden="1" x14ac:dyDescent="0.25">
      <c r="A73" s="41">
        <f t="shared" si="11"/>
        <v>12</v>
      </c>
      <c r="B73" s="43" t="s">
        <v>124</v>
      </c>
      <c r="C73" s="44"/>
      <c r="D73" s="44"/>
      <c r="E73" s="45"/>
      <c r="F73" s="133" t="s">
        <v>125</v>
      </c>
      <c r="G73" s="40">
        <f>'Bieu8-XSKT'!G73</f>
        <v>4391</v>
      </c>
      <c r="H73" s="40">
        <f>'Bieu8-XSKT'!H73</f>
        <v>3950</v>
      </c>
      <c r="I73" s="40">
        <f>'Bieu8-XSKT'!I73</f>
        <v>0</v>
      </c>
      <c r="J73" s="40">
        <f>'Bieu8-XSKT'!J73</f>
        <v>0</v>
      </c>
      <c r="K73" s="40">
        <f>'Bieu8-XSKT'!K73</f>
        <v>0</v>
      </c>
      <c r="L73" s="40">
        <f>'Bieu8-XSKT'!L73</f>
        <v>0</v>
      </c>
      <c r="M73" s="40">
        <f>'Bieu8-XSKT'!M73</f>
        <v>0</v>
      </c>
      <c r="N73" s="40">
        <f>'Bieu8-XSKT'!N73</f>
        <v>0</v>
      </c>
      <c r="O73" s="40">
        <f>'Bieu8-XSKT'!O73</f>
        <v>0</v>
      </c>
      <c r="P73" s="40">
        <f>'Bieu8-XSKT'!P73</f>
        <v>0</v>
      </c>
      <c r="Q73" s="40">
        <f>'Bieu8-XSKT'!Q73</f>
        <v>0</v>
      </c>
      <c r="R73" s="40">
        <f>'Bieu8-XSKT'!R73</f>
        <v>0</v>
      </c>
      <c r="S73" s="40">
        <f>'Bieu8-XSKT'!S73</f>
        <v>0</v>
      </c>
      <c r="T73" s="40">
        <f>'Bieu8-XSKT'!T73</f>
        <v>0</v>
      </c>
      <c r="U73" s="40">
        <f>'Bieu8-XSKT'!U73</f>
        <v>0</v>
      </c>
      <c r="V73" s="40">
        <f>'Bieu8-XSKT'!V73</f>
        <v>0</v>
      </c>
      <c r="W73" s="40">
        <f>'Bieu8-XSKT'!W73</f>
        <v>0</v>
      </c>
      <c r="X73" s="40">
        <f>'Bieu8-XSKT'!X73</f>
        <v>0</v>
      </c>
      <c r="Y73" s="40">
        <f>'Bieu8-XSKT'!Y73</f>
        <v>0</v>
      </c>
      <c r="Z73" s="40">
        <f>'Bieu8-XSKT'!Z73</f>
        <v>0</v>
      </c>
      <c r="AA73" s="40">
        <f>'Bieu8-XSKT'!AA73</f>
        <v>0</v>
      </c>
      <c r="AB73" s="40">
        <f>'Bieu8-XSKT'!AB73</f>
        <v>0</v>
      </c>
      <c r="AC73" s="40">
        <f>'Bieu8-XSKT'!AC73</f>
        <v>0</v>
      </c>
      <c r="AD73" s="40">
        <f>'Bieu8-XSKT'!AD73</f>
        <v>0</v>
      </c>
      <c r="AE73" s="40">
        <f>'Bieu8-XSKT'!AE73</f>
        <v>0</v>
      </c>
      <c r="AF73" s="40">
        <f>'Bieu8-XSKT'!AF73</f>
        <v>0</v>
      </c>
      <c r="AG73" s="40">
        <f>'Bieu8-XSKT'!AG73</f>
        <v>0</v>
      </c>
      <c r="AH73" s="40">
        <f>'Bieu8-XSKT'!AH73</f>
        <v>0</v>
      </c>
      <c r="AI73" s="40">
        <f>'Bieu8-XSKT'!AI73</f>
        <v>0</v>
      </c>
      <c r="AJ73" s="40">
        <f>'Bieu8-XSKT'!AJ73</f>
        <v>0</v>
      </c>
      <c r="AK73" s="40">
        <f>'Bieu8-XSKT'!AK73</f>
        <v>0</v>
      </c>
      <c r="AL73" s="40">
        <f>'Bieu8-XSKT'!AL73</f>
        <v>0</v>
      </c>
      <c r="AM73" s="40">
        <f>'Bieu8-XSKT'!AM73</f>
        <v>0</v>
      </c>
      <c r="AN73" s="40">
        <f>'Bieu8-XSKT'!AN73</f>
        <v>0</v>
      </c>
      <c r="AO73" s="40">
        <f>'Bieu8-XSKT'!AO73</f>
        <v>0</v>
      </c>
      <c r="AP73" s="40">
        <f>'Bieu8-XSKT'!AP73</f>
        <v>0</v>
      </c>
      <c r="AQ73" s="40">
        <f>'Bieu8-XSKT'!AQ73</f>
        <v>0</v>
      </c>
      <c r="AR73" s="40">
        <f>'Bieu8-XSKT'!AR73</f>
        <v>0</v>
      </c>
      <c r="AS73" s="40">
        <f>'Bieu8-XSKT'!AS73</f>
        <v>0</v>
      </c>
      <c r="AT73" s="40">
        <f>'Bieu8-XSKT'!AT73</f>
        <v>0</v>
      </c>
      <c r="AU73" s="40">
        <f>'Bieu8-XSKT'!AU73</f>
        <v>0</v>
      </c>
      <c r="AV73" s="40">
        <f>'Bieu8-XSKT'!AV73</f>
        <v>0</v>
      </c>
      <c r="AW73" s="40">
        <f>'Bieu8-XSKT'!AW73</f>
        <v>0</v>
      </c>
      <c r="AX73" s="40">
        <f>'Bieu8-XSKT'!AX73</f>
        <v>0</v>
      </c>
      <c r="AY73" s="40">
        <f>'Bieu8-XSKT'!AY73</f>
        <v>0</v>
      </c>
      <c r="AZ73" s="40">
        <f>'Bieu8-XSKT'!AZ73</f>
        <v>0</v>
      </c>
      <c r="BA73" s="40">
        <f>'Bieu8-XSKT'!BA73</f>
        <v>0</v>
      </c>
      <c r="BB73" s="40">
        <f>'Bieu8-XSKT'!BB73</f>
        <v>0</v>
      </c>
      <c r="BC73" s="40">
        <f>'Bieu8-XSKT'!BC73</f>
        <v>0</v>
      </c>
      <c r="BD73" s="40">
        <f>'Bieu8-XSKT'!BD73</f>
        <v>0</v>
      </c>
      <c r="BE73" s="40">
        <f>'Bieu8-XSKT'!BE73</f>
        <v>0</v>
      </c>
      <c r="BF73" s="40">
        <f>'Bieu8-XSKT'!BF73</f>
        <v>0</v>
      </c>
      <c r="BG73" s="40">
        <f>'Bieu8-XSKT'!BG73</f>
        <v>0</v>
      </c>
      <c r="BH73" s="40">
        <f>'Bieu8-XSKT'!BH73</f>
        <v>0</v>
      </c>
      <c r="BI73" s="40">
        <f>'Bieu8-XSKT'!BI73</f>
        <v>5000</v>
      </c>
      <c r="BJ73" s="40">
        <f>'Bieu8-XSKT'!BJ73</f>
        <v>3000</v>
      </c>
      <c r="BK73" s="40">
        <f>'Bieu8-XSKT'!BK73</f>
        <v>3000</v>
      </c>
      <c r="BL73" s="40">
        <f>'Bieu8-XSKT'!BL73</f>
        <v>0</v>
      </c>
      <c r="BM73" s="40">
        <f>'Bieu8-XSKT'!BM73</f>
        <v>0</v>
      </c>
      <c r="BN73" s="40">
        <f>'Bieu8-XSKT'!BN73</f>
        <v>3000</v>
      </c>
      <c r="BO73" s="40">
        <f>'Bieu8-XSKT'!BO73</f>
        <v>0</v>
      </c>
      <c r="BP73" s="40">
        <f>'Bieu8-XSKT'!BP73</f>
        <v>3000</v>
      </c>
      <c r="BQ73" s="40">
        <f>'Bieu8-XSKT'!BQ73</f>
        <v>0</v>
      </c>
      <c r="BR73" s="40">
        <f>'Bieu8-XSKT'!BR73</f>
        <v>1500</v>
      </c>
      <c r="BS73" s="40">
        <f>'Bieu8-XSKT'!BS73</f>
        <v>1500</v>
      </c>
      <c r="BT73" s="40">
        <f>'Bieu8-XSKT'!BT73</f>
        <v>400</v>
      </c>
      <c r="BU73" s="40">
        <f>'Bieu8-XSKT'!BU73</f>
        <v>3400</v>
      </c>
      <c r="BV73" s="40">
        <f>'Bieu8-XSKT'!BV73</f>
        <v>1500</v>
      </c>
      <c r="BW73" s="40">
        <f>'Bieu8-XSKT'!BW73</f>
        <v>1500</v>
      </c>
      <c r="BX73" s="40">
        <f>'Bieu8-XSKT'!BX73</f>
        <v>1500</v>
      </c>
      <c r="BY73" s="40">
        <f>'Bieu8-XSKT'!BY73</f>
        <v>1900</v>
      </c>
      <c r="BZ73" s="40">
        <f>'Bieu8-XSKT'!BZ73</f>
        <v>1900</v>
      </c>
      <c r="CA73" s="40">
        <f>'Bieu8-XSKT'!CA73</f>
        <v>500</v>
      </c>
      <c r="CB73" s="40">
        <f>'Bieu8-XSKT'!CB73</f>
        <v>2400</v>
      </c>
      <c r="CC73" s="39">
        <v>500</v>
      </c>
      <c r="CD73" s="124" t="s">
        <v>56</v>
      </c>
      <c r="CE73" s="124"/>
    </row>
    <row r="74" spans="1:83" s="107" customFormat="1" ht="45" hidden="1" x14ac:dyDescent="0.25">
      <c r="A74" s="41">
        <f t="shared" si="11"/>
        <v>13</v>
      </c>
      <c r="B74" s="43" t="s">
        <v>126</v>
      </c>
      <c r="C74" s="117"/>
      <c r="D74" s="117"/>
      <c r="E74" s="62">
        <v>2019</v>
      </c>
      <c r="F74" s="133" t="s">
        <v>224</v>
      </c>
      <c r="G74" s="40">
        <f>'Bieu8-XSKT'!G74</f>
        <v>2026</v>
      </c>
      <c r="H74" s="40">
        <f>'Bieu8-XSKT'!H74</f>
        <v>1830</v>
      </c>
      <c r="I74" s="40">
        <f>'Bieu8-XSKT'!I74</f>
        <v>0</v>
      </c>
      <c r="J74" s="40">
        <f>'Bieu8-XSKT'!J74</f>
        <v>0</v>
      </c>
      <c r="K74" s="40">
        <f>'Bieu8-XSKT'!K74</f>
        <v>0</v>
      </c>
      <c r="L74" s="40">
        <f>'Bieu8-XSKT'!L74</f>
        <v>0</v>
      </c>
      <c r="M74" s="40">
        <f>'Bieu8-XSKT'!M74</f>
        <v>0</v>
      </c>
      <c r="N74" s="40">
        <f>'Bieu8-XSKT'!N74</f>
        <v>0</v>
      </c>
      <c r="O74" s="40">
        <f>'Bieu8-XSKT'!O74</f>
        <v>0</v>
      </c>
      <c r="P74" s="40">
        <f>'Bieu8-XSKT'!P74</f>
        <v>0</v>
      </c>
      <c r="Q74" s="40">
        <f>'Bieu8-XSKT'!Q74</f>
        <v>0</v>
      </c>
      <c r="R74" s="40">
        <f>'Bieu8-XSKT'!R74</f>
        <v>0</v>
      </c>
      <c r="S74" s="40">
        <f>'Bieu8-XSKT'!S74</f>
        <v>0</v>
      </c>
      <c r="T74" s="40">
        <f>'Bieu8-XSKT'!T74</f>
        <v>0</v>
      </c>
      <c r="U74" s="40">
        <f>'Bieu8-XSKT'!U74</f>
        <v>0</v>
      </c>
      <c r="V74" s="40">
        <f>'Bieu8-XSKT'!V74</f>
        <v>0</v>
      </c>
      <c r="W74" s="40">
        <f>'Bieu8-XSKT'!W74</f>
        <v>0</v>
      </c>
      <c r="X74" s="40">
        <f>'Bieu8-XSKT'!X74</f>
        <v>0</v>
      </c>
      <c r="Y74" s="40">
        <f>'Bieu8-XSKT'!Y74</f>
        <v>0</v>
      </c>
      <c r="Z74" s="40">
        <f>'Bieu8-XSKT'!Z74</f>
        <v>0</v>
      </c>
      <c r="AA74" s="40">
        <f>'Bieu8-XSKT'!AA74</f>
        <v>0</v>
      </c>
      <c r="AB74" s="40">
        <f>'Bieu8-XSKT'!AB74</f>
        <v>0</v>
      </c>
      <c r="AC74" s="40">
        <f>'Bieu8-XSKT'!AC74</f>
        <v>0</v>
      </c>
      <c r="AD74" s="40">
        <f>'Bieu8-XSKT'!AD74</f>
        <v>0</v>
      </c>
      <c r="AE74" s="40">
        <f>'Bieu8-XSKT'!AE74</f>
        <v>0</v>
      </c>
      <c r="AF74" s="40">
        <f>'Bieu8-XSKT'!AF74</f>
        <v>0</v>
      </c>
      <c r="AG74" s="40">
        <f>'Bieu8-XSKT'!AG74</f>
        <v>0</v>
      </c>
      <c r="AH74" s="40">
        <f>'Bieu8-XSKT'!AH74</f>
        <v>0</v>
      </c>
      <c r="AI74" s="40">
        <f>'Bieu8-XSKT'!AI74</f>
        <v>0</v>
      </c>
      <c r="AJ74" s="40">
        <f>'Bieu8-XSKT'!AJ74</f>
        <v>0</v>
      </c>
      <c r="AK74" s="40">
        <f>'Bieu8-XSKT'!AK74</f>
        <v>0</v>
      </c>
      <c r="AL74" s="40">
        <f>'Bieu8-XSKT'!AL74</f>
        <v>0</v>
      </c>
      <c r="AM74" s="40">
        <f>'Bieu8-XSKT'!AM74</f>
        <v>0</v>
      </c>
      <c r="AN74" s="40">
        <f>'Bieu8-XSKT'!AN74</f>
        <v>0</v>
      </c>
      <c r="AO74" s="40">
        <f>'Bieu8-XSKT'!AO74</f>
        <v>0</v>
      </c>
      <c r="AP74" s="40">
        <f>'Bieu8-XSKT'!AP74</f>
        <v>0</v>
      </c>
      <c r="AQ74" s="40">
        <f>'Bieu8-XSKT'!AQ74</f>
        <v>0</v>
      </c>
      <c r="AR74" s="40">
        <f>'Bieu8-XSKT'!AR74</f>
        <v>0</v>
      </c>
      <c r="AS74" s="40">
        <f>'Bieu8-XSKT'!AS74</f>
        <v>0</v>
      </c>
      <c r="AT74" s="40">
        <f>'Bieu8-XSKT'!AT74</f>
        <v>0</v>
      </c>
      <c r="AU74" s="40">
        <f>'Bieu8-XSKT'!AU74</f>
        <v>0</v>
      </c>
      <c r="AV74" s="40">
        <f>'Bieu8-XSKT'!AV74</f>
        <v>0</v>
      </c>
      <c r="AW74" s="40">
        <f>'Bieu8-XSKT'!AW74</f>
        <v>0</v>
      </c>
      <c r="AX74" s="40">
        <f>'Bieu8-XSKT'!AX74</f>
        <v>0</v>
      </c>
      <c r="AY74" s="40">
        <f>'Bieu8-XSKT'!AY74</f>
        <v>30</v>
      </c>
      <c r="AZ74" s="40">
        <f>'Bieu8-XSKT'!AZ74</f>
        <v>0</v>
      </c>
      <c r="BA74" s="40">
        <f>'Bieu8-XSKT'!BA74</f>
        <v>0</v>
      </c>
      <c r="BB74" s="40">
        <f>'Bieu8-XSKT'!BB74</f>
        <v>0</v>
      </c>
      <c r="BC74" s="40">
        <f>'Bieu8-XSKT'!BC74</f>
        <v>0</v>
      </c>
      <c r="BD74" s="40">
        <f>'Bieu8-XSKT'!BD74</f>
        <v>0</v>
      </c>
      <c r="BE74" s="40">
        <f>'Bieu8-XSKT'!BE74</f>
        <v>0</v>
      </c>
      <c r="BF74" s="40">
        <f>'Bieu8-XSKT'!BF74</f>
        <v>0</v>
      </c>
      <c r="BG74" s="40">
        <f>'Bieu8-XSKT'!BG74</f>
        <v>30</v>
      </c>
      <c r="BH74" s="40">
        <f>'Bieu8-XSKT'!BH74</f>
        <v>30</v>
      </c>
      <c r="BI74" s="40">
        <f>'Bieu8-XSKT'!BI74</f>
        <v>2026</v>
      </c>
      <c r="BJ74" s="40">
        <f>'Bieu8-XSKT'!BJ74</f>
        <v>1830</v>
      </c>
      <c r="BK74" s="40">
        <f>'Bieu8-XSKT'!BK74</f>
        <v>1830</v>
      </c>
      <c r="BL74" s="40">
        <f>'Bieu8-XSKT'!BL74</f>
        <v>30</v>
      </c>
      <c r="BM74" s="40">
        <f>'Bieu8-XSKT'!BM74</f>
        <v>30</v>
      </c>
      <c r="BN74" s="40">
        <f>'Bieu8-XSKT'!BN74</f>
        <v>1800</v>
      </c>
      <c r="BO74" s="40">
        <f>'Bieu8-XSKT'!BO74</f>
        <v>0</v>
      </c>
      <c r="BP74" s="40">
        <f>'Bieu8-XSKT'!BP74</f>
        <v>1800</v>
      </c>
      <c r="BQ74" s="40">
        <f>'Bieu8-XSKT'!BQ74</f>
        <v>0</v>
      </c>
      <c r="BR74" s="40">
        <f>'Bieu8-XSKT'!BR74</f>
        <v>900</v>
      </c>
      <c r="BS74" s="40">
        <f>'Bieu8-XSKT'!BS74</f>
        <v>900</v>
      </c>
      <c r="BT74" s="40">
        <f>'Bieu8-XSKT'!BT74</f>
        <v>0</v>
      </c>
      <c r="BU74" s="40">
        <f>'Bieu8-XSKT'!BU74</f>
        <v>1830</v>
      </c>
      <c r="BV74" s="40">
        <f>'Bieu8-XSKT'!BV74</f>
        <v>1479</v>
      </c>
      <c r="BW74" s="40">
        <f>'Bieu8-XSKT'!BW74</f>
        <v>900</v>
      </c>
      <c r="BX74" s="40">
        <f>'Bieu8-XSKT'!BX74</f>
        <v>900</v>
      </c>
      <c r="BY74" s="40">
        <f>'Bieu8-XSKT'!BY74</f>
        <v>351</v>
      </c>
      <c r="BZ74" s="40">
        <f>'Bieu8-XSKT'!BZ74</f>
        <v>351</v>
      </c>
      <c r="CA74" s="40">
        <f>'Bieu8-XSKT'!CA74</f>
        <v>0</v>
      </c>
      <c r="CB74" s="40">
        <f>'Bieu8-XSKT'!CB74</f>
        <v>351</v>
      </c>
      <c r="CC74" s="39"/>
      <c r="CD74" s="41" t="s">
        <v>58</v>
      </c>
      <c r="CE74" s="41"/>
    </row>
    <row r="75" spans="1:83" s="107" customFormat="1" ht="45" hidden="1" x14ac:dyDescent="0.25">
      <c r="A75" s="41">
        <f t="shared" si="11"/>
        <v>14</v>
      </c>
      <c r="B75" s="43" t="s">
        <v>127</v>
      </c>
      <c r="C75" s="117"/>
      <c r="D75" s="117"/>
      <c r="E75" s="62">
        <v>2019</v>
      </c>
      <c r="F75" s="133" t="s">
        <v>225</v>
      </c>
      <c r="G75" s="40">
        <f>'Bieu8-XSKT'!G75</f>
        <v>4030</v>
      </c>
      <c r="H75" s="40">
        <f>'Bieu8-XSKT'!H75</f>
        <v>3630</v>
      </c>
      <c r="I75" s="40">
        <f>'Bieu8-XSKT'!I75</f>
        <v>0</v>
      </c>
      <c r="J75" s="40">
        <f>'Bieu8-XSKT'!J75</f>
        <v>0</v>
      </c>
      <c r="K75" s="40">
        <f>'Bieu8-XSKT'!K75</f>
        <v>0</v>
      </c>
      <c r="L75" s="40">
        <f>'Bieu8-XSKT'!L75</f>
        <v>0</v>
      </c>
      <c r="M75" s="40">
        <f>'Bieu8-XSKT'!M75</f>
        <v>0</v>
      </c>
      <c r="N75" s="40">
        <f>'Bieu8-XSKT'!N75</f>
        <v>0</v>
      </c>
      <c r="O75" s="40">
        <f>'Bieu8-XSKT'!O75</f>
        <v>0</v>
      </c>
      <c r="P75" s="40">
        <f>'Bieu8-XSKT'!P75</f>
        <v>0</v>
      </c>
      <c r="Q75" s="40">
        <f>'Bieu8-XSKT'!Q75</f>
        <v>0</v>
      </c>
      <c r="R75" s="40">
        <f>'Bieu8-XSKT'!R75</f>
        <v>0</v>
      </c>
      <c r="S75" s="40">
        <f>'Bieu8-XSKT'!S75</f>
        <v>0</v>
      </c>
      <c r="T75" s="40">
        <f>'Bieu8-XSKT'!T75</f>
        <v>0</v>
      </c>
      <c r="U75" s="40">
        <f>'Bieu8-XSKT'!U75</f>
        <v>0</v>
      </c>
      <c r="V75" s="40">
        <f>'Bieu8-XSKT'!V75</f>
        <v>0</v>
      </c>
      <c r="W75" s="40">
        <f>'Bieu8-XSKT'!W75</f>
        <v>0</v>
      </c>
      <c r="X75" s="40">
        <f>'Bieu8-XSKT'!X75</f>
        <v>0</v>
      </c>
      <c r="Y75" s="40">
        <f>'Bieu8-XSKT'!Y75</f>
        <v>0</v>
      </c>
      <c r="Z75" s="40">
        <f>'Bieu8-XSKT'!Z75</f>
        <v>0</v>
      </c>
      <c r="AA75" s="40">
        <f>'Bieu8-XSKT'!AA75</f>
        <v>0</v>
      </c>
      <c r="AB75" s="40">
        <f>'Bieu8-XSKT'!AB75</f>
        <v>0</v>
      </c>
      <c r="AC75" s="40">
        <f>'Bieu8-XSKT'!AC75</f>
        <v>0</v>
      </c>
      <c r="AD75" s="40">
        <f>'Bieu8-XSKT'!AD75</f>
        <v>0</v>
      </c>
      <c r="AE75" s="40">
        <f>'Bieu8-XSKT'!AE75</f>
        <v>0</v>
      </c>
      <c r="AF75" s="40">
        <f>'Bieu8-XSKT'!AF75</f>
        <v>0</v>
      </c>
      <c r="AG75" s="40">
        <f>'Bieu8-XSKT'!AG75</f>
        <v>0</v>
      </c>
      <c r="AH75" s="40">
        <f>'Bieu8-XSKT'!AH75</f>
        <v>0</v>
      </c>
      <c r="AI75" s="40">
        <f>'Bieu8-XSKT'!AI75</f>
        <v>0</v>
      </c>
      <c r="AJ75" s="40">
        <f>'Bieu8-XSKT'!AJ75</f>
        <v>0</v>
      </c>
      <c r="AK75" s="40">
        <f>'Bieu8-XSKT'!AK75</f>
        <v>0</v>
      </c>
      <c r="AL75" s="40">
        <f>'Bieu8-XSKT'!AL75</f>
        <v>0</v>
      </c>
      <c r="AM75" s="40">
        <f>'Bieu8-XSKT'!AM75</f>
        <v>0</v>
      </c>
      <c r="AN75" s="40">
        <f>'Bieu8-XSKT'!AN75</f>
        <v>0</v>
      </c>
      <c r="AO75" s="40">
        <f>'Bieu8-XSKT'!AO75</f>
        <v>0</v>
      </c>
      <c r="AP75" s="40">
        <f>'Bieu8-XSKT'!AP75</f>
        <v>0</v>
      </c>
      <c r="AQ75" s="40">
        <f>'Bieu8-XSKT'!AQ75</f>
        <v>0</v>
      </c>
      <c r="AR75" s="40">
        <f>'Bieu8-XSKT'!AR75</f>
        <v>0</v>
      </c>
      <c r="AS75" s="40">
        <f>'Bieu8-XSKT'!AS75</f>
        <v>0</v>
      </c>
      <c r="AT75" s="40">
        <f>'Bieu8-XSKT'!AT75</f>
        <v>0</v>
      </c>
      <c r="AU75" s="40">
        <f>'Bieu8-XSKT'!AU75</f>
        <v>0</v>
      </c>
      <c r="AV75" s="40">
        <f>'Bieu8-XSKT'!AV75</f>
        <v>0</v>
      </c>
      <c r="AW75" s="40">
        <f>'Bieu8-XSKT'!AW75</f>
        <v>0</v>
      </c>
      <c r="AX75" s="40">
        <f>'Bieu8-XSKT'!AX75</f>
        <v>0</v>
      </c>
      <c r="AY75" s="40">
        <f>'Bieu8-XSKT'!AY75</f>
        <v>60</v>
      </c>
      <c r="AZ75" s="40">
        <f>'Bieu8-XSKT'!AZ75</f>
        <v>0</v>
      </c>
      <c r="BA75" s="40">
        <f>'Bieu8-XSKT'!BA75</f>
        <v>0</v>
      </c>
      <c r="BB75" s="40">
        <f>'Bieu8-XSKT'!BB75</f>
        <v>0</v>
      </c>
      <c r="BC75" s="40">
        <f>'Bieu8-XSKT'!BC75</f>
        <v>0</v>
      </c>
      <c r="BD75" s="40">
        <f>'Bieu8-XSKT'!BD75</f>
        <v>0</v>
      </c>
      <c r="BE75" s="40">
        <f>'Bieu8-XSKT'!BE75</f>
        <v>0</v>
      </c>
      <c r="BF75" s="40">
        <f>'Bieu8-XSKT'!BF75</f>
        <v>0</v>
      </c>
      <c r="BG75" s="40">
        <f>'Bieu8-XSKT'!BG75</f>
        <v>60</v>
      </c>
      <c r="BH75" s="40">
        <f>'Bieu8-XSKT'!BH75</f>
        <v>60</v>
      </c>
      <c r="BI75" s="40">
        <f>'Bieu8-XSKT'!BI75</f>
        <v>4030</v>
      </c>
      <c r="BJ75" s="40">
        <f>'Bieu8-XSKT'!BJ75</f>
        <v>3630</v>
      </c>
      <c r="BK75" s="40">
        <f>'Bieu8-XSKT'!BK75</f>
        <v>3630</v>
      </c>
      <c r="BL75" s="40">
        <f>'Bieu8-XSKT'!BL75</f>
        <v>60</v>
      </c>
      <c r="BM75" s="40">
        <f>'Bieu8-XSKT'!BM75</f>
        <v>60</v>
      </c>
      <c r="BN75" s="40">
        <f>'Bieu8-XSKT'!BN75</f>
        <v>3570</v>
      </c>
      <c r="BO75" s="40">
        <f>'Bieu8-XSKT'!BO75</f>
        <v>0</v>
      </c>
      <c r="BP75" s="40">
        <f>'Bieu8-XSKT'!BP75</f>
        <v>3570</v>
      </c>
      <c r="BQ75" s="40">
        <f>'Bieu8-XSKT'!BQ75</f>
        <v>0</v>
      </c>
      <c r="BR75" s="40">
        <f>'Bieu8-XSKT'!BR75</f>
        <v>1800</v>
      </c>
      <c r="BS75" s="40">
        <f>'Bieu8-XSKT'!BS75</f>
        <v>1770</v>
      </c>
      <c r="BT75" s="40">
        <f>'Bieu8-XSKT'!BT75</f>
        <v>0</v>
      </c>
      <c r="BU75" s="40">
        <f>'Bieu8-XSKT'!BU75</f>
        <v>3630</v>
      </c>
      <c r="BV75" s="40">
        <f>'Bieu8-XSKT'!BV75</f>
        <v>1860</v>
      </c>
      <c r="BW75" s="40">
        <f>'Bieu8-XSKT'!BW75</f>
        <v>1800</v>
      </c>
      <c r="BX75" s="40">
        <f>'Bieu8-XSKT'!BX75</f>
        <v>1800</v>
      </c>
      <c r="BY75" s="40">
        <f>'Bieu8-XSKT'!BY75</f>
        <v>1770</v>
      </c>
      <c r="BZ75" s="40">
        <f>'Bieu8-XSKT'!BZ75</f>
        <v>1770</v>
      </c>
      <c r="CA75" s="40">
        <f>'Bieu8-XSKT'!CA75</f>
        <v>0</v>
      </c>
      <c r="CB75" s="40">
        <f>'Bieu8-XSKT'!CB75</f>
        <v>1770</v>
      </c>
      <c r="CC75" s="39"/>
      <c r="CD75" s="41" t="s">
        <v>58</v>
      </c>
      <c r="CE75" s="41"/>
    </row>
    <row r="76" spans="1:83" s="134" customFormat="1" ht="45" hidden="1" x14ac:dyDescent="0.25">
      <c r="A76" s="41">
        <f t="shared" si="11"/>
        <v>15</v>
      </c>
      <c r="B76" s="43" t="s">
        <v>129</v>
      </c>
      <c r="C76" s="117"/>
      <c r="D76" s="117"/>
      <c r="E76" s="62">
        <v>2019</v>
      </c>
      <c r="F76" s="133" t="s">
        <v>227</v>
      </c>
      <c r="G76" s="40">
        <f>'Bieu8-XSKT'!G76</f>
        <v>6102</v>
      </c>
      <c r="H76" s="40">
        <f>'Bieu8-XSKT'!H76</f>
        <v>5000</v>
      </c>
      <c r="I76" s="40">
        <f>'Bieu8-XSKT'!I76</f>
        <v>0</v>
      </c>
      <c r="J76" s="40">
        <f>'Bieu8-XSKT'!J76</f>
        <v>0</v>
      </c>
      <c r="K76" s="40">
        <f>'Bieu8-XSKT'!K76</f>
        <v>0</v>
      </c>
      <c r="L76" s="40">
        <f>'Bieu8-XSKT'!L76</f>
        <v>0</v>
      </c>
      <c r="M76" s="40">
        <f>'Bieu8-XSKT'!M76</f>
        <v>0</v>
      </c>
      <c r="N76" s="40">
        <f>'Bieu8-XSKT'!N76</f>
        <v>0</v>
      </c>
      <c r="O76" s="40">
        <f>'Bieu8-XSKT'!O76</f>
        <v>0</v>
      </c>
      <c r="P76" s="40">
        <f>'Bieu8-XSKT'!P76</f>
        <v>0</v>
      </c>
      <c r="Q76" s="40">
        <f>'Bieu8-XSKT'!Q76</f>
        <v>0</v>
      </c>
      <c r="R76" s="40">
        <f>'Bieu8-XSKT'!R76</f>
        <v>0</v>
      </c>
      <c r="S76" s="40">
        <f>'Bieu8-XSKT'!S76</f>
        <v>0</v>
      </c>
      <c r="T76" s="40">
        <f>'Bieu8-XSKT'!T76</f>
        <v>0</v>
      </c>
      <c r="U76" s="40">
        <f>'Bieu8-XSKT'!U76</f>
        <v>0</v>
      </c>
      <c r="V76" s="40">
        <f>'Bieu8-XSKT'!V76</f>
        <v>0</v>
      </c>
      <c r="W76" s="40">
        <f>'Bieu8-XSKT'!W76</f>
        <v>0</v>
      </c>
      <c r="X76" s="40">
        <f>'Bieu8-XSKT'!X76</f>
        <v>0</v>
      </c>
      <c r="Y76" s="40">
        <f>'Bieu8-XSKT'!Y76</f>
        <v>0</v>
      </c>
      <c r="Z76" s="40">
        <f>'Bieu8-XSKT'!Z76</f>
        <v>0</v>
      </c>
      <c r="AA76" s="40">
        <f>'Bieu8-XSKT'!AA76</f>
        <v>0</v>
      </c>
      <c r="AB76" s="40">
        <f>'Bieu8-XSKT'!AB76</f>
        <v>0</v>
      </c>
      <c r="AC76" s="40">
        <f>'Bieu8-XSKT'!AC76</f>
        <v>0</v>
      </c>
      <c r="AD76" s="40">
        <f>'Bieu8-XSKT'!AD76</f>
        <v>0</v>
      </c>
      <c r="AE76" s="40">
        <f>'Bieu8-XSKT'!AE76</f>
        <v>0</v>
      </c>
      <c r="AF76" s="40">
        <f>'Bieu8-XSKT'!AF76</f>
        <v>0</v>
      </c>
      <c r="AG76" s="40">
        <f>'Bieu8-XSKT'!AG76</f>
        <v>0</v>
      </c>
      <c r="AH76" s="40">
        <f>'Bieu8-XSKT'!AH76</f>
        <v>0</v>
      </c>
      <c r="AI76" s="40">
        <f>'Bieu8-XSKT'!AI76</f>
        <v>0</v>
      </c>
      <c r="AJ76" s="40">
        <f>'Bieu8-XSKT'!AJ76</f>
        <v>0</v>
      </c>
      <c r="AK76" s="40">
        <f>'Bieu8-XSKT'!AK76</f>
        <v>0</v>
      </c>
      <c r="AL76" s="40">
        <f>'Bieu8-XSKT'!AL76</f>
        <v>0</v>
      </c>
      <c r="AM76" s="40">
        <f>'Bieu8-XSKT'!AM76</f>
        <v>0</v>
      </c>
      <c r="AN76" s="40">
        <f>'Bieu8-XSKT'!AN76</f>
        <v>0</v>
      </c>
      <c r="AO76" s="40">
        <f>'Bieu8-XSKT'!AO76</f>
        <v>0</v>
      </c>
      <c r="AP76" s="40">
        <f>'Bieu8-XSKT'!AP76</f>
        <v>0</v>
      </c>
      <c r="AQ76" s="40">
        <f>'Bieu8-XSKT'!AQ76</f>
        <v>0</v>
      </c>
      <c r="AR76" s="40">
        <f>'Bieu8-XSKT'!AR76</f>
        <v>0</v>
      </c>
      <c r="AS76" s="40">
        <f>'Bieu8-XSKT'!AS76</f>
        <v>0</v>
      </c>
      <c r="AT76" s="40">
        <f>'Bieu8-XSKT'!AT76</f>
        <v>0</v>
      </c>
      <c r="AU76" s="40">
        <f>'Bieu8-XSKT'!AU76</f>
        <v>0</v>
      </c>
      <c r="AV76" s="40">
        <f>'Bieu8-XSKT'!AV76</f>
        <v>0</v>
      </c>
      <c r="AW76" s="40">
        <f>'Bieu8-XSKT'!AW76</f>
        <v>0</v>
      </c>
      <c r="AX76" s="40">
        <f>'Bieu8-XSKT'!AX76</f>
        <v>0</v>
      </c>
      <c r="AY76" s="40">
        <f>'Bieu8-XSKT'!AY76</f>
        <v>0</v>
      </c>
      <c r="AZ76" s="40">
        <f>'Bieu8-XSKT'!AZ76</f>
        <v>0</v>
      </c>
      <c r="BA76" s="40">
        <f>'Bieu8-XSKT'!BA76</f>
        <v>0</v>
      </c>
      <c r="BB76" s="40">
        <f>'Bieu8-XSKT'!BB76</f>
        <v>0</v>
      </c>
      <c r="BC76" s="40">
        <f>'Bieu8-XSKT'!BC76</f>
        <v>0</v>
      </c>
      <c r="BD76" s="40">
        <f>'Bieu8-XSKT'!BD76</f>
        <v>0</v>
      </c>
      <c r="BE76" s="40">
        <f>'Bieu8-XSKT'!BE76</f>
        <v>0</v>
      </c>
      <c r="BF76" s="40">
        <f>'Bieu8-XSKT'!BF76</f>
        <v>0</v>
      </c>
      <c r="BG76" s="40">
        <f>'Bieu8-XSKT'!BG76</f>
        <v>0</v>
      </c>
      <c r="BH76" s="40">
        <f>'Bieu8-XSKT'!BH76</f>
        <v>0</v>
      </c>
      <c r="BI76" s="40">
        <f>'Bieu8-XSKT'!BI76</f>
        <v>6102</v>
      </c>
      <c r="BJ76" s="40">
        <f>'Bieu8-XSKT'!BJ76</f>
        <v>4000</v>
      </c>
      <c r="BK76" s="40">
        <f>'Bieu8-XSKT'!BK76</f>
        <v>4000</v>
      </c>
      <c r="BL76" s="40">
        <f>'Bieu8-XSKT'!BL76</f>
        <v>0</v>
      </c>
      <c r="BM76" s="40">
        <f>'Bieu8-XSKT'!BM76</f>
        <v>0</v>
      </c>
      <c r="BN76" s="40">
        <f>'Bieu8-XSKT'!BN76</f>
        <v>4000</v>
      </c>
      <c r="BO76" s="40">
        <f>'Bieu8-XSKT'!BO76</f>
        <v>0</v>
      </c>
      <c r="BP76" s="40">
        <f>'Bieu8-XSKT'!BP76</f>
        <v>4000</v>
      </c>
      <c r="BQ76" s="40">
        <f>'Bieu8-XSKT'!BQ76</f>
        <v>0</v>
      </c>
      <c r="BR76" s="40">
        <f>'Bieu8-XSKT'!BR76</f>
        <v>2000</v>
      </c>
      <c r="BS76" s="40">
        <f>'Bieu8-XSKT'!BS76</f>
        <v>2000</v>
      </c>
      <c r="BT76" s="40">
        <f>'Bieu8-XSKT'!BT76</f>
        <v>0</v>
      </c>
      <c r="BU76" s="40">
        <f>'Bieu8-XSKT'!BU76</f>
        <v>4000</v>
      </c>
      <c r="BV76" s="40">
        <f>'Bieu8-XSKT'!BV76</f>
        <v>2050</v>
      </c>
      <c r="BW76" s="40">
        <f>'Bieu8-XSKT'!BW76</f>
        <v>2000</v>
      </c>
      <c r="BX76" s="40">
        <f>'Bieu8-XSKT'!BX76</f>
        <v>2000</v>
      </c>
      <c r="BY76" s="40">
        <f>'Bieu8-XSKT'!BY76</f>
        <v>1950</v>
      </c>
      <c r="BZ76" s="40">
        <f>'Bieu8-XSKT'!BZ76</f>
        <v>1950</v>
      </c>
      <c r="CA76" s="40">
        <f>'Bieu8-XSKT'!CA76</f>
        <v>1000</v>
      </c>
      <c r="CB76" s="40">
        <f>'Bieu8-XSKT'!CB76</f>
        <v>2950</v>
      </c>
      <c r="CC76" s="39">
        <v>1000</v>
      </c>
      <c r="CD76" s="41" t="s">
        <v>58</v>
      </c>
      <c r="CE76" s="41"/>
    </row>
    <row r="77" spans="1:83" s="107" customFormat="1" ht="30" hidden="1" x14ac:dyDescent="0.25">
      <c r="A77" s="41">
        <f t="shared" si="11"/>
        <v>16</v>
      </c>
      <c r="B77" s="141" t="s">
        <v>132</v>
      </c>
      <c r="C77" s="117"/>
      <c r="D77" s="117"/>
      <c r="E77" s="62">
        <v>2019</v>
      </c>
      <c r="F77" s="41" t="s">
        <v>461</v>
      </c>
      <c r="G77" s="40">
        <f>'Bieu8-XSKT'!G77</f>
        <v>9641</v>
      </c>
      <c r="H77" s="40">
        <f>'Bieu8-XSKT'!H77</f>
        <v>8500</v>
      </c>
      <c r="I77" s="40">
        <f>'Bieu8-XSKT'!I77</f>
        <v>0</v>
      </c>
      <c r="J77" s="40">
        <f>'Bieu8-XSKT'!J77</f>
        <v>0</v>
      </c>
      <c r="K77" s="40">
        <f>'Bieu8-XSKT'!K77</f>
        <v>0</v>
      </c>
      <c r="L77" s="40">
        <f>'Bieu8-XSKT'!L77</f>
        <v>0</v>
      </c>
      <c r="M77" s="40">
        <f>'Bieu8-XSKT'!M77</f>
        <v>0</v>
      </c>
      <c r="N77" s="40">
        <f>'Bieu8-XSKT'!N77</f>
        <v>0</v>
      </c>
      <c r="O77" s="40">
        <f>'Bieu8-XSKT'!O77</f>
        <v>0</v>
      </c>
      <c r="P77" s="40">
        <f>'Bieu8-XSKT'!P77</f>
        <v>0</v>
      </c>
      <c r="Q77" s="40">
        <f>'Bieu8-XSKT'!Q77</f>
        <v>0</v>
      </c>
      <c r="R77" s="40">
        <f>'Bieu8-XSKT'!R77</f>
        <v>0</v>
      </c>
      <c r="S77" s="40">
        <f>'Bieu8-XSKT'!S77</f>
        <v>0</v>
      </c>
      <c r="T77" s="40">
        <f>'Bieu8-XSKT'!T77</f>
        <v>0</v>
      </c>
      <c r="U77" s="40">
        <f>'Bieu8-XSKT'!U77</f>
        <v>0</v>
      </c>
      <c r="V77" s="40">
        <f>'Bieu8-XSKT'!V77</f>
        <v>0</v>
      </c>
      <c r="W77" s="40">
        <f>'Bieu8-XSKT'!W77</f>
        <v>0</v>
      </c>
      <c r="X77" s="40">
        <f>'Bieu8-XSKT'!X77</f>
        <v>0</v>
      </c>
      <c r="Y77" s="40">
        <f>'Bieu8-XSKT'!Y77</f>
        <v>0</v>
      </c>
      <c r="Z77" s="40">
        <f>'Bieu8-XSKT'!Z77</f>
        <v>0</v>
      </c>
      <c r="AA77" s="40">
        <f>'Bieu8-XSKT'!AA77</f>
        <v>0</v>
      </c>
      <c r="AB77" s="40">
        <f>'Bieu8-XSKT'!AB77</f>
        <v>0</v>
      </c>
      <c r="AC77" s="40">
        <f>'Bieu8-XSKT'!AC77</f>
        <v>0</v>
      </c>
      <c r="AD77" s="40">
        <f>'Bieu8-XSKT'!AD77</f>
        <v>0</v>
      </c>
      <c r="AE77" s="40">
        <f>'Bieu8-XSKT'!AE77</f>
        <v>0</v>
      </c>
      <c r="AF77" s="40">
        <f>'Bieu8-XSKT'!AF77</f>
        <v>0</v>
      </c>
      <c r="AG77" s="40">
        <f>'Bieu8-XSKT'!AG77</f>
        <v>0</v>
      </c>
      <c r="AH77" s="40">
        <f>'Bieu8-XSKT'!AH77</f>
        <v>0</v>
      </c>
      <c r="AI77" s="40">
        <f>'Bieu8-XSKT'!AI77</f>
        <v>0</v>
      </c>
      <c r="AJ77" s="40">
        <f>'Bieu8-XSKT'!AJ77</f>
        <v>0</v>
      </c>
      <c r="AK77" s="40">
        <f>'Bieu8-XSKT'!AK77</f>
        <v>0</v>
      </c>
      <c r="AL77" s="40">
        <f>'Bieu8-XSKT'!AL77</f>
        <v>0</v>
      </c>
      <c r="AM77" s="40">
        <f>'Bieu8-XSKT'!AM77</f>
        <v>0</v>
      </c>
      <c r="AN77" s="40">
        <f>'Bieu8-XSKT'!AN77</f>
        <v>0</v>
      </c>
      <c r="AO77" s="40">
        <f>'Bieu8-XSKT'!AO77</f>
        <v>0</v>
      </c>
      <c r="AP77" s="40">
        <f>'Bieu8-XSKT'!AP77</f>
        <v>0</v>
      </c>
      <c r="AQ77" s="40">
        <f>'Bieu8-XSKT'!AQ77</f>
        <v>0</v>
      </c>
      <c r="AR77" s="40">
        <f>'Bieu8-XSKT'!AR77</f>
        <v>0</v>
      </c>
      <c r="AS77" s="40">
        <f>'Bieu8-XSKT'!AS77</f>
        <v>0</v>
      </c>
      <c r="AT77" s="40">
        <f>'Bieu8-XSKT'!AT77</f>
        <v>0</v>
      </c>
      <c r="AU77" s="40">
        <f>'Bieu8-XSKT'!AU77</f>
        <v>0</v>
      </c>
      <c r="AV77" s="40">
        <f>'Bieu8-XSKT'!AV77</f>
        <v>0</v>
      </c>
      <c r="AW77" s="40">
        <f>'Bieu8-XSKT'!AW77</f>
        <v>0</v>
      </c>
      <c r="AX77" s="40">
        <f>'Bieu8-XSKT'!AX77</f>
        <v>0</v>
      </c>
      <c r="AY77" s="40">
        <f>'Bieu8-XSKT'!AY77</f>
        <v>140</v>
      </c>
      <c r="AZ77" s="40">
        <f>'Bieu8-XSKT'!AZ77</f>
        <v>0</v>
      </c>
      <c r="BA77" s="40">
        <f>'Bieu8-XSKT'!BA77</f>
        <v>0</v>
      </c>
      <c r="BB77" s="40">
        <f>'Bieu8-XSKT'!BB77</f>
        <v>0</v>
      </c>
      <c r="BC77" s="40">
        <f>'Bieu8-XSKT'!BC77</f>
        <v>0</v>
      </c>
      <c r="BD77" s="40">
        <f>'Bieu8-XSKT'!BD77</f>
        <v>0</v>
      </c>
      <c r="BE77" s="40">
        <f>'Bieu8-XSKT'!BE77</f>
        <v>0</v>
      </c>
      <c r="BF77" s="40">
        <f>'Bieu8-XSKT'!BF77</f>
        <v>0</v>
      </c>
      <c r="BG77" s="40">
        <f>'Bieu8-XSKT'!BG77</f>
        <v>140</v>
      </c>
      <c r="BH77" s="40">
        <f>'Bieu8-XSKT'!BH77</f>
        <v>140</v>
      </c>
      <c r="BI77" s="40">
        <f>'Bieu8-XSKT'!BI77</f>
        <v>9641</v>
      </c>
      <c r="BJ77" s="40">
        <f>'Bieu8-XSKT'!BJ77</f>
        <v>6000</v>
      </c>
      <c r="BK77" s="40">
        <f>'Bieu8-XSKT'!BK77</f>
        <v>6000</v>
      </c>
      <c r="BL77" s="40">
        <f>'Bieu8-XSKT'!BL77</f>
        <v>140</v>
      </c>
      <c r="BM77" s="40">
        <f>'Bieu8-XSKT'!BM77</f>
        <v>140</v>
      </c>
      <c r="BN77" s="40">
        <f>'Bieu8-XSKT'!BN77</f>
        <v>5860</v>
      </c>
      <c r="BO77" s="40">
        <f>'Bieu8-XSKT'!BO77</f>
        <v>0</v>
      </c>
      <c r="BP77" s="40">
        <f>'Bieu8-XSKT'!BP77</f>
        <v>5860</v>
      </c>
      <c r="BQ77" s="40">
        <f>'Bieu8-XSKT'!BQ77</f>
        <v>0</v>
      </c>
      <c r="BR77" s="40">
        <f>'Bieu8-XSKT'!BR77</f>
        <v>2900</v>
      </c>
      <c r="BS77" s="40">
        <f>'Bieu8-XSKT'!BS77</f>
        <v>2960</v>
      </c>
      <c r="BT77" s="40">
        <f>'Bieu8-XSKT'!BT77</f>
        <v>0</v>
      </c>
      <c r="BU77" s="40">
        <f>'Bieu8-XSKT'!BU77</f>
        <v>6000</v>
      </c>
      <c r="BV77" s="40">
        <f>'Bieu8-XSKT'!BV77</f>
        <v>3040</v>
      </c>
      <c r="BW77" s="40">
        <f>'Bieu8-XSKT'!BW77</f>
        <v>2900</v>
      </c>
      <c r="BX77" s="40">
        <f>'Bieu8-XSKT'!BX77</f>
        <v>2900</v>
      </c>
      <c r="BY77" s="40">
        <f>'Bieu8-XSKT'!BY77</f>
        <v>2960</v>
      </c>
      <c r="BZ77" s="40">
        <f>'Bieu8-XSKT'!BZ77</f>
        <v>2960</v>
      </c>
      <c r="CA77" s="40">
        <f>'Bieu8-XSKT'!CA77</f>
        <v>1500</v>
      </c>
      <c r="CB77" s="40">
        <f>'Bieu8-XSKT'!CB77</f>
        <v>4460</v>
      </c>
      <c r="CC77" s="39">
        <v>1700</v>
      </c>
      <c r="CD77" s="41" t="s">
        <v>66</v>
      </c>
      <c r="CE77" s="41"/>
    </row>
    <row r="78" spans="1:83" s="107" customFormat="1" ht="30" hidden="1" x14ac:dyDescent="0.25">
      <c r="A78" s="41">
        <f t="shared" si="11"/>
        <v>17</v>
      </c>
      <c r="B78" s="141" t="s">
        <v>133</v>
      </c>
      <c r="C78" s="117"/>
      <c r="D78" s="117"/>
      <c r="E78" s="62">
        <v>2019</v>
      </c>
      <c r="F78" s="41" t="s">
        <v>462</v>
      </c>
      <c r="G78" s="40">
        <f>'Bieu8-XSKT'!G78</f>
        <v>5481</v>
      </c>
      <c r="H78" s="40">
        <f>'Bieu8-XSKT'!H78</f>
        <v>4945</v>
      </c>
      <c r="I78" s="40">
        <f>'Bieu8-XSKT'!I78</f>
        <v>0</v>
      </c>
      <c r="J78" s="40">
        <f>'Bieu8-XSKT'!J78</f>
        <v>0</v>
      </c>
      <c r="K78" s="40">
        <f>'Bieu8-XSKT'!K78</f>
        <v>0</v>
      </c>
      <c r="L78" s="40">
        <f>'Bieu8-XSKT'!L78</f>
        <v>0</v>
      </c>
      <c r="M78" s="40">
        <f>'Bieu8-XSKT'!M78</f>
        <v>0</v>
      </c>
      <c r="N78" s="40">
        <f>'Bieu8-XSKT'!N78</f>
        <v>0</v>
      </c>
      <c r="O78" s="40">
        <f>'Bieu8-XSKT'!O78</f>
        <v>0</v>
      </c>
      <c r="P78" s="40">
        <f>'Bieu8-XSKT'!P78</f>
        <v>0</v>
      </c>
      <c r="Q78" s="40">
        <f>'Bieu8-XSKT'!Q78</f>
        <v>0</v>
      </c>
      <c r="R78" s="40">
        <f>'Bieu8-XSKT'!R78</f>
        <v>0</v>
      </c>
      <c r="S78" s="40">
        <f>'Bieu8-XSKT'!S78</f>
        <v>0</v>
      </c>
      <c r="T78" s="40">
        <f>'Bieu8-XSKT'!T78</f>
        <v>0</v>
      </c>
      <c r="U78" s="40">
        <f>'Bieu8-XSKT'!U78</f>
        <v>0</v>
      </c>
      <c r="V78" s="40">
        <f>'Bieu8-XSKT'!V78</f>
        <v>0</v>
      </c>
      <c r="W78" s="40">
        <f>'Bieu8-XSKT'!W78</f>
        <v>0</v>
      </c>
      <c r="X78" s="40">
        <f>'Bieu8-XSKT'!X78</f>
        <v>0</v>
      </c>
      <c r="Y78" s="40">
        <f>'Bieu8-XSKT'!Y78</f>
        <v>0</v>
      </c>
      <c r="Z78" s="40">
        <f>'Bieu8-XSKT'!Z78</f>
        <v>0</v>
      </c>
      <c r="AA78" s="40">
        <f>'Bieu8-XSKT'!AA78</f>
        <v>0</v>
      </c>
      <c r="AB78" s="40">
        <f>'Bieu8-XSKT'!AB78</f>
        <v>0</v>
      </c>
      <c r="AC78" s="40">
        <f>'Bieu8-XSKT'!AC78</f>
        <v>0</v>
      </c>
      <c r="AD78" s="40">
        <f>'Bieu8-XSKT'!AD78</f>
        <v>0</v>
      </c>
      <c r="AE78" s="40">
        <f>'Bieu8-XSKT'!AE78</f>
        <v>0</v>
      </c>
      <c r="AF78" s="40">
        <f>'Bieu8-XSKT'!AF78</f>
        <v>0</v>
      </c>
      <c r="AG78" s="40">
        <f>'Bieu8-XSKT'!AG78</f>
        <v>0</v>
      </c>
      <c r="AH78" s="40">
        <f>'Bieu8-XSKT'!AH78</f>
        <v>0</v>
      </c>
      <c r="AI78" s="40">
        <f>'Bieu8-XSKT'!AI78</f>
        <v>0</v>
      </c>
      <c r="AJ78" s="40">
        <f>'Bieu8-XSKT'!AJ78</f>
        <v>0</v>
      </c>
      <c r="AK78" s="40">
        <f>'Bieu8-XSKT'!AK78</f>
        <v>0</v>
      </c>
      <c r="AL78" s="40">
        <f>'Bieu8-XSKT'!AL78</f>
        <v>0</v>
      </c>
      <c r="AM78" s="40">
        <f>'Bieu8-XSKT'!AM78</f>
        <v>0</v>
      </c>
      <c r="AN78" s="40">
        <f>'Bieu8-XSKT'!AN78</f>
        <v>0</v>
      </c>
      <c r="AO78" s="40">
        <f>'Bieu8-XSKT'!AO78</f>
        <v>0</v>
      </c>
      <c r="AP78" s="40">
        <f>'Bieu8-XSKT'!AP78</f>
        <v>0</v>
      </c>
      <c r="AQ78" s="40">
        <f>'Bieu8-XSKT'!AQ78</f>
        <v>0</v>
      </c>
      <c r="AR78" s="40">
        <f>'Bieu8-XSKT'!AR78</f>
        <v>0</v>
      </c>
      <c r="AS78" s="40">
        <f>'Bieu8-XSKT'!AS78</f>
        <v>0</v>
      </c>
      <c r="AT78" s="40">
        <f>'Bieu8-XSKT'!AT78</f>
        <v>0</v>
      </c>
      <c r="AU78" s="40">
        <f>'Bieu8-XSKT'!AU78</f>
        <v>0</v>
      </c>
      <c r="AV78" s="40">
        <f>'Bieu8-XSKT'!AV78</f>
        <v>0</v>
      </c>
      <c r="AW78" s="40">
        <f>'Bieu8-XSKT'!AW78</f>
        <v>0</v>
      </c>
      <c r="AX78" s="40">
        <f>'Bieu8-XSKT'!AX78</f>
        <v>0</v>
      </c>
      <c r="AY78" s="40">
        <f>'Bieu8-XSKT'!AY78</f>
        <v>80</v>
      </c>
      <c r="AZ78" s="40">
        <f>'Bieu8-XSKT'!AZ78</f>
        <v>0</v>
      </c>
      <c r="BA78" s="40">
        <f>'Bieu8-XSKT'!BA78</f>
        <v>0</v>
      </c>
      <c r="BB78" s="40">
        <f>'Bieu8-XSKT'!BB78</f>
        <v>0</v>
      </c>
      <c r="BC78" s="40">
        <f>'Bieu8-XSKT'!BC78</f>
        <v>0</v>
      </c>
      <c r="BD78" s="40">
        <f>'Bieu8-XSKT'!BD78</f>
        <v>0</v>
      </c>
      <c r="BE78" s="40">
        <f>'Bieu8-XSKT'!BE78</f>
        <v>0</v>
      </c>
      <c r="BF78" s="40">
        <f>'Bieu8-XSKT'!BF78</f>
        <v>0</v>
      </c>
      <c r="BG78" s="40">
        <f>'Bieu8-XSKT'!BG78</f>
        <v>80</v>
      </c>
      <c r="BH78" s="40">
        <f>'Bieu8-XSKT'!BH78</f>
        <v>80</v>
      </c>
      <c r="BI78" s="40">
        <f>'Bieu8-XSKT'!BI78</f>
        <v>5481</v>
      </c>
      <c r="BJ78" s="40">
        <f>'Bieu8-XSKT'!BJ78</f>
        <v>3945</v>
      </c>
      <c r="BK78" s="40">
        <f>'Bieu8-XSKT'!BK78</f>
        <v>3945</v>
      </c>
      <c r="BL78" s="40">
        <f>'Bieu8-XSKT'!BL78</f>
        <v>80</v>
      </c>
      <c r="BM78" s="40">
        <f>'Bieu8-XSKT'!BM78</f>
        <v>80</v>
      </c>
      <c r="BN78" s="40">
        <f>'Bieu8-XSKT'!BN78</f>
        <v>3865</v>
      </c>
      <c r="BO78" s="40">
        <f>'Bieu8-XSKT'!BO78</f>
        <v>0</v>
      </c>
      <c r="BP78" s="40">
        <f>'Bieu8-XSKT'!BP78</f>
        <v>3865</v>
      </c>
      <c r="BQ78" s="40">
        <f>'Bieu8-XSKT'!BQ78</f>
        <v>0</v>
      </c>
      <c r="BR78" s="40">
        <f>'Bieu8-XSKT'!BR78</f>
        <v>1900</v>
      </c>
      <c r="BS78" s="40">
        <f>'Bieu8-XSKT'!BS78</f>
        <v>1965</v>
      </c>
      <c r="BT78" s="40">
        <f>'Bieu8-XSKT'!BT78</f>
        <v>0</v>
      </c>
      <c r="BU78" s="40">
        <f>'Bieu8-XSKT'!BU78</f>
        <v>3945</v>
      </c>
      <c r="BV78" s="40">
        <f>'Bieu8-XSKT'!BV78</f>
        <v>1980</v>
      </c>
      <c r="BW78" s="40">
        <f>'Bieu8-XSKT'!BW78</f>
        <v>1900</v>
      </c>
      <c r="BX78" s="40">
        <f>'Bieu8-XSKT'!BX78</f>
        <v>1900</v>
      </c>
      <c r="BY78" s="40">
        <f>'Bieu8-XSKT'!BY78</f>
        <v>1965</v>
      </c>
      <c r="BZ78" s="40">
        <f>'Bieu8-XSKT'!BZ78</f>
        <v>1965</v>
      </c>
      <c r="CA78" s="40">
        <f>'Bieu8-XSKT'!CA78</f>
        <v>800</v>
      </c>
      <c r="CB78" s="40">
        <f>'Bieu8-XSKT'!CB78</f>
        <v>2765</v>
      </c>
      <c r="CC78" s="39">
        <v>800</v>
      </c>
      <c r="CD78" s="41" t="s">
        <v>66</v>
      </c>
      <c r="CE78" s="41"/>
    </row>
    <row r="79" spans="1:83" s="107" customFormat="1" ht="30" hidden="1" x14ac:dyDescent="0.25">
      <c r="A79" s="41">
        <f t="shared" si="11"/>
        <v>18</v>
      </c>
      <c r="B79" s="141" t="s">
        <v>134</v>
      </c>
      <c r="C79" s="117"/>
      <c r="D79" s="117"/>
      <c r="E79" s="62">
        <v>2019</v>
      </c>
      <c r="F79" s="41" t="s">
        <v>463</v>
      </c>
      <c r="G79" s="40">
        <f>'Bieu8-XSKT'!G79</f>
        <v>8279</v>
      </c>
      <c r="H79" s="40">
        <f>'Bieu8-XSKT'!H79</f>
        <v>7245</v>
      </c>
      <c r="I79" s="40">
        <f>'Bieu8-XSKT'!I79</f>
        <v>0</v>
      </c>
      <c r="J79" s="40">
        <f>'Bieu8-XSKT'!J79</f>
        <v>0</v>
      </c>
      <c r="K79" s="40">
        <f>'Bieu8-XSKT'!K79</f>
        <v>0</v>
      </c>
      <c r="L79" s="40">
        <f>'Bieu8-XSKT'!L79</f>
        <v>0</v>
      </c>
      <c r="M79" s="40">
        <f>'Bieu8-XSKT'!M79</f>
        <v>0</v>
      </c>
      <c r="N79" s="40">
        <f>'Bieu8-XSKT'!N79</f>
        <v>0</v>
      </c>
      <c r="O79" s="40">
        <f>'Bieu8-XSKT'!O79</f>
        <v>0</v>
      </c>
      <c r="P79" s="40">
        <f>'Bieu8-XSKT'!P79</f>
        <v>0</v>
      </c>
      <c r="Q79" s="40">
        <f>'Bieu8-XSKT'!Q79</f>
        <v>0</v>
      </c>
      <c r="R79" s="40">
        <f>'Bieu8-XSKT'!R79</f>
        <v>0</v>
      </c>
      <c r="S79" s="40">
        <f>'Bieu8-XSKT'!S79</f>
        <v>0</v>
      </c>
      <c r="T79" s="40">
        <f>'Bieu8-XSKT'!T79</f>
        <v>0</v>
      </c>
      <c r="U79" s="40">
        <f>'Bieu8-XSKT'!U79</f>
        <v>0</v>
      </c>
      <c r="V79" s="40">
        <f>'Bieu8-XSKT'!V79</f>
        <v>0</v>
      </c>
      <c r="W79" s="40">
        <f>'Bieu8-XSKT'!W79</f>
        <v>0</v>
      </c>
      <c r="X79" s="40">
        <f>'Bieu8-XSKT'!X79</f>
        <v>0</v>
      </c>
      <c r="Y79" s="40">
        <f>'Bieu8-XSKT'!Y79</f>
        <v>0</v>
      </c>
      <c r="Z79" s="40">
        <f>'Bieu8-XSKT'!Z79</f>
        <v>0</v>
      </c>
      <c r="AA79" s="40">
        <f>'Bieu8-XSKT'!AA79</f>
        <v>0</v>
      </c>
      <c r="AB79" s="40">
        <f>'Bieu8-XSKT'!AB79</f>
        <v>0</v>
      </c>
      <c r="AC79" s="40">
        <f>'Bieu8-XSKT'!AC79</f>
        <v>0</v>
      </c>
      <c r="AD79" s="40">
        <f>'Bieu8-XSKT'!AD79</f>
        <v>0</v>
      </c>
      <c r="AE79" s="40">
        <f>'Bieu8-XSKT'!AE79</f>
        <v>0</v>
      </c>
      <c r="AF79" s="40">
        <f>'Bieu8-XSKT'!AF79</f>
        <v>0</v>
      </c>
      <c r="AG79" s="40">
        <f>'Bieu8-XSKT'!AG79</f>
        <v>0</v>
      </c>
      <c r="AH79" s="40">
        <f>'Bieu8-XSKT'!AH79</f>
        <v>0</v>
      </c>
      <c r="AI79" s="40">
        <f>'Bieu8-XSKT'!AI79</f>
        <v>0</v>
      </c>
      <c r="AJ79" s="40">
        <f>'Bieu8-XSKT'!AJ79</f>
        <v>0</v>
      </c>
      <c r="AK79" s="40">
        <f>'Bieu8-XSKT'!AK79</f>
        <v>0</v>
      </c>
      <c r="AL79" s="40">
        <f>'Bieu8-XSKT'!AL79</f>
        <v>0</v>
      </c>
      <c r="AM79" s="40">
        <f>'Bieu8-XSKT'!AM79</f>
        <v>0</v>
      </c>
      <c r="AN79" s="40">
        <f>'Bieu8-XSKT'!AN79</f>
        <v>0</v>
      </c>
      <c r="AO79" s="40">
        <f>'Bieu8-XSKT'!AO79</f>
        <v>0</v>
      </c>
      <c r="AP79" s="40">
        <f>'Bieu8-XSKT'!AP79</f>
        <v>0</v>
      </c>
      <c r="AQ79" s="40">
        <f>'Bieu8-XSKT'!AQ79</f>
        <v>0</v>
      </c>
      <c r="AR79" s="40">
        <f>'Bieu8-XSKT'!AR79</f>
        <v>0</v>
      </c>
      <c r="AS79" s="40">
        <f>'Bieu8-XSKT'!AS79</f>
        <v>0</v>
      </c>
      <c r="AT79" s="40">
        <f>'Bieu8-XSKT'!AT79</f>
        <v>0</v>
      </c>
      <c r="AU79" s="40">
        <f>'Bieu8-XSKT'!AU79</f>
        <v>0</v>
      </c>
      <c r="AV79" s="40">
        <f>'Bieu8-XSKT'!AV79</f>
        <v>0</v>
      </c>
      <c r="AW79" s="40">
        <f>'Bieu8-XSKT'!AW79</f>
        <v>0</v>
      </c>
      <c r="AX79" s="40">
        <f>'Bieu8-XSKT'!AX79</f>
        <v>0</v>
      </c>
      <c r="AY79" s="40">
        <f>'Bieu8-XSKT'!AY79</f>
        <v>120</v>
      </c>
      <c r="AZ79" s="40">
        <f>'Bieu8-XSKT'!AZ79</f>
        <v>0</v>
      </c>
      <c r="BA79" s="40">
        <f>'Bieu8-XSKT'!BA79</f>
        <v>0</v>
      </c>
      <c r="BB79" s="40">
        <f>'Bieu8-XSKT'!BB79</f>
        <v>0</v>
      </c>
      <c r="BC79" s="40">
        <f>'Bieu8-XSKT'!BC79</f>
        <v>0</v>
      </c>
      <c r="BD79" s="40">
        <f>'Bieu8-XSKT'!BD79</f>
        <v>0</v>
      </c>
      <c r="BE79" s="40">
        <f>'Bieu8-XSKT'!BE79</f>
        <v>0</v>
      </c>
      <c r="BF79" s="40">
        <f>'Bieu8-XSKT'!BF79</f>
        <v>0</v>
      </c>
      <c r="BG79" s="40">
        <f>'Bieu8-XSKT'!BG79</f>
        <v>120</v>
      </c>
      <c r="BH79" s="40">
        <f>'Bieu8-XSKT'!BH79</f>
        <v>120</v>
      </c>
      <c r="BI79" s="40">
        <f>'Bieu8-XSKT'!BI79</f>
        <v>8279</v>
      </c>
      <c r="BJ79" s="40">
        <f>'Bieu8-XSKT'!BJ79</f>
        <v>6045</v>
      </c>
      <c r="BK79" s="40">
        <f>'Bieu8-XSKT'!BK79</f>
        <v>6045</v>
      </c>
      <c r="BL79" s="40">
        <f>'Bieu8-XSKT'!BL79</f>
        <v>120</v>
      </c>
      <c r="BM79" s="40">
        <f>'Bieu8-XSKT'!BM79</f>
        <v>120</v>
      </c>
      <c r="BN79" s="40">
        <f>'Bieu8-XSKT'!BN79</f>
        <v>5925</v>
      </c>
      <c r="BO79" s="40">
        <f>'Bieu8-XSKT'!BO79</f>
        <v>0</v>
      </c>
      <c r="BP79" s="40">
        <f>'Bieu8-XSKT'!BP79</f>
        <v>5925</v>
      </c>
      <c r="BQ79" s="40">
        <f>'Bieu8-XSKT'!BQ79</f>
        <v>0</v>
      </c>
      <c r="BR79" s="40">
        <f>'Bieu8-XSKT'!BR79</f>
        <v>3000</v>
      </c>
      <c r="BS79" s="40">
        <f>'Bieu8-XSKT'!BS79</f>
        <v>2925</v>
      </c>
      <c r="BT79" s="40">
        <f>'Bieu8-XSKT'!BT79</f>
        <v>0</v>
      </c>
      <c r="BU79" s="40">
        <f>'Bieu8-XSKT'!BU79</f>
        <v>6045</v>
      </c>
      <c r="BV79" s="40">
        <f>'Bieu8-XSKT'!BV79</f>
        <v>3120</v>
      </c>
      <c r="BW79" s="40">
        <f>'Bieu8-XSKT'!BW79</f>
        <v>3000</v>
      </c>
      <c r="BX79" s="40">
        <f>'Bieu8-XSKT'!BX79</f>
        <v>3000</v>
      </c>
      <c r="BY79" s="40">
        <f>'Bieu8-XSKT'!BY79</f>
        <v>2925</v>
      </c>
      <c r="BZ79" s="40">
        <f>'Bieu8-XSKT'!BZ79</f>
        <v>2925</v>
      </c>
      <c r="CA79" s="40">
        <f>'Bieu8-XSKT'!CA79</f>
        <v>1000</v>
      </c>
      <c r="CB79" s="40">
        <f>'Bieu8-XSKT'!CB79</f>
        <v>3925</v>
      </c>
      <c r="CC79" s="39">
        <v>1200</v>
      </c>
      <c r="CD79" s="41" t="s">
        <v>66</v>
      </c>
      <c r="CE79" s="41"/>
    </row>
    <row r="80" spans="1:83" s="107" customFormat="1" ht="30" hidden="1" x14ac:dyDescent="0.25">
      <c r="A80" s="41">
        <f t="shared" si="11"/>
        <v>19</v>
      </c>
      <c r="B80" s="141" t="s">
        <v>135</v>
      </c>
      <c r="C80" s="117"/>
      <c r="D80" s="117"/>
      <c r="E80" s="62">
        <v>2019</v>
      </c>
      <c r="F80" s="41" t="s">
        <v>464</v>
      </c>
      <c r="G80" s="40">
        <f>'Bieu8-XSKT'!G80</f>
        <v>5953</v>
      </c>
      <c r="H80" s="40">
        <f>'Bieu8-XSKT'!H80</f>
        <v>5300</v>
      </c>
      <c r="I80" s="40">
        <f>'Bieu8-XSKT'!I80</f>
        <v>0</v>
      </c>
      <c r="J80" s="40">
        <f>'Bieu8-XSKT'!J80</f>
        <v>0</v>
      </c>
      <c r="K80" s="40">
        <f>'Bieu8-XSKT'!K80</f>
        <v>0</v>
      </c>
      <c r="L80" s="40">
        <f>'Bieu8-XSKT'!L80</f>
        <v>0</v>
      </c>
      <c r="M80" s="40">
        <f>'Bieu8-XSKT'!M80</f>
        <v>0</v>
      </c>
      <c r="N80" s="40">
        <f>'Bieu8-XSKT'!N80</f>
        <v>0</v>
      </c>
      <c r="O80" s="40">
        <f>'Bieu8-XSKT'!O80</f>
        <v>0</v>
      </c>
      <c r="P80" s="40">
        <f>'Bieu8-XSKT'!P80</f>
        <v>0</v>
      </c>
      <c r="Q80" s="40">
        <f>'Bieu8-XSKT'!Q80</f>
        <v>0</v>
      </c>
      <c r="R80" s="40">
        <f>'Bieu8-XSKT'!R80</f>
        <v>0</v>
      </c>
      <c r="S80" s="40">
        <f>'Bieu8-XSKT'!S80</f>
        <v>0</v>
      </c>
      <c r="T80" s="40">
        <f>'Bieu8-XSKT'!T80</f>
        <v>0</v>
      </c>
      <c r="U80" s="40">
        <f>'Bieu8-XSKT'!U80</f>
        <v>0</v>
      </c>
      <c r="V80" s="40">
        <f>'Bieu8-XSKT'!V80</f>
        <v>0</v>
      </c>
      <c r="W80" s="40">
        <f>'Bieu8-XSKT'!W80</f>
        <v>0</v>
      </c>
      <c r="X80" s="40">
        <f>'Bieu8-XSKT'!X80</f>
        <v>0</v>
      </c>
      <c r="Y80" s="40">
        <f>'Bieu8-XSKT'!Y80</f>
        <v>0</v>
      </c>
      <c r="Z80" s="40">
        <f>'Bieu8-XSKT'!Z80</f>
        <v>0</v>
      </c>
      <c r="AA80" s="40">
        <f>'Bieu8-XSKT'!AA80</f>
        <v>0</v>
      </c>
      <c r="AB80" s="40">
        <f>'Bieu8-XSKT'!AB80</f>
        <v>0</v>
      </c>
      <c r="AC80" s="40">
        <f>'Bieu8-XSKT'!AC80</f>
        <v>0</v>
      </c>
      <c r="AD80" s="40">
        <f>'Bieu8-XSKT'!AD80</f>
        <v>0</v>
      </c>
      <c r="AE80" s="40">
        <f>'Bieu8-XSKT'!AE80</f>
        <v>0</v>
      </c>
      <c r="AF80" s="40">
        <f>'Bieu8-XSKT'!AF80</f>
        <v>0</v>
      </c>
      <c r="AG80" s="40">
        <f>'Bieu8-XSKT'!AG80</f>
        <v>0</v>
      </c>
      <c r="AH80" s="40">
        <f>'Bieu8-XSKT'!AH80</f>
        <v>0</v>
      </c>
      <c r="AI80" s="40">
        <f>'Bieu8-XSKT'!AI80</f>
        <v>0</v>
      </c>
      <c r="AJ80" s="40">
        <f>'Bieu8-XSKT'!AJ80</f>
        <v>0</v>
      </c>
      <c r="AK80" s="40">
        <f>'Bieu8-XSKT'!AK80</f>
        <v>0</v>
      </c>
      <c r="AL80" s="40">
        <f>'Bieu8-XSKT'!AL80</f>
        <v>0</v>
      </c>
      <c r="AM80" s="40">
        <f>'Bieu8-XSKT'!AM80</f>
        <v>0</v>
      </c>
      <c r="AN80" s="40">
        <f>'Bieu8-XSKT'!AN80</f>
        <v>0</v>
      </c>
      <c r="AO80" s="40">
        <f>'Bieu8-XSKT'!AO80</f>
        <v>0</v>
      </c>
      <c r="AP80" s="40">
        <f>'Bieu8-XSKT'!AP80</f>
        <v>0</v>
      </c>
      <c r="AQ80" s="40">
        <f>'Bieu8-XSKT'!AQ80</f>
        <v>0</v>
      </c>
      <c r="AR80" s="40">
        <f>'Bieu8-XSKT'!AR80</f>
        <v>0</v>
      </c>
      <c r="AS80" s="40">
        <f>'Bieu8-XSKT'!AS80</f>
        <v>0</v>
      </c>
      <c r="AT80" s="40">
        <f>'Bieu8-XSKT'!AT80</f>
        <v>0</v>
      </c>
      <c r="AU80" s="40">
        <f>'Bieu8-XSKT'!AU80</f>
        <v>0</v>
      </c>
      <c r="AV80" s="40">
        <f>'Bieu8-XSKT'!AV80</f>
        <v>0</v>
      </c>
      <c r="AW80" s="40">
        <f>'Bieu8-XSKT'!AW80</f>
        <v>0</v>
      </c>
      <c r="AX80" s="40">
        <f>'Bieu8-XSKT'!AX80</f>
        <v>0</v>
      </c>
      <c r="AY80" s="40">
        <f>'Bieu8-XSKT'!AY80</f>
        <v>85</v>
      </c>
      <c r="AZ80" s="40">
        <f>'Bieu8-XSKT'!AZ80</f>
        <v>0</v>
      </c>
      <c r="BA80" s="40">
        <f>'Bieu8-XSKT'!BA80</f>
        <v>0</v>
      </c>
      <c r="BB80" s="40">
        <f>'Bieu8-XSKT'!BB80</f>
        <v>0</v>
      </c>
      <c r="BC80" s="40">
        <f>'Bieu8-XSKT'!BC80</f>
        <v>0</v>
      </c>
      <c r="BD80" s="40">
        <f>'Bieu8-XSKT'!BD80</f>
        <v>0</v>
      </c>
      <c r="BE80" s="40">
        <f>'Bieu8-XSKT'!BE80</f>
        <v>0</v>
      </c>
      <c r="BF80" s="40">
        <f>'Bieu8-XSKT'!BF80</f>
        <v>0</v>
      </c>
      <c r="BG80" s="40">
        <f>'Bieu8-XSKT'!BG80</f>
        <v>85</v>
      </c>
      <c r="BH80" s="40">
        <f>'Bieu8-XSKT'!BH80</f>
        <v>85</v>
      </c>
      <c r="BI80" s="40">
        <f>'Bieu8-XSKT'!BI80</f>
        <v>5953</v>
      </c>
      <c r="BJ80" s="40">
        <f>'Bieu8-XSKT'!BJ80</f>
        <v>4000</v>
      </c>
      <c r="BK80" s="40">
        <f>'Bieu8-XSKT'!BK80</f>
        <v>4000</v>
      </c>
      <c r="BL80" s="40">
        <f>'Bieu8-XSKT'!BL80</f>
        <v>85</v>
      </c>
      <c r="BM80" s="40">
        <f>'Bieu8-XSKT'!BM80</f>
        <v>85</v>
      </c>
      <c r="BN80" s="40">
        <f>'Bieu8-XSKT'!BN80</f>
        <v>3915</v>
      </c>
      <c r="BO80" s="40">
        <f>'Bieu8-XSKT'!BO80</f>
        <v>0</v>
      </c>
      <c r="BP80" s="40">
        <f>'Bieu8-XSKT'!BP80</f>
        <v>3915</v>
      </c>
      <c r="BQ80" s="40">
        <f>'Bieu8-XSKT'!BQ80</f>
        <v>0</v>
      </c>
      <c r="BR80" s="40">
        <f>'Bieu8-XSKT'!BR80</f>
        <v>1900</v>
      </c>
      <c r="BS80" s="40">
        <f>'Bieu8-XSKT'!BS80</f>
        <v>2015</v>
      </c>
      <c r="BT80" s="40">
        <f>'Bieu8-XSKT'!BT80</f>
        <v>0</v>
      </c>
      <c r="BU80" s="40">
        <f>'Bieu8-XSKT'!BU80</f>
        <v>4000</v>
      </c>
      <c r="BV80" s="40">
        <f>'Bieu8-XSKT'!BV80</f>
        <v>1985</v>
      </c>
      <c r="BW80" s="40">
        <f>'Bieu8-XSKT'!BW80</f>
        <v>1900</v>
      </c>
      <c r="BX80" s="40">
        <f>'Bieu8-XSKT'!BX80</f>
        <v>1900</v>
      </c>
      <c r="BY80" s="40">
        <f>'Bieu8-XSKT'!BY80</f>
        <v>2015</v>
      </c>
      <c r="BZ80" s="40">
        <f>'Bieu8-XSKT'!BZ80</f>
        <v>2015</v>
      </c>
      <c r="CA80" s="40">
        <f>'Bieu8-XSKT'!CA80</f>
        <v>1000</v>
      </c>
      <c r="CB80" s="40">
        <f>'Bieu8-XSKT'!CB80</f>
        <v>3015</v>
      </c>
      <c r="CC80" s="39">
        <v>1200</v>
      </c>
      <c r="CD80" s="41" t="s">
        <v>66</v>
      </c>
      <c r="CE80" s="41"/>
    </row>
    <row r="81" spans="1:83" s="17" customFormat="1" ht="45" hidden="1" x14ac:dyDescent="0.25">
      <c r="A81" s="41">
        <f t="shared" si="11"/>
        <v>20</v>
      </c>
      <c r="B81" s="43" t="s">
        <v>136</v>
      </c>
      <c r="C81" s="44"/>
      <c r="D81" s="44"/>
      <c r="E81" s="45"/>
      <c r="F81" s="50" t="s">
        <v>465</v>
      </c>
      <c r="G81" s="40">
        <f>'Bieu8-XSKT'!G81</f>
        <v>6467</v>
      </c>
      <c r="H81" s="40">
        <f>'Bieu8-XSKT'!H81</f>
        <v>5820</v>
      </c>
      <c r="I81" s="40">
        <f>'Bieu8-XSKT'!I81</f>
        <v>0</v>
      </c>
      <c r="J81" s="40">
        <f>'Bieu8-XSKT'!J81</f>
        <v>0</v>
      </c>
      <c r="K81" s="40">
        <f>'Bieu8-XSKT'!K81</f>
        <v>0</v>
      </c>
      <c r="L81" s="40">
        <f>'Bieu8-XSKT'!L81</f>
        <v>0</v>
      </c>
      <c r="M81" s="40">
        <f>'Bieu8-XSKT'!M81</f>
        <v>0</v>
      </c>
      <c r="N81" s="40">
        <f>'Bieu8-XSKT'!N81</f>
        <v>0</v>
      </c>
      <c r="O81" s="40">
        <f>'Bieu8-XSKT'!O81</f>
        <v>0</v>
      </c>
      <c r="P81" s="40">
        <f>'Bieu8-XSKT'!P81</f>
        <v>0</v>
      </c>
      <c r="Q81" s="40">
        <f>'Bieu8-XSKT'!Q81</f>
        <v>0</v>
      </c>
      <c r="R81" s="40">
        <f>'Bieu8-XSKT'!R81</f>
        <v>0</v>
      </c>
      <c r="S81" s="40">
        <f>'Bieu8-XSKT'!S81</f>
        <v>0</v>
      </c>
      <c r="T81" s="40">
        <f>'Bieu8-XSKT'!T81</f>
        <v>0</v>
      </c>
      <c r="U81" s="40">
        <f>'Bieu8-XSKT'!U81</f>
        <v>0</v>
      </c>
      <c r="V81" s="40">
        <f>'Bieu8-XSKT'!V81</f>
        <v>0</v>
      </c>
      <c r="W81" s="40">
        <f>'Bieu8-XSKT'!W81</f>
        <v>0</v>
      </c>
      <c r="X81" s="40">
        <f>'Bieu8-XSKT'!X81</f>
        <v>0</v>
      </c>
      <c r="Y81" s="40">
        <f>'Bieu8-XSKT'!Y81</f>
        <v>0</v>
      </c>
      <c r="Z81" s="40">
        <f>'Bieu8-XSKT'!Z81</f>
        <v>0</v>
      </c>
      <c r="AA81" s="40">
        <f>'Bieu8-XSKT'!AA81</f>
        <v>0</v>
      </c>
      <c r="AB81" s="40">
        <f>'Bieu8-XSKT'!AB81</f>
        <v>0</v>
      </c>
      <c r="AC81" s="40">
        <f>'Bieu8-XSKT'!AC81</f>
        <v>0</v>
      </c>
      <c r="AD81" s="40">
        <f>'Bieu8-XSKT'!AD81</f>
        <v>0</v>
      </c>
      <c r="AE81" s="40">
        <f>'Bieu8-XSKT'!AE81</f>
        <v>0</v>
      </c>
      <c r="AF81" s="40">
        <f>'Bieu8-XSKT'!AF81</f>
        <v>0</v>
      </c>
      <c r="AG81" s="40">
        <f>'Bieu8-XSKT'!AG81</f>
        <v>0</v>
      </c>
      <c r="AH81" s="40">
        <f>'Bieu8-XSKT'!AH81</f>
        <v>0</v>
      </c>
      <c r="AI81" s="40">
        <f>'Bieu8-XSKT'!AI81</f>
        <v>0</v>
      </c>
      <c r="AJ81" s="40">
        <f>'Bieu8-XSKT'!AJ81</f>
        <v>0</v>
      </c>
      <c r="AK81" s="40">
        <f>'Bieu8-XSKT'!AK81</f>
        <v>0</v>
      </c>
      <c r="AL81" s="40">
        <f>'Bieu8-XSKT'!AL81</f>
        <v>0</v>
      </c>
      <c r="AM81" s="40">
        <f>'Bieu8-XSKT'!AM81</f>
        <v>0</v>
      </c>
      <c r="AN81" s="40">
        <f>'Bieu8-XSKT'!AN81</f>
        <v>0</v>
      </c>
      <c r="AO81" s="40">
        <f>'Bieu8-XSKT'!AO81</f>
        <v>0</v>
      </c>
      <c r="AP81" s="40">
        <f>'Bieu8-XSKT'!AP81</f>
        <v>0</v>
      </c>
      <c r="AQ81" s="40">
        <f>'Bieu8-XSKT'!AQ81</f>
        <v>0</v>
      </c>
      <c r="AR81" s="40">
        <f>'Bieu8-XSKT'!AR81</f>
        <v>0</v>
      </c>
      <c r="AS81" s="40">
        <f>'Bieu8-XSKT'!AS81</f>
        <v>0</v>
      </c>
      <c r="AT81" s="40">
        <f>'Bieu8-XSKT'!AT81</f>
        <v>0</v>
      </c>
      <c r="AU81" s="40">
        <f>'Bieu8-XSKT'!AU81</f>
        <v>0</v>
      </c>
      <c r="AV81" s="40">
        <f>'Bieu8-XSKT'!AV81</f>
        <v>0</v>
      </c>
      <c r="AW81" s="40">
        <f>'Bieu8-XSKT'!AW81</f>
        <v>0</v>
      </c>
      <c r="AX81" s="40">
        <f>'Bieu8-XSKT'!AX81</f>
        <v>0</v>
      </c>
      <c r="AY81" s="40">
        <f>'Bieu8-XSKT'!AY81</f>
        <v>0</v>
      </c>
      <c r="AZ81" s="40">
        <f>'Bieu8-XSKT'!AZ81</f>
        <v>0</v>
      </c>
      <c r="BA81" s="40">
        <f>'Bieu8-XSKT'!BA81</f>
        <v>0</v>
      </c>
      <c r="BB81" s="40">
        <f>'Bieu8-XSKT'!BB81</f>
        <v>0</v>
      </c>
      <c r="BC81" s="40">
        <f>'Bieu8-XSKT'!BC81</f>
        <v>0</v>
      </c>
      <c r="BD81" s="40">
        <f>'Bieu8-XSKT'!BD81</f>
        <v>0</v>
      </c>
      <c r="BE81" s="40">
        <f>'Bieu8-XSKT'!BE81</f>
        <v>0</v>
      </c>
      <c r="BF81" s="40">
        <f>'Bieu8-XSKT'!BF81</f>
        <v>0</v>
      </c>
      <c r="BG81" s="40">
        <f>'Bieu8-XSKT'!BG81</f>
        <v>0</v>
      </c>
      <c r="BH81" s="40">
        <f>'Bieu8-XSKT'!BH81</f>
        <v>0</v>
      </c>
      <c r="BI81" s="40">
        <f>'Bieu8-XSKT'!BI81</f>
        <v>6467</v>
      </c>
      <c r="BJ81" s="40">
        <f>'Bieu8-XSKT'!BJ81</f>
        <v>2822</v>
      </c>
      <c r="BK81" s="40">
        <f>'Bieu8-XSKT'!BK81</f>
        <v>4600</v>
      </c>
      <c r="BL81" s="40">
        <f>'Bieu8-XSKT'!BL81</f>
        <v>0</v>
      </c>
      <c r="BM81" s="40">
        <f>'Bieu8-XSKT'!BM81</f>
        <v>0</v>
      </c>
      <c r="BN81" s="40">
        <f>'Bieu8-XSKT'!BN81</f>
        <v>2822</v>
      </c>
      <c r="BO81" s="40">
        <f>'Bieu8-XSKT'!BO81</f>
        <v>1778</v>
      </c>
      <c r="BP81" s="40">
        <f>'Bieu8-XSKT'!BP81</f>
        <v>4600</v>
      </c>
      <c r="BQ81" s="40">
        <f>'Bieu8-XSKT'!BQ81</f>
        <v>0</v>
      </c>
      <c r="BR81" s="40">
        <f>'Bieu8-XSKT'!BR81</f>
        <v>2300</v>
      </c>
      <c r="BS81" s="40">
        <f>'Bieu8-XSKT'!BS81</f>
        <v>2300</v>
      </c>
      <c r="BT81" s="40">
        <f>'Bieu8-XSKT'!BT81</f>
        <v>0</v>
      </c>
      <c r="BU81" s="40">
        <f>'Bieu8-XSKT'!BU81</f>
        <v>4600</v>
      </c>
      <c r="BV81" s="40">
        <f>'Bieu8-XSKT'!BV81</f>
        <v>2500</v>
      </c>
      <c r="BW81" s="40">
        <f>'Bieu8-XSKT'!BW81</f>
        <v>2300</v>
      </c>
      <c r="BX81" s="40">
        <f>'Bieu8-XSKT'!BX81</f>
        <v>2300</v>
      </c>
      <c r="BY81" s="40">
        <f>'Bieu8-XSKT'!BY81</f>
        <v>2100</v>
      </c>
      <c r="BZ81" s="40">
        <f>'Bieu8-XSKT'!BZ81</f>
        <v>2100</v>
      </c>
      <c r="CA81" s="40">
        <f>'Bieu8-XSKT'!CA81</f>
        <v>1000</v>
      </c>
      <c r="CB81" s="40">
        <f>'Bieu8-XSKT'!CB81</f>
        <v>3100</v>
      </c>
      <c r="CC81" s="39">
        <v>1200</v>
      </c>
      <c r="CD81" s="41" t="s">
        <v>66</v>
      </c>
      <c r="CE81" s="41"/>
    </row>
    <row r="82" spans="1:83" s="17" customFormat="1" ht="45" hidden="1" x14ac:dyDescent="0.25">
      <c r="A82" s="41">
        <f t="shared" si="11"/>
        <v>21</v>
      </c>
      <c r="B82" s="43" t="s">
        <v>75</v>
      </c>
      <c r="C82" s="44"/>
      <c r="D82" s="44"/>
      <c r="E82" s="41">
        <v>2017</v>
      </c>
      <c r="F82" s="41" t="s">
        <v>76</v>
      </c>
      <c r="G82" s="40">
        <f>'Bieu8-XSKT'!G82</f>
        <v>9765</v>
      </c>
      <c r="H82" s="40">
        <f>'Bieu8-XSKT'!H82</f>
        <v>9765</v>
      </c>
      <c r="I82" s="40">
        <f>'Bieu8-XSKT'!I82</f>
        <v>0</v>
      </c>
      <c r="J82" s="40">
        <f>'Bieu8-XSKT'!J82</f>
        <v>0</v>
      </c>
      <c r="K82" s="40">
        <f>'Bieu8-XSKT'!K82</f>
        <v>0</v>
      </c>
      <c r="L82" s="40">
        <f>'Bieu8-XSKT'!L82</f>
        <v>0</v>
      </c>
      <c r="M82" s="40">
        <f>'Bieu8-XSKT'!M82</f>
        <v>0</v>
      </c>
      <c r="N82" s="40">
        <f>'Bieu8-XSKT'!N82</f>
        <v>0</v>
      </c>
      <c r="O82" s="40">
        <f>'Bieu8-XSKT'!O82</f>
        <v>0</v>
      </c>
      <c r="P82" s="40">
        <f>'Bieu8-XSKT'!P82</f>
        <v>0</v>
      </c>
      <c r="Q82" s="40">
        <f>'Bieu8-XSKT'!Q82</f>
        <v>0</v>
      </c>
      <c r="R82" s="40">
        <f>'Bieu8-XSKT'!R82</f>
        <v>0</v>
      </c>
      <c r="S82" s="40">
        <f>'Bieu8-XSKT'!S82</f>
        <v>0</v>
      </c>
      <c r="T82" s="40">
        <f>'Bieu8-XSKT'!T82</f>
        <v>0</v>
      </c>
      <c r="U82" s="40">
        <f>'Bieu8-XSKT'!U82</f>
        <v>0</v>
      </c>
      <c r="V82" s="40">
        <f>'Bieu8-XSKT'!V82</f>
        <v>0</v>
      </c>
      <c r="W82" s="40">
        <f>'Bieu8-XSKT'!W82</f>
        <v>0</v>
      </c>
      <c r="X82" s="40">
        <f>'Bieu8-XSKT'!X82</f>
        <v>0</v>
      </c>
      <c r="Y82" s="40">
        <f>'Bieu8-XSKT'!Y82</f>
        <v>0</v>
      </c>
      <c r="Z82" s="40">
        <f>'Bieu8-XSKT'!Z82</f>
        <v>0</v>
      </c>
      <c r="AA82" s="40">
        <f>'Bieu8-XSKT'!AA82</f>
        <v>0</v>
      </c>
      <c r="AB82" s="40">
        <f>'Bieu8-XSKT'!AB82</f>
        <v>0</v>
      </c>
      <c r="AC82" s="40">
        <f>'Bieu8-XSKT'!AC82</f>
        <v>0</v>
      </c>
      <c r="AD82" s="40">
        <f>'Bieu8-XSKT'!AD82</f>
        <v>0</v>
      </c>
      <c r="AE82" s="40">
        <f>'Bieu8-XSKT'!AE82</f>
        <v>0</v>
      </c>
      <c r="AF82" s="40">
        <f>'Bieu8-XSKT'!AF82</f>
        <v>0</v>
      </c>
      <c r="AG82" s="40">
        <f>'Bieu8-XSKT'!AG82</f>
        <v>0</v>
      </c>
      <c r="AH82" s="40">
        <f>'Bieu8-XSKT'!AH82</f>
        <v>0</v>
      </c>
      <c r="AI82" s="40">
        <f>'Bieu8-XSKT'!AI82</f>
        <v>0</v>
      </c>
      <c r="AJ82" s="40">
        <f>'Bieu8-XSKT'!AJ82</f>
        <v>0</v>
      </c>
      <c r="AK82" s="40">
        <f>'Bieu8-XSKT'!AK82</f>
        <v>0</v>
      </c>
      <c r="AL82" s="40">
        <f>'Bieu8-XSKT'!AL82</f>
        <v>0</v>
      </c>
      <c r="AM82" s="40">
        <f>'Bieu8-XSKT'!AM82</f>
        <v>0</v>
      </c>
      <c r="AN82" s="40">
        <f>'Bieu8-XSKT'!AN82</f>
        <v>0</v>
      </c>
      <c r="AO82" s="40">
        <f>'Bieu8-XSKT'!AO82</f>
        <v>0</v>
      </c>
      <c r="AP82" s="40">
        <f>'Bieu8-XSKT'!AP82</f>
        <v>1250</v>
      </c>
      <c r="AQ82" s="40">
        <f>'Bieu8-XSKT'!AQ82</f>
        <v>1250</v>
      </c>
      <c r="AR82" s="40">
        <f>'Bieu8-XSKT'!AR82</f>
        <v>1250</v>
      </c>
      <c r="AS82" s="40">
        <f>'Bieu8-XSKT'!AS82</f>
        <v>1250</v>
      </c>
      <c r="AT82" s="40">
        <f>'Bieu8-XSKT'!AT82</f>
        <v>1250</v>
      </c>
      <c r="AU82" s="40">
        <f>'Bieu8-XSKT'!AU82</f>
        <v>9765</v>
      </c>
      <c r="AV82" s="40">
        <f>'Bieu8-XSKT'!AV82</f>
        <v>9765</v>
      </c>
      <c r="AW82" s="40">
        <f>'Bieu8-XSKT'!AW82</f>
        <v>1250</v>
      </c>
      <c r="AX82" s="40">
        <f>'Bieu8-XSKT'!AX82</f>
        <v>8515</v>
      </c>
      <c r="AY82" s="40">
        <f>'Bieu8-XSKT'!AY82</f>
        <v>4200</v>
      </c>
      <c r="AZ82" s="40">
        <f>'Bieu8-XSKT'!AZ82</f>
        <v>4200</v>
      </c>
      <c r="BA82" s="40">
        <f>'Bieu8-XSKT'!BA82</f>
        <v>5585.5</v>
      </c>
      <c r="BB82" s="40">
        <f>'Bieu8-XSKT'!BB82</f>
        <v>4315</v>
      </c>
      <c r="BC82" s="40">
        <f>'Bieu8-XSKT'!BC82</f>
        <v>0</v>
      </c>
      <c r="BD82" s="40">
        <f>'Bieu8-XSKT'!BD82</f>
        <v>4315</v>
      </c>
      <c r="BE82" s="40">
        <f>'Bieu8-XSKT'!BE82</f>
        <v>4100</v>
      </c>
      <c r="BF82" s="40">
        <f>'Bieu8-XSKT'!BF82</f>
        <v>4100</v>
      </c>
      <c r="BG82" s="40">
        <f>'Bieu8-XSKT'!BG82</f>
        <v>5450</v>
      </c>
      <c r="BH82" s="40">
        <f>'Bieu8-XSKT'!BH82</f>
        <v>5450</v>
      </c>
      <c r="BI82" s="40">
        <f>'Bieu8-XSKT'!BI82</f>
        <v>9765</v>
      </c>
      <c r="BJ82" s="40">
        <f>'Bieu8-XSKT'!BJ82</f>
        <v>9765</v>
      </c>
      <c r="BK82" s="40">
        <f>'Bieu8-XSKT'!BK82</f>
        <v>9765</v>
      </c>
      <c r="BL82" s="40">
        <f>'Bieu8-XSKT'!BL82</f>
        <v>5450</v>
      </c>
      <c r="BM82" s="40">
        <f>'Bieu8-XSKT'!BM82</f>
        <v>4200</v>
      </c>
      <c r="BN82" s="40">
        <f>'Bieu8-XSKT'!BN82</f>
        <v>4315</v>
      </c>
      <c r="BO82" s="40">
        <f>'Bieu8-XSKT'!BO82</f>
        <v>0</v>
      </c>
      <c r="BP82" s="40">
        <f>'Bieu8-XSKT'!BP82</f>
        <v>4315</v>
      </c>
      <c r="BQ82" s="40">
        <f>'Bieu8-XSKT'!BQ82</f>
        <v>3297</v>
      </c>
      <c r="BR82" s="40">
        <f>'Bieu8-XSKT'!BR82</f>
        <v>3021</v>
      </c>
      <c r="BS82" s="40">
        <f>'Bieu8-XSKT'!BS82</f>
        <v>1294</v>
      </c>
      <c r="BT82" s="40">
        <f>'Bieu8-XSKT'!BT82</f>
        <v>0</v>
      </c>
      <c r="BU82" s="40">
        <f>'Bieu8-XSKT'!BU82</f>
        <v>8747</v>
      </c>
      <c r="BV82" s="40">
        <f>'Bieu8-XSKT'!BV82</f>
        <v>8471</v>
      </c>
      <c r="BW82" s="40">
        <f>'Bieu8-XSKT'!BW82</f>
        <v>3021</v>
      </c>
      <c r="BX82" s="40">
        <f>'Bieu8-XSKT'!BX82</f>
        <v>3021</v>
      </c>
      <c r="BY82" s="40">
        <f>'Bieu8-XSKT'!BY82</f>
        <v>276</v>
      </c>
      <c r="BZ82" s="40">
        <f>'Bieu8-XSKT'!BZ82</f>
        <v>276</v>
      </c>
      <c r="CA82" s="40">
        <f>'Bieu8-XSKT'!CA82</f>
        <v>518</v>
      </c>
      <c r="CB82" s="40">
        <f>'Bieu8-XSKT'!CB82</f>
        <v>794</v>
      </c>
      <c r="CC82" s="39"/>
      <c r="CD82" s="41" t="s">
        <v>62</v>
      </c>
      <c r="CE82" s="41"/>
    </row>
    <row r="83" spans="1:83" s="107" customFormat="1" ht="45" hidden="1" x14ac:dyDescent="0.25">
      <c r="A83" s="41">
        <f t="shared" si="11"/>
        <v>22</v>
      </c>
      <c r="B83" s="43" t="s">
        <v>105</v>
      </c>
      <c r="C83" s="117"/>
      <c r="D83" s="117"/>
      <c r="E83" s="62">
        <v>2018</v>
      </c>
      <c r="F83" s="41" t="s">
        <v>106</v>
      </c>
      <c r="G83" s="40">
        <f>'Bieu8-XSKT'!G83</f>
        <v>9810</v>
      </c>
      <c r="H83" s="40">
        <f>'Bieu8-XSKT'!H83</f>
        <v>9280</v>
      </c>
      <c r="I83" s="40">
        <f>'Bieu8-XSKT'!I83</f>
        <v>0</v>
      </c>
      <c r="J83" s="40">
        <f>'Bieu8-XSKT'!J83</f>
        <v>0</v>
      </c>
      <c r="K83" s="40">
        <f>'Bieu8-XSKT'!K83</f>
        <v>0</v>
      </c>
      <c r="L83" s="40">
        <f>'Bieu8-XSKT'!L83</f>
        <v>0</v>
      </c>
      <c r="M83" s="40">
        <f>'Bieu8-XSKT'!M83</f>
        <v>0</v>
      </c>
      <c r="N83" s="40">
        <f>'Bieu8-XSKT'!N83</f>
        <v>0</v>
      </c>
      <c r="O83" s="40">
        <f>'Bieu8-XSKT'!O83</f>
        <v>0</v>
      </c>
      <c r="P83" s="40">
        <f>'Bieu8-XSKT'!P83</f>
        <v>0</v>
      </c>
      <c r="Q83" s="40">
        <f>'Bieu8-XSKT'!Q83</f>
        <v>0</v>
      </c>
      <c r="R83" s="40">
        <f>'Bieu8-XSKT'!R83</f>
        <v>0</v>
      </c>
      <c r="S83" s="40">
        <f>'Bieu8-XSKT'!S83</f>
        <v>0</v>
      </c>
      <c r="T83" s="40">
        <f>'Bieu8-XSKT'!T83</f>
        <v>0</v>
      </c>
      <c r="U83" s="40">
        <f>'Bieu8-XSKT'!U83</f>
        <v>0</v>
      </c>
      <c r="V83" s="40">
        <f>'Bieu8-XSKT'!V83</f>
        <v>0</v>
      </c>
      <c r="W83" s="40">
        <f>'Bieu8-XSKT'!W83</f>
        <v>0</v>
      </c>
      <c r="X83" s="40">
        <f>'Bieu8-XSKT'!X83</f>
        <v>0</v>
      </c>
      <c r="Y83" s="40">
        <f>'Bieu8-XSKT'!Y83</f>
        <v>0</v>
      </c>
      <c r="Z83" s="40">
        <f>'Bieu8-XSKT'!Z83</f>
        <v>0</v>
      </c>
      <c r="AA83" s="40">
        <f>'Bieu8-XSKT'!AA83</f>
        <v>0</v>
      </c>
      <c r="AB83" s="40">
        <f>'Bieu8-XSKT'!AB83</f>
        <v>0</v>
      </c>
      <c r="AC83" s="40">
        <f>'Bieu8-XSKT'!AC83</f>
        <v>0</v>
      </c>
      <c r="AD83" s="40">
        <f>'Bieu8-XSKT'!AD83</f>
        <v>0</v>
      </c>
      <c r="AE83" s="40">
        <f>'Bieu8-XSKT'!AE83</f>
        <v>0</v>
      </c>
      <c r="AF83" s="40">
        <f>'Bieu8-XSKT'!AF83</f>
        <v>0</v>
      </c>
      <c r="AG83" s="40">
        <f>'Bieu8-XSKT'!AG83</f>
        <v>0</v>
      </c>
      <c r="AH83" s="40">
        <f>'Bieu8-XSKT'!AH83</f>
        <v>0</v>
      </c>
      <c r="AI83" s="40">
        <f>'Bieu8-XSKT'!AI83</f>
        <v>0</v>
      </c>
      <c r="AJ83" s="40">
        <f>'Bieu8-XSKT'!AJ83</f>
        <v>0</v>
      </c>
      <c r="AK83" s="40">
        <f>'Bieu8-XSKT'!AK83</f>
        <v>0</v>
      </c>
      <c r="AL83" s="40">
        <f>'Bieu8-XSKT'!AL83</f>
        <v>0</v>
      </c>
      <c r="AM83" s="40">
        <f>'Bieu8-XSKT'!AM83</f>
        <v>0</v>
      </c>
      <c r="AN83" s="40">
        <f>'Bieu8-XSKT'!AN83</f>
        <v>0</v>
      </c>
      <c r="AO83" s="40">
        <f>'Bieu8-XSKT'!AO83</f>
        <v>0</v>
      </c>
      <c r="AP83" s="40">
        <f>'Bieu8-XSKT'!AP83</f>
        <v>80</v>
      </c>
      <c r="AQ83" s="40">
        <f>'Bieu8-XSKT'!AQ83</f>
        <v>0</v>
      </c>
      <c r="AR83" s="40">
        <f>'Bieu8-XSKT'!AR83</f>
        <v>0</v>
      </c>
      <c r="AS83" s="40">
        <f>'Bieu8-XSKT'!AS83</f>
        <v>0</v>
      </c>
      <c r="AT83" s="40">
        <f>'Bieu8-XSKT'!AT83</f>
        <v>0</v>
      </c>
      <c r="AU83" s="40">
        <f>'Bieu8-XSKT'!AU83</f>
        <v>9810</v>
      </c>
      <c r="AV83" s="40">
        <f>'Bieu8-XSKT'!AV83</f>
        <v>9280</v>
      </c>
      <c r="AW83" s="40">
        <f>'Bieu8-XSKT'!AW83</f>
        <v>0</v>
      </c>
      <c r="AX83" s="40">
        <f>'Bieu8-XSKT'!AX83</f>
        <v>9200</v>
      </c>
      <c r="AY83" s="40">
        <f>'Bieu8-XSKT'!AY83</f>
        <v>2250</v>
      </c>
      <c r="AZ83" s="40">
        <f>'Bieu8-XSKT'!AZ83</f>
        <v>2300</v>
      </c>
      <c r="BA83" s="40">
        <f>'Bieu8-XSKT'!BA83</f>
        <v>2392</v>
      </c>
      <c r="BB83" s="40">
        <f>'Bieu8-XSKT'!BB83</f>
        <v>6950</v>
      </c>
      <c r="BC83" s="40">
        <f>'Bieu8-XSKT'!BC83</f>
        <v>0</v>
      </c>
      <c r="BD83" s="40">
        <f>'Bieu8-XSKT'!BD83</f>
        <v>6950</v>
      </c>
      <c r="BE83" s="40">
        <f>'Bieu8-XSKT'!BE83</f>
        <v>2250</v>
      </c>
      <c r="BF83" s="40">
        <f>'Bieu8-XSKT'!BF83</f>
        <v>2250</v>
      </c>
      <c r="BG83" s="40">
        <f>'Bieu8-XSKT'!BG83</f>
        <v>2250</v>
      </c>
      <c r="BH83" s="40">
        <f>'Bieu8-XSKT'!BH83</f>
        <v>2250</v>
      </c>
      <c r="BI83" s="40">
        <f>'Bieu8-XSKT'!BI83</f>
        <v>9810</v>
      </c>
      <c r="BJ83" s="40">
        <f>'Bieu8-XSKT'!BJ83</f>
        <v>9280</v>
      </c>
      <c r="BK83" s="40">
        <f>'Bieu8-XSKT'!BK83</f>
        <v>9280</v>
      </c>
      <c r="BL83" s="40">
        <f>'Bieu8-XSKT'!BL83</f>
        <v>2250</v>
      </c>
      <c r="BM83" s="40">
        <f>'Bieu8-XSKT'!BM83</f>
        <v>2250</v>
      </c>
      <c r="BN83" s="40">
        <f>'Bieu8-XSKT'!BN83</f>
        <v>7030</v>
      </c>
      <c r="BO83" s="40">
        <f>'Bieu8-XSKT'!BO83</f>
        <v>0</v>
      </c>
      <c r="BP83" s="40">
        <f>'Bieu8-XSKT'!BP83</f>
        <v>7030</v>
      </c>
      <c r="BQ83" s="40">
        <f>'Bieu8-XSKT'!BQ83</f>
        <v>4000</v>
      </c>
      <c r="BR83" s="40">
        <f>'Bieu8-XSKT'!BR83</f>
        <v>4000</v>
      </c>
      <c r="BS83" s="40">
        <f>'Bieu8-XSKT'!BS83</f>
        <v>3030</v>
      </c>
      <c r="BT83" s="40">
        <f>'Bieu8-XSKT'!BT83</f>
        <v>400</v>
      </c>
      <c r="BU83" s="40">
        <f>'Bieu8-XSKT'!BU83</f>
        <v>9280</v>
      </c>
      <c r="BV83" s="40">
        <f>'Bieu8-XSKT'!BV83</f>
        <v>7450</v>
      </c>
      <c r="BW83" s="40">
        <f>'Bieu8-XSKT'!BW83</f>
        <v>4000</v>
      </c>
      <c r="BX83" s="40">
        <f>'Bieu8-XSKT'!BX83</f>
        <v>4000</v>
      </c>
      <c r="BY83" s="40">
        <f>'Bieu8-XSKT'!BY83</f>
        <v>1830</v>
      </c>
      <c r="BZ83" s="40">
        <f>'Bieu8-XSKT'!BZ83</f>
        <v>1830</v>
      </c>
      <c r="CA83" s="40">
        <f>'Bieu8-XSKT'!CA83</f>
        <v>0</v>
      </c>
      <c r="CB83" s="40">
        <f>'Bieu8-XSKT'!CB83</f>
        <v>1830</v>
      </c>
      <c r="CC83" s="39"/>
      <c r="CD83" s="41" t="s">
        <v>62</v>
      </c>
      <c r="CE83" s="41"/>
    </row>
    <row r="84" spans="1:83" s="17" customFormat="1" ht="45" hidden="1" x14ac:dyDescent="0.25">
      <c r="A84" s="41">
        <f t="shared" si="11"/>
        <v>23</v>
      </c>
      <c r="B84" s="43" t="s">
        <v>137</v>
      </c>
      <c r="C84" s="44"/>
      <c r="D84" s="44"/>
      <c r="E84" s="62">
        <v>2019</v>
      </c>
      <c r="F84" s="133" t="s">
        <v>228</v>
      </c>
      <c r="G84" s="40">
        <f>'Bieu8-XSKT'!G84</f>
        <v>4556</v>
      </c>
      <c r="H84" s="40">
        <f>'Bieu8-XSKT'!H84</f>
        <v>4100</v>
      </c>
      <c r="I84" s="40">
        <f>'Bieu8-XSKT'!I84</f>
        <v>0</v>
      </c>
      <c r="J84" s="40">
        <f>'Bieu8-XSKT'!J84</f>
        <v>0</v>
      </c>
      <c r="K84" s="40">
        <f>'Bieu8-XSKT'!K84</f>
        <v>0</v>
      </c>
      <c r="L84" s="40">
        <f>'Bieu8-XSKT'!L84</f>
        <v>0</v>
      </c>
      <c r="M84" s="40">
        <f>'Bieu8-XSKT'!M84</f>
        <v>0</v>
      </c>
      <c r="N84" s="40">
        <f>'Bieu8-XSKT'!N84</f>
        <v>0</v>
      </c>
      <c r="O84" s="40">
        <f>'Bieu8-XSKT'!O84</f>
        <v>0</v>
      </c>
      <c r="P84" s="40">
        <f>'Bieu8-XSKT'!P84</f>
        <v>0</v>
      </c>
      <c r="Q84" s="40">
        <f>'Bieu8-XSKT'!Q84</f>
        <v>0</v>
      </c>
      <c r="R84" s="40">
        <f>'Bieu8-XSKT'!R84</f>
        <v>0</v>
      </c>
      <c r="S84" s="40">
        <f>'Bieu8-XSKT'!S84</f>
        <v>0</v>
      </c>
      <c r="T84" s="40">
        <f>'Bieu8-XSKT'!T84</f>
        <v>0</v>
      </c>
      <c r="U84" s="40">
        <f>'Bieu8-XSKT'!U84</f>
        <v>0</v>
      </c>
      <c r="V84" s="40">
        <f>'Bieu8-XSKT'!V84</f>
        <v>0</v>
      </c>
      <c r="W84" s="40">
        <f>'Bieu8-XSKT'!W84</f>
        <v>0</v>
      </c>
      <c r="X84" s="40">
        <f>'Bieu8-XSKT'!X84</f>
        <v>0</v>
      </c>
      <c r="Y84" s="40">
        <f>'Bieu8-XSKT'!Y84</f>
        <v>0</v>
      </c>
      <c r="Z84" s="40">
        <f>'Bieu8-XSKT'!Z84</f>
        <v>0</v>
      </c>
      <c r="AA84" s="40">
        <f>'Bieu8-XSKT'!AA84</f>
        <v>0</v>
      </c>
      <c r="AB84" s="40">
        <f>'Bieu8-XSKT'!AB84</f>
        <v>0</v>
      </c>
      <c r="AC84" s="40">
        <f>'Bieu8-XSKT'!AC84</f>
        <v>0</v>
      </c>
      <c r="AD84" s="40">
        <f>'Bieu8-XSKT'!AD84</f>
        <v>0</v>
      </c>
      <c r="AE84" s="40">
        <f>'Bieu8-XSKT'!AE84</f>
        <v>0</v>
      </c>
      <c r="AF84" s="40">
        <f>'Bieu8-XSKT'!AF84</f>
        <v>0</v>
      </c>
      <c r="AG84" s="40">
        <f>'Bieu8-XSKT'!AG84</f>
        <v>0</v>
      </c>
      <c r="AH84" s="40">
        <f>'Bieu8-XSKT'!AH84</f>
        <v>0</v>
      </c>
      <c r="AI84" s="40">
        <f>'Bieu8-XSKT'!AI84</f>
        <v>0</v>
      </c>
      <c r="AJ84" s="40">
        <f>'Bieu8-XSKT'!AJ84</f>
        <v>0</v>
      </c>
      <c r="AK84" s="40">
        <f>'Bieu8-XSKT'!AK84</f>
        <v>0</v>
      </c>
      <c r="AL84" s="40">
        <f>'Bieu8-XSKT'!AL84</f>
        <v>0</v>
      </c>
      <c r="AM84" s="40">
        <f>'Bieu8-XSKT'!AM84</f>
        <v>0</v>
      </c>
      <c r="AN84" s="40">
        <f>'Bieu8-XSKT'!AN84</f>
        <v>0</v>
      </c>
      <c r="AO84" s="40">
        <f>'Bieu8-XSKT'!AO84</f>
        <v>0</v>
      </c>
      <c r="AP84" s="40">
        <f>'Bieu8-XSKT'!AP84</f>
        <v>0</v>
      </c>
      <c r="AQ84" s="40">
        <f>'Bieu8-XSKT'!AQ84</f>
        <v>0</v>
      </c>
      <c r="AR84" s="40">
        <f>'Bieu8-XSKT'!AR84</f>
        <v>0</v>
      </c>
      <c r="AS84" s="40">
        <f>'Bieu8-XSKT'!AS84</f>
        <v>0</v>
      </c>
      <c r="AT84" s="40">
        <f>'Bieu8-XSKT'!AT84</f>
        <v>0</v>
      </c>
      <c r="AU84" s="40">
        <f>'Bieu8-XSKT'!AU84</f>
        <v>0</v>
      </c>
      <c r="AV84" s="40">
        <f>'Bieu8-XSKT'!AV84</f>
        <v>0</v>
      </c>
      <c r="AW84" s="40">
        <f>'Bieu8-XSKT'!AW84</f>
        <v>0</v>
      </c>
      <c r="AX84" s="40">
        <f>'Bieu8-XSKT'!AX84</f>
        <v>0</v>
      </c>
      <c r="AY84" s="40">
        <f>'Bieu8-XSKT'!AY84</f>
        <v>120</v>
      </c>
      <c r="AZ84" s="40">
        <f>'Bieu8-XSKT'!AZ84</f>
        <v>0</v>
      </c>
      <c r="BA84" s="40">
        <f>'Bieu8-XSKT'!BA84</f>
        <v>0</v>
      </c>
      <c r="BB84" s="40">
        <f>'Bieu8-XSKT'!BB84</f>
        <v>0</v>
      </c>
      <c r="BC84" s="40">
        <f>'Bieu8-XSKT'!BC84</f>
        <v>0</v>
      </c>
      <c r="BD84" s="40">
        <f>'Bieu8-XSKT'!BD84</f>
        <v>0</v>
      </c>
      <c r="BE84" s="40">
        <f>'Bieu8-XSKT'!BE84</f>
        <v>0</v>
      </c>
      <c r="BF84" s="40">
        <f>'Bieu8-XSKT'!BF84</f>
        <v>0</v>
      </c>
      <c r="BG84" s="40">
        <f>'Bieu8-XSKT'!BG84</f>
        <v>120</v>
      </c>
      <c r="BH84" s="40">
        <f>'Bieu8-XSKT'!BH84</f>
        <v>120</v>
      </c>
      <c r="BI84" s="40">
        <f>'Bieu8-XSKT'!BI84</f>
        <v>4556</v>
      </c>
      <c r="BJ84" s="40">
        <f>'Bieu8-XSKT'!BJ84</f>
        <v>3000</v>
      </c>
      <c r="BK84" s="40">
        <f>'Bieu8-XSKT'!BK84</f>
        <v>3854</v>
      </c>
      <c r="BL84" s="40">
        <f>'Bieu8-XSKT'!BL84</f>
        <v>120</v>
      </c>
      <c r="BM84" s="40">
        <f>'Bieu8-XSKT'!BM84</f>
        <v>120</v>
      </c>
      <c r="BN84" s="40">
        <f>'Bieu8-XSKT'!BN84</f>
        <v>2880</v>
      </c>
      <c r="BO84" s="40">
        <f>'Bieu8-XSKT'!BO84</f>
        <v>0</v>
      </c>
      <c r="BP84" s="40">
        <f>'Bieu8-XSKT'!BP84</f>
        <v>3734</v>
      </c>
      <c r="BQ84" s="40">
        <f>'Bieu8-XSKT'!BQ84</f>
        <v>0</v>
      </c>
      <c r="BR84" s="40">
        <f>'Bieu8-XSKT'!BR84</f>
        <v>2300</v>
      </c>
      <c r="BS84" s="40">
        <f>'Bieu8-XSKT'!BS84</f>
        <v>1434</v>
      </c>
      <c r="BT84" s="40">
        <f>'Bieu8-XSKT'!BT84</f>
        <v>0</v>
      </c>
      <c r="BU84" s="40">
        <f>'Bieu8-XSKT'!BU84</f>
        <v>3854</v>
      </c>
      <c r="BV84" s="40">
        <f>'Bieu8-XSKT'!BV84</f>
        <v>2420</v>
      </c>
      <c r="BW84" s="40">
        <f>'Bieu8-XSKT'!BW84</f>
        <v>2300</v>
      </c>
      <c r="BX84" s="40">
        <f>'Bieu8-XSKT'!BX84</f>
        <v>2300</v>
      </c>
      <c r="BY84" s="40">
        <f>'Bieu8-XSKT'!BY84</f>
        <v>1434</v>
      </c>
      <c r="BZ84" s="40">
        <f>'Bieu8-XSKT'!BZ84</f>
        <v>1434</v>
      </c>
      <c r="CA84" s="40">
        <f>'Bieu8-XSKT'!CA84</f>
        <v>0</v>
      </c>
      <c r="CB84" s="40">
        <f>'Bieu8-XSKT'!CB84</f>
        <v>1434</v>
      </c>
      <c r="CC84" s="39"/>
      <c r="CD84" s="41" t="s">
        <v>62</v>
      </c>
      <c r="CE84" s="41"/>
    </row>
    <row r="85" spans="1:83" s="17" customFormat="1" ht="45" hidden="1" x14ac:dyDescent="0.25">
      <c r="A85" s="41">
        <f t="shared" si="11"/>
        <v>24</v>
      </c>
      <c r="B85" s="43" t="s">
        <v>138</v>
      </c>
      <c r="C85" s="44"/>
      <c r="D85" s="44"/>
      <c r="E85" s="62">
        <v>2019</v>
      </c>
      <c r="F85" s="133" t="s">
        <v>229</v>
      </c>
      <c r="G85" s="40">
        <f>'Bieu8-XSKT'!G85</f>
        <v>5135</v>
      </c>
      <c r="H85" s="40">
        <f>'Bieu8-XSKT'!H85</f>
        <v>4600</v>
      </c>
      <c r="I85" s="40">
        <f>'Bieu8-XSKT'!I85</f>
        <v>0</v>
      </c>
      <c r="J85" s="40">
        <f>'Bieu8-XSKT'!J85</f>
        <v>0</v>
      </c>
      <c r="K85" s="40">
        <f>'Bieu8-XSKT'!K85</f>
        <v>0</v>
      </c>
      <c r="L85" s="40">
        <f>'Bieu8-XSKT'!L85</f>
        <v>0</v>
      </c>
      <c r="M85" s="40">
        <f>'Bieu8-XSKT'!M85</f>
        <v>0</v>
      </c>
      <c r="N85" s="40">
        <f>'Bieu8-XSKT'!N85</f>
        <v>0</v>
      </c>
      <c r="O85" s="40">
        <f>'Bieu8-XSKT'!O85</f>
        <v>0</v>
      </c>
      <c r="P85" s="40">
        <f>'Bieu8-XSKT'!P85</f>
        <v>0</v>
      </c>
      <c r="Q85" s="40">
        <f>'Bieu8-XSKT'!Q85</f>
        <v>0</v>
      </c>
      <c r="R85" s="40">
        <f>'Bieu8-XSKT'!R85</f>
        <v>0</v>
      </c>
      <c r="S85" s="40">
        <f>'Bieu8-XSKT'!S85</f>
        <v>0</v>
      </c>
      <c r="T85" s="40">
        <f>'Bieu8-XSKT'!T85</f>
        <v>0</v>
      </c>
      <c r="U85" s="40">
        <f>'Bieu8-XSKT'!U85</f>
        <v>0</v>
      </c>
      <c r="V85" s="40">
        <f>'Bieu8-XSKT'!V85</f>
        <v>0</v>
      </c>
      <c r="W85" s="40">
        <f>'Bieu8-XSKT'!W85</f>
        <v>0</v>
      </c>
      <c r="X85" s="40">
        <f>'Bieu8-XSKT'!X85</f>
        <v>0</v>
      </c>
      <c r="Y85" s="40">
        <f>'Bieu8-XSKT'!Y85</f>
        <v>0</v>
      </c>
      <c r="Z85" s="40">
        <f>'Bieu8-XSKT'!Z85</f>
        <v>0</v>
      </c>
      <c r="AA85" s="40">
        <f>'Bieu8-XSKT'!AA85</f>
        <v>0</v>
      </c>
      <c r="AB85" s="40">
        <f>'Bieu8-XSKT'!AB85</f>
        <v>0</v>
      </c>
      <c r="AC85" s="40">
        <f>'Bieu8-XSKT'!AC85</f>
        <v>0</v>
      </c>
      <c r="AD85" s="40">
        <f>'Bieu8-XSKT'!AD85</f>
        <v>0</v>
      </c>
      <c r="AE85" s="40">
        <f>'Bieu8-XSKT'!AE85</f>
        <v>0</v>
      </c>
      <c r="AF85" s="40">
        <f>'Bieu8-XSKT'!AF85</f>
        <v>0</v>
      </c>
      <c r="AG85" s="40">
        <f>'Bieu8-XSKT'!AG85</f>
        <v>0</v>
      </c>
      <c r="AH85" s="40">
        <f>'Bieu8-XSKT'!AH85</f>
        <v>0</v>
      </c>
      <c r="AI85" s="40">
        <f>'Bieu8-XSKT'!AI85</f>
        <v>0</v>
      </c>
      <c r="AJ85" s="40">
        <f>'Bieu8-XSKT'!AJ85</f>
        <v>0</v>
      </c>
      <c r="AK85" s="40">
        <f>'Bieu8-XSKT'!AK85</f>
        <v>0</v>
      </c>
      <c r="AL85" s="40">
        <f>'Bieu8-XSKT'!AL85</f>
        <v>0</v>
      </c>
      <c r="AM85" s="40">
        <f>'Bieu8-XSKT'!AM85</f>
        <v>0</v>
      </c>
      <c r="AN85" s="40">
        <f>'Bieu8-XSKT'!AN85</f>
        <v>0</v>
      </c>
      <c r="AO85" s="40">
        <f>'Bieu8-XSKT'!AO85</f>
        <v>0</v>
      </c>
      <c r="AP85" s="40">
        <f>'Bieu8-XSKT'!AP85</f>
        <v>0</v>
      </c>
      <c r="AQ85" s="40">
        <f>'Bieu8-XSKT'!AQ85</f>
        <v>0</v>
      </c>
      <c r="AR85" s="40">
        <f>'Bieu8-XSKT'!AR85</f>
        <v>0</v>
      </c>
      <c r="AS85" s="40">
        <f>'Bieu8-XSKT'!AS85</f>
        <v>0</v>
      </c>
      <c r="AT85" s="40">
        <f>'Bieu8-XSKT'!AT85</f>
        <v>0</v>
      </c>
      <c r="AU85" s="40">
        <f>'Bieu8-XSKT'!AU85</f>
        <v>0</v>
      </c>
      <c r="AV85" s="40">
        <f>'Bieu8-XSKT'!AV85</f>
        <v>0</v>
      </c>
      <c r="AW85" s="40">
        <f>'Bieu8-XSKT'!AW85</f>
        <v>0</v>
      </c>
      <c r="AX85" s="40">
        <f>'Bieu8-XSKT'!AX85</f>
        <v>0</v>
      </c>
      <c r="AY85" s="40">
        <f>'Bieu8-XSKT'!AY85</f>
        <v>80</v>
      </c>
      <c r="AZ85" s="40">
        <f>'Bieu8-XSKT'!AZ85</f>
        <v>0</v>
      </c>
      <c r="BA85" s="40">
        <f>'Bieu8-XSKT'!BA85</f>
        <v>0</v>
      </c>
      <c r="BB85" s="40">
        <f>'Bieu8-XSKT'!BB85</f>
        <v>0</v>
      </c>
      <c r="BC85" s="40">
        <f>'Bieu8-XSKT'!BC85</f>
        <v>0</v>
      </c>
      <c r="BD85" s="40">
        <f>'Bieu8-XSKT'!BD85</f>
        <v>0</v>
      </c>
      <c r="BE85" s="40">
        <f>'Bieu8-XSKT'!BE85</f>
        <v>0</v>
      </c>
      <c r="BF85" s="40">
        <f>'Bieu8-XSKT'!BF85</f>
        <v>0</v>
      </c>
      <c r="BG85" s="40">
        <f>'Bieu8-XSKT'!BG85</f>
        <v>80</v>
      </c>
      <c r="BH85" s="40">
        <f>'Bieu8-XSKT'!BH85</f>
        <v>80</v>
      </c>
      <c r="BI85" s="40">
        <f>'Bieu8-XSKT'!BI85</f>
        <v>5135</v>
      </c>
      <c r="BJ85" s="40">
        <f>'Bieu8-XSKT'!BJ85</f>
        <v>3300</v>
      </c>
      <c r="BK85" s="40">
        <f>'Bieu8-XSKT'!BK85</f>
        <v>4154</v>
      </c>
      <c r="BL85" s="40">
        <f>'Bieu8-XSKT'!BL85</f>
        <v>80</v>
      </c>
      <c r="BM85" s="40">
        <f>'Bieu8-XSKT'!BM85</f>
        <v>80</v>
      </c>
      <c r="BN85" s="40">
        <f>'Bieu8-XSKT'!BN85</f>
        <v>3220</v>
      </c>
      <c r="BO85" s="40">
        <f>'Bieu8-XSKT'!BO85</f>
        <v>0</v>
      </c>
      <c r="BP85" s="40">
        <f>'Bieu8-XSKT'!BP85</f>
        <v>4074</v>
      </c>
      <c r="BQ85" s="40">
        <f>'Bieu8-XSKT'!BQ85</f>
        <v>0</v>
      </c>
      <c r="BR85" s="40">
        <f>'Bieu8-XSKT'!BR85</f>
        <v>2000</v>
      </c>
      <c r="BS85" s="40">
        <f>'Bieu8-XSKT'!BS85</f>
        <v>2074</v>
      </c>
      <c r="BT85" s="40">
        <f>'Bieu8-XSKT'!BT85</f>
        <v>600</v>
      </c>
      <c r="BU85" s="40">
        <f>'Bieu8-XSKT'!BU85</f>
        <v>3900</v>
      </c>
      <c r="BV85" s="40">
        <f>'Bieu8-XSKT'!BV85</f>
        <v>2580</v>
      </c>
      <c r="BW85" s="40">
        <f>'Bieu8-XSKT'!BW85</f>
        <v>2500</v>
      </c>
      <c r="BX85" s="40">
        <f>'Bieu8-XSKT'!BX85</f>
        <v>2500</v>
      </c>
      <c r="BY85" s="40">
        <f>'Bieu8-XSKT'!BY85</f>
        <v>1320</v>
      </c>
      <c r="BZ85" s="40">
        <f>'Bieu8-XSKT'!BZ85</f>
        <v>1320</v>
      </c>
      <c r="CA85" s="40">
        <f>'Bieu8-XSKT'!CA85</f>
        <v>700</v>
      </c>
      <c r="CB85" s="40">
        <f>'Bieu8-XSKT'!CB85</f>
        <v>2020</v>
      </c>
      <c r="CC85" s="39">
        <v>700</v>
      </c>
      <c r="CD85" s="41" t="s">
        <v>62</v>
      </c>
      <c r="CE85" s="41"/>
    </row>
    <row r="86" spans="1:83" s="17" customFormat="1" ht="45" hidden="1" x14ac:dyDescent="0.25">
      <c r="A86" s="41">
        <f t="shared" si="11"/>
        <v>25</v>
      </c>
      <c r="B86" s="43" t="s">
        <v>230</v>
      </c>
      <c r="C86" s="44"/>
      <c r="D86" s="44"/>
      <c r="E86" s="62">
        <v>2019</v>
      </c>
      <c r="F86" s="133" t="s">
        <v>231</v>
      </c>
      <c r="G86" s="40">
        <f>'Bieu8-XSKT'!G86</f>
        <v>5131</v>
      </c>
      <c r="H86" s="40">
        <f>'Bieu8-XSKT'!H86</f>
        <v>4600</v>
      </c>
      <c r="I86" s="40">
        <f>'Bieu8-XSKT'!I86</f>
        <v>0</v>
      </c>
      <c r="J86" s="40">
        <f>'Bieu8-XSKT'!J86</f>
        <v>0</v>
      </c>
      <c r="K86" s="40">
        <f>'Bieu8-XSKT'!K86</f>
        <v>0</v>
      </c>
      <c r="L86" s="40">
        <f>'Bieu8-XSKT'!L86</f>
        <v>0</v>
      </c>
      <c r="M86" s="40">
        <f>'Bieu8-XSKT'!M86</f>
        <v>0</v>
      </c>
      <c r="N86" s="40">
        <f>'Bieu8-XSKT'!N86</f>
        <v>0</v>
      </c>
      <c r="O86" s="40">
        <f>'Bieu8-XSKT'!O86</f>
        <v>0</v>
      </c>
      <c r="P86" s="40">
        <f>'Bieu8-XSKT'!P86</f>
        <v>0</v>
      </c>
      <c r="Q86" s="40">
        <f>'Bieu8-XSKT'!Q86</f>
        <v>0</v>
      </c>
      <c r="R86" s="40">
        <f>'Bieu8-XSKT'!R86</f>
        <v>0</v>
      </c>
      <c r="S86" s="40">
        <f>'Bieu8-XSKT'!S86</f>
        <v>0</v>
      </c>
      <c r="T86" s="40">
        <f>'Bieu8-XSKT'!T86</f>
        <v>0</v>
      </c>
      <c r="U86" s="40">
        <f>'Bieu8-XSKT'!U86</f>
        <v>0</v>
      </c>
      <c r="V86" s="40">
        <f>'Bieu8-XSKT'!V86</f>
        <v>0</v>
      </c>
      <c r="W86" s="40">
        <f>'Bieu8-XSKT'!W86</f>
        <v>0</v>
      </c>
      <c r="X86" s="40">
        <f>'Bieu8-XSKT'!X86</f>
        <v>0</v>
      </c>
      <c r="Y86" s="40">
        <f>'Bieu8-XSKT'!Y86</f>
        <v>0</v>
      </c>
      <c r="Z86" s="40">
        <f>'Bieu8-XSKT'!Z86</f>
        <v>0</v>
      </c>
      <c r="AA86" s="40">
        <f>'Bieu8-XSKT'!AA86</f>
        <v>0</v>
      </c>
      <c r="AB86" s="40">
        <f>'Bieu8-XSKT'!AB86</f>
        <v>0</v>
      </c>
      <c r="AC86" s="40">
        <f>'Bieu8-XSKT'!AC86</f>
        <v>0</v>
      </c>
      <c r="AD86" s="40">
        <f>'Bieu8-XSKT'!AD86</f>
        <v>0</v>
      </c>
      <c r="AE86" s="40">
        <f>'Bieu8-XSKT'!AE86</f>
        <v>0</v>
      </c>
      <c r="AF86" s="40">
        <f>'Bieu8-XSKT'!AF86</f>
        <v>0</v>
      </c>
      <c r="AG86" s="40">
        <f>'Bieu8-XSKT'!AG86</f>
        <v>0</v>
      </c>
      <c r="AH86" s="40">
        <f>'Bieu8-XSKT'!AH86</f>
        <v>0</v>
      </c>
      <c r="AI86" s="40">
        <f>'Bieu8-XSKT'!AI86</f>
        <v>0</v>
      </c>
      <c r="AJ86" s="40">
        <f>'Bieu8-XSKT'!AJ86</f>
        <v>0</v>
      </c>
      <c r="AK86" s="40">
        <f>'Bieu8-XSKT'!AK86</f>
        <v>0</v>
      </c>
      <c r="AL86" s="40">
        <f>'Bieu8-XSKT'!AL86</f>
        <v>0</v>
      </c>
      <c r="AM86" s="40">
        <f>'Bieu8-XSKT'!AM86</f>
        <v>0</v>
      </c>
      <c r="AN86" s="40">
        <f>'Bieu8-XSKT'!AN86</f>
        <v>0</v>
      </c>
      <c r="AO86" s="40">
        <f>'Bieu8-XSKT'!AO86</f>
        <v>0</v>
      </c>
      <c r="AP86" s="40">
        <f>'Bieu8-XSKT'!AP86</f>
        <v>0</v>
      </c>
      <c r="AQ86" s="40">
        <f>'Bieu8-XSKT'!AQ86</f>
        <v>0</v>
      </c>
      <c r="AR86" s="40">
        <f>'Bieu8-XSKT'!AR86</f>
        <v>0</v>
      </c>
      <c r="AS86" s="40">
        <f>'Bieu8-XSKT'!AS86</f>
        <v>0</v>
      </c>
      <c r="AT86" s="40">
        <f>'Bieu8-XSKT'!AT86</f>
        <v>0</v>
      </c>
      <c r="AU86" s="40">
        <f>'Bieu8-XSKT'!AU86</f>
        <v>0</v>
      </c>
      <c r="AV86" s="40">
        <f>'Bieu8-XSKT'!AV86</f>
        <v>0</v>
      </c>
      <c r="AW86" s="40">
        <f>'Bieu8-XSKT'!AW86</f>
        <v>0</v>
      </c>
      <c r="AX86" s="40">
        <f>'Bieu8-XSKT'!AX86</f>
        <v>0</v>
      </c>
      <c r="AY86" s="40">
        <f>'Bieu8-XSKT'!AY86</f>
        <v>80</v>
      </c>
      <c r="AZ86" s="40">
        <f>'Bieu8-XSKT'!AZ86</f>
        <v>0</v>
      </c>
      <c r="BA86" s="40">
        <f>'Bieu8-XSKT'!BA86</f>
        <v>0</v>
      </c>
      <c r="BB86" s="40">
        <f>'Bieu8-XSKT'!BB86</f>
        <v>0</v>
      </c>
      <c r="BC86" s="40">
        <f>'Bieu8-XSKT'!BC86</f>
        <v>0</v>
      </c>
      <c r="BD86" s="40">
        <f>'Bieu8-XSKT'!BD86</f>
        <v>0</v>
      </c>
      <c r="BE86" s="40">
        <f>'Bieu8-XSKT'!BE86</f>
        <v>0</v>
      </c>
      <c r="BF86" s="40">
        <f>'Bieu8-XSKT'!BF86</f>
        <v>0</v>
      </c>
      <c r="BG86" s="40">
        <f>'Bieu8-XSKT'!BG86</f>
        <v>80</v>
      </c>
      <c r="BH86" s="40">
        <f>'Bieu8-XSKT'!BH86</f>
        <v>80</v>
      </c>
      <c r="BI86" s="40">
        <f>'Bieu8-XSKT'!BI86</f>
        <v>5131</v>
      </c>
      <c r="BJ86" s="40">
        <f>'Bieu8-XSKT'!BJ86</f>
        <v>3150</v>
      </c>
      <c r="BK86" s="40">
        <f>'Bieu8-XSKT'!BK86</f>
        <v>3150</v>
      </c>
      <c r="BL86" s="40">
        <f>'Bieu8-XSKT'!BL86</f>
        <v>80</v>
      </c>
      <c r="BM86" s="40">
        <f>'Bieu8-XSKT'!BM86</f>
        <v>80</v>
      </c>
      <c r="BN86" s="40">
        <f>'Bieu8-XSKT'!BN86</f>
        <v>3070</v>
      </c>
      <c r="BO86" s="40">
        <f>'Bieu8-XSKT'!BO86</f>
        <v>0</v>
      </c>
      <c r="BP86" s="40">
        <f>'Bieu8-XSKT'!BP86</f>
        <v>3070</v>
      </c>
      <c r="BQ86" s="40">
        <f>'Bieu8-XSKT'!BQ86</f>
        <v>0</v>
      </c>
      <c r="BR86" s="40">
        <f>'Bieu8-XSKT'!BR86</f>
        <v>1500</v>
      </c>
      <c r="BS86" s="40">
        <f>'Bieu8-XSKT'!BS86</f>
        <v>1570</v>
      </c>
      <c r="BT86" s="40">
        <f>'Bieu8-XSKT'!BT86</f>
        <v>626</v>
      </c>
      <c r="BU86" s="40">
        <f>'Bieu8-XSKT'!BU86</f>
        <v>3776</v>
      </c>
      <c r="BV86" s="40">
        <f>'Bieu8-XSKT'!BV86</f>
        <v>2246</v>
      </c>
      <c r="BW86" s="40">
        <f>'Bieu8-XSKT'!BW86</f>
        <v>2166</v>
      </c>
      <c r="BX86" s="40">
        <f>'Bieu8-XSKT'!BX86</f>
        <v>2166</v>
      </c>
      <c r="BY86" s="40">
        <f>'Bieu8-XSKT'!BY86</f>
        <v>1530</v>
      </c>
      <c r="BZ86" s="40">
        <f>'Bieu8-XSKT'!BZ86</f>
        <v>1530</v>
      </c>
      <c r="CA86" s="40">
        <f>'Bieu8-XSKT'!CA86</f>
        <v>800</v>
      </c>
      <c r="CB86" s="40">
        <f>'Bieu8-XSKT'!CB86</f>
        <v>2330</v>
      </c>
      <c r="CC86" s="39">
        <v>700</v>
      </c>
      <c r="CD86" s="41" t="s">
        <v>62</v>
      </c>
      <c r="CE86" s="41"/>
    </row>
    <row r="87" spans="1:83" s="17" customFormat="1" ht="30" hidden="1" x14ac:dyDescent="0.25">
      <c r="A87" s="41">
        <f t="shared" si="11"/>
        <v>26</v>
      </c>
      <c r="B87" s="43" t="s">
        <v>139</v>
      </c>
      <c r="C87" s="44"/>
      <c r="D87" s="44"/>
      <c r="E87" s="62">
        <v>2019</v>
      </c>
      <c r="F87" s="41" t="s">
        <v>466</v>
      </c>
      <c r="G87" s="40">
        <f>'Bieu8-XSKT'!G87</f>
        <v>8062</v>
      </c>
      <c r="H87" s="40">
        <f>'Bieu8-XSKT'!H87</f>
        <v>7089</v>
      </c>
      <c r="I87" s="40">
        <f>'Bieu8-XSKT'!I87</f>
        <v>0</v>
      </c>
      <c r="J87" s="40">
        <f>'Bieu8-XSKT'!J87</f>
        <v>0</v>
      </c>
      <c r="K87" s="40">
        <f>'Bieu8-XSKT'!K87</f>
        <v>0</v>
      </c>
      <c r="L87" s="40">
        <f>'Bieu8-XSKT'!L87</f>
        <v>0</v>
      </c>
      <c r="M87" s="40">
        <f>'Bieu8-XSKT'!M87</f>
        <v>0</v>
      </c>
      <c r="N87" s="40">
        <f>'Bieu8-XSKT'!N87</f>
        <v>0</v>
      </c>
      <c r="O87" s="40">
        <f>'Bieu8-XSKT'!O87</f>
        <v>0</v>
      </c>
      <c r="P87" s="40">
        <f>'Bieu8-XSKT'!P87</f>
        <v>0</v>
      </c>
      <c r="Q87" s="40">
        <f>'Bieu8-XSKT'!Q87</f>
        <v>0</v>
      </c>
      <c r="R87" s="40">
        <f>'Bieu8-XSKT'!R87</f>
        <v>0</v>
      </c>
      <c r="S87" s="40">
        <f>'Bieu8-XSKT'!S87</f>
        <v>0</v>
      </c>
      <c r="T87" s="40">
        <f>'Bieu8-XSKT'!T87</f>
        <v>0</v>
      </c>
      <c r="U87" s="40">
        <f>'Bieu8-XSKT'!U87</f>
        <v>0</v>
      </c>
      <c r="V87" s="40">
        <f>'Bieu8-XSKT'!V87</f>
        <v>0</v>
      </c>
      <c r="W87" s="40">
        <f>'Bieu8-XSKT'!W87</f>
        <v>0</v>
      </c>
      <c r="X87" s="40">
        <f>'Bieu8-XSKT'!X87</f>
        <v>0</v>
      </c>
      <c r="Y87" s="40">
        <f>'Bieu8-XSKT'!Y87</f>
        <v>0</v>
      </c>
      <c r="Z87" s="40">
        <f>'Bieu8-XSKT'!Z87</f>
        <v>0</v>
      </c>
      <c r="AA87" s="40">
        <f>'Bieu8-XSKT'!AA87</f>
        <v>0</v>
      </c>
      <c r="AB87" s="40">
        <f>'Bieu8-XSKT'!AB87</f>
        <v>0</v>
      </c>
      <c r="AC87" s="40">
        <f>'Bieu8-XSKT'!AC87</f>
        <v>0</v>
      </c>
      <c r="AD87" s="40">
        <f>'Bieu8-XSKT'!AD87</f>
        <v>0</v>
      </c>
      <c r="AE87" s="40">
        <f>'Bieu8-XSKT'!AE87</f>
        <v>0</v>
      </c>
      <c r="AF87" s="40">
        <f>'Bieu8-XSKT'!AF87</f>
        <v>0</v>
      </c>
      <c r="AG87" s="40">
        <f>'Bieu8-XSKT'!AG87</f>
        <v>0</v>
      </c>
      <c r="AH87" s="40">
        <f>'Bieu8-XSKT'!AH87</f>
        <v>0</v>
      </c>
      <c r="AI87" s="40">
        <f>'Bieu8-XSKT'!AI87</f>
        <v>0</v>
      </c>
      <c r="AJ87" s="40">
        <f>'Bieu8-XSKT'!AJ87</f>
        <v>0</v>
      </c>
      <c r="AK87" s="40">
        <f>'Bieu8-XSKT'!AK87</f>
        <v>0</v>
      </c>
      <c r="AL87" s="40">
        <f>'Bieu8-XSKT'!AL87</f>
        <v>0</v>
      </c>
      <c r="AM87" s="40">
        <f>'Bieu8-XSKT'!AM87</f>
        <v>0</v>
      </c>
      <c r="AN87" s="40">
        <f>'Bieu8-XSKT'!AN87</f>
        <v>0</v>
      </c>
      <c r="AO87" s="40">
        <f>'Bieu8-XSKT'!AO87</f>
        <v>0</v>
      </c>
      <c r="AP87" s="40">
        <f>'Bieu8-XSKT'!AP87</f>
        <v>0</v>
      </c>
      <c r="AQ87" s="40">
        <f>'Bieu8-XSKT'!AQ87</f>
        <v>0</v>
      </c>
      <c r="AR87" s="40">
        <f>'Bieu8-XSKT'!AR87</f>
        <v>0</v>
      </c>
      <c r="AS87" s="40">
        <f>'Bieu8-XSKT'!AS87</f>
        <v>0</v>
      </c>
      <c r="AT87" s="40">
        <f>'Bieu8-XSKT'!AT87</f>
        <v>0</v>
      </c>
      <c r="AU87" s="40">
        <f>'Bieu8-XSKT'!AU87</f>
        <v>0</v>
      </c>
      <c r="AV87" s="40">
        <f>'Bieu8-XSKT'!AV87</f>
        <v>0</v>
      </c>
      <c r="AW87" s="40">
        <f>'Bieu8-XSKT'!AW87</f>
        <v>0</v>
      </c>
      <c r="AX87" s="40">
        <f>'Bieu8-XSKT'!AX87</f>
        <v>0</v>
      </c>
      <c r="AY87" s="40">
        <f>'Bieu8-XSKT'!AY87</f>
        <v>115</v>
      </c>
      <c r="AZ87" s="40">
        <f>'Bieu8-XSKT'!AZ87</f>
        <v>0</v>
      </c>
      <c r="BA87" s="40">
        <f>'Bieu8-XSKT'!BA87</f>
        <v>0</v>
      </c>
      <c r="BB87" s="40">
        <f>'Bieu8-XSKT'!BB87</f>
        <v>0</v>
      </c>
      <c r="BC87" s="40">
        <f>'Bieu8-XSKT'!BC87</f>
        <v>0</v>
      </c>
      <c r="BD87" s="40">
        <f>'Bieu8-XSKT'!BD87</f>
        <v>0</v>
      </c>
      <c r="BE87" s="40">
        <f>'Bieu8-XSKT'!BE87</f>
        <v>0</v>
      </c>
      <c r="BF87" s="40">
        <f>'Bieu8-XSKT'!BF87</f>
        <v>0</v>
      </c>
      <c r="BG87" s="40">
        <f>'Bieu8-XSKT'!BG87</f>
        <v>115</v>
      </c>
      <c r="BH87" s="40">
        <f>'Bieu8-XSKT'!BH87</f>
        <v>115</v>
      </c>
      <c r="BI87" s="40">
        <f>'Bieu8-XSKT'!BI87</f>
        <v>8062</v>
      </c>
      <c r="BJ87" s="40">
        <f>'Bieu8-XSKT'!BJ87</f>
        <v>7089</v>
      </c>
      <c r="BK87" s="40">
        <f>'Bieu8-XSKT'!BK87</f>
        <v>7089</v>
      </c>
      <c r="BL87" s="40">
        <f>'Bieu8-XSKT'!BL87</f>
        <v>155</v>
      </c>
      <c r="BM87" s="40">
        <f>'Bieu8-XSKT'!BM87</f>
        <v>115</v>
      </c>
      <c r="BN87" s="40">
        <f>'Bieu8-XSKT'!BN87</f>
        <v>6934</v>
      </c>
      <c r="BO87" s="40">
        <f>'Bieu8-XSKT'!BO87</f>
        <v>0</v>
      </c>
      <c r="BP87" s="40">
        <f>'Bieu8-XSKT'!BP87</f>
        <v>6934</v>
      </c>
      <c r="BQ87" s="40">
        <f>'Bieu8-XSKT'!BQ87</f>
        <v>6934</v>
      </c>
      <c r="BR87" s="40">
        <f>'Bieu8-XSKT'!BR87</f>
        <v>3800</v>
      </c>
      <c r="BS87" s="40">
        <f>'Bieu8-XSKT'!BS87</f>
        <v>3134</v>
      </c>
      <c r="BT87" s="40">
        <f>'Bieu8-XSKT'!BT87</f>
        <v>0</v>
      </c>
      <c r="BU87" s="40">
        <f>'Bieu8-XSKT'!BU87</f>
        <v>7089</v>
      </c>
      <c r="BV87" s="40">
        <f>'Bieu8-XSKT'!BV87</f>
        <v>3955</v>
      </c>
      <c r="BW87" s="40">
        <f>'Bieu8-XSKT'!BW87</f>
        <v>3800</v>
      </c>
      <c r="BX87" s="40">
        <f>'Bieu8-XSKT'!BX87</f>
        <v>3800</v>
      </c>
      <c r="BY87" s="40">
        <f>'Bieu8-XSKT'!BY87</f>
        <v>3134</v>
      </c>
      <c r="BZ87" s="40">
        <f>'Bieu8-XSKT'!BZ87</f>
        <v>3134</v>
      </c>
      <c r="CA87" s="40">
        <f>'Bieu8-XSKT'!CA87</f>
        <v>0</v>
      </c>
      <c r="CB87" s="40">
        <f>'Bieu8-XSKT'!CB87</f>
        <v>3134</v>
      </c>
      <c r="CC87" s="39"/>
      <c r="CD87" s="41" t="s">
        <v>68</v>
      </c>
      <c r="CE87" s="41"/>
    </row>
    <row r="88" spans="1:83" s="75" customFormat="1" ht="45" hidden="1" x14ac:dyDescent="0.25">
      <c r="A88" s="135">
        <f t="shared" si="11"/>
        <v>27</v>
      </c>
      <c r="B88" s="65" t="s">
        <v>79</v>
      </c>
      <c r="C88" s="66"/>
      <c r="D88" s="66"/>
      <c r="E88" s="135">
        <v>2016</v>
      </c>
      <c r="F88" s="135" t="s">
        <v>80</v>
      </c>
      <c r="G88" s="40">
        <f>'Bieu8-XSKT'!G88</f>
        <v>12418</v>
      </c>
      <c r="H88" s="40">
        <f>'Bieu8-XSKT'!H88</f>
        <v>11300</v>
      </c>
      <c r="I88" s="40">
        <f>'Bieu8-XSKT'!I88</f>
        <v>0</v>
      </c>
      <c r="J88" s="40">
        <f>'Bieu8-XSKT'!J88</f>
        <v>0</v>
      </c>
      <c r="K88" s="40">
        <f>'Bieu8-XSKT'!K88</f>
        <v>0</v>
      </c>
      <c r="L88" s="40">
        <f>'Bieu8-XSKT'!L88</f>
        <v>0</v>
      </c>
      <c r="M88" s="40">
        <f>'Bieu8-XSKT'!M88</f>
        <v>0</v>
      </c>
      <c r="N88" s="40">
        <f>'Bieu8-XSKT'!N88</f>
        <v>0</v>
      </c>
      <c r="O88" s="40">
        <f>'Bieu8-XSKT'!O88</f>
        <v>0</v>
      </c>
      <c r="P88" s="40">
        <f>'Bieu8-XSKT'!P88</f>
        <v>0</v>
      </c>
      <c r="Q88" s="40">
        <f>'Bieu8-XSKT'!Q88</f>
        <v>0</v>
      </c>
      <c r="R88" s="40">
        <f>'Bieu8-XSKT'!R88</f>
        <v>0</v>
      </c>
      <c r="S88" s="40">
        <f>'Bieu8-XSKT'!S88</f>
        <v>0</v>
      </c>
      <c r="T88" s="40">
        <f>'Bieu8-XSKT'!T88</f>
        <v>0</v>
      </c>
      <c r="U88" s="40">
        <f>'Bieu8-XSKT'!U88</f>
        <v>0</v>
      </c>
      <c r="V88" s="40">
        <f>'Bieu8-XSKT'!V88</f>
        <v>0</v>
      </c>
      <c r="W88" s="40">
        <f>'Bieu8-XSKT'!W88</f>
        <v>0</v>
      </c>
      <c r="X88" s="40">
        <f>'Bieu8-XSKT'!X88</f>
        <v>12418</v>
      </c>
      <c r="Y88" s="40">
        <f>'Bieu8-XSKT'!Y88</f>
        <v>11300</v>
      </c>
      <c r="Z88" s="40">
        <f>'Bieu8-XSKT'!Z88</f>
        <v>0</v>
      </c>
      <c r="AA88" s="40">
        <f>'Bieu8-XSKT'!AA88</f>
        <v>0</v>
      </c>
      <c r="AB88" s="40">
        <f>'Bieu8-XSKT'!AB88</f>
        <v>700</v>
      </c>
      <c r="AC88" s="40">
        <f>'Bieu8-XSKT'!AC88</f>
        <v>700</v>
      </c>
      <c r="AD88" s="40">
        <f>'Bieu8-XSKT'!AD88</f>
        <v>0</v>
      </c>
      <c r="AE88" s="40">
        <f>'Bieu8-XSKT'!AE88</f>
        <v>0</v>
      </c>
      <c r="AF88" s="40">
        <f>'Bieu8-XSKT'!AF88</f>
        <v>700</v>
      </c>
      <c r="AG88" s="40">
        <f>'Bieu8-XSKT'!AG88</f>
        <v>0</v>
      </c>
      <c r="AH88" s="40">
        <f>'Bieu8-XSKT'!AH88</f>
        <v>700</v>
      </c>
      <c r="AI88" s="40">
        <f>'Bieu8-XSKT'!AI88</f>
        <v>700</v>
      </c>
      <c r="AJ88" s="40">
        <f>'Bieu8-XSKT'!AJ88</f>
        <v>0</v>
      </c>
      <c r="AK88" s="40">
        <f>'Bieu8-XSKT'!AK88</f>
        <v>0</v>
      </c>
      <c r="AL88" s="40">
        <f>'Bieu8-XSKT'!AL88</f>
        <v>700</v>
      </c>
      <c r="AM88" s="40">
        <f>'Bieu8-XSKT'!AM88</f>
        <v>700</v>
      </c>
      <c r="AN88" s="40">
        <f>'Bieu8-XSKT'!AN88</f>
        <v>700</v>
      </c>
      <c r="AO88" s="40">
        <f>'Bieu8-XSKT'!AO88</f>
        <v>700</v>
      </c>
      <c r="AP88" s="40">
        <f>'Bieu8-XSKT'!AP88</f>
        <v>2200</v>
      </c>
      <c r="AQ88" s="40">
        <f>'Bieu8-XSKT'!AQ88</f>
        <v>2200</v>
      </c>
      <c r="AR88" s="40">
        <f>'Bieu8-XSKT'!AR88</f>
        <v>2200</v>
      </c>
      <c r="AS88" s="40">
        <f>'Bieu8-XSKT'!AS88</f>
        <v>2900</v>
      </c>
      <c r="AT88" s="40">
        <f>'Bieu8-XSKT'!AT88</f>
        <v>2900</v>
      </c>
      <c r="AU88" s="40">
        <f>'Bieu8-XSKT'!AU88</f>
        <v>4114</v>
      </c>
      <c r="AV88" s="40">
        <f>'Bieu8-XSKT'!AV88</f>
        <v>4114</v>
      </c>
      <c r="AW88" s="40">
        <f>'Bieu8-XSKT'!AW88</f>
        <v>2900</v>
      </c>
      <c r="AX88" s="40">
        <f>'Bieu8-XSKT'!AX88</f>
        <v>1214</v>
      </c>
      <c r="AY88" s="40">
        <f>'Bieu8-XSKT'!AY88</f>
        <v>0</v>
      </c>
      <c r="AZ88" s="40">
        <f>'Bieu8-XSKT'!AZ88</f>
        <v>500</v>
      </c>
      <c r="BA88" s="40">
        <f>'Bieu8-XSKT'!BA88</f>
        <v>7270</v>
      </c>
      <c r="BB88" s="40">
        <f>'Bieu8-XSKT'!BB88</f>
        <v>1214</v>
      </c>
      <c r="BC88" s="40">
        <f>'Bieu8-XSKT'!BC88</f>
        <v>0</v>
      </c>
      <c r="BD88" s="40">
        <f>'Bieu8-XSKT'!BD88</f>
        <v>1214</v>
      </c>
      <c r="BE88" s="40">
        <f>'Bieu8-XSKT'!BE88</f>
        <v>0</v>
      </c>
      <c r="BF88" s="40">
        <f>'Bieu8-XSKT'!BF88</f>
        <v>0</v>
      </c>
      <c r="BG88" s="40">
        <f>'Bieu8-XSKT'!BG88</f>
        <v>0</v>
      </c>
      <c r="BH88" s="40">
        <f>'Bieu8-XSKT'!BH88</f>
        <v>0</v>
      </c>
      <c r="BI88" s="40">
        <f>'Bieu8-XSKT'!BI88</f>
        <v>2018</v>
      </c>
      <c r="BJ88" s="40">
        <f>'Bieu8-XSKT'!BJ88</f>
        <v>2018</v>
      </c>
      <c r="BK88" s="40">
        <f>'Bieu8-XSKT'!BK88</f>
        <v>5300</v>
      </c>
      <c r="BL88" s="40">
        <f>'Bieu8-XSKT'!BL88</f>
        <v>0</v>
      </c>
      <c r="BM88" s="40">
        <f>'Bieu8-XSKT'!BM88</f>
        <v>0</v>
      </c>
      <c r="BN88" s="40">
        <f>'Bieu8-XSKT'!BN88</f>
        <v>2018</v>
      </c>
      <c r="BO88" s="40">
        <f>'Bieu8-XSKT'!BO88</f>
        <v>3282</v>
      </c>
      <c r="BP88" s="40">
        <f>'Bieu8-XSKT'!BP88</f>
        <v>5300</v>
      </c>
      <c r="BQ88" s="40">
        <f>'Bieu8-XSKT'!BQ88</f>
        <v>5300</v>
      </c>
      <c r="BR88" s="40">
        <f>'Bieu8-XSKT'!BR88</f>
        <v>5200</v>
      </c>
      <c r="BS88" s="40">
        <f>'Bieu8-XSKT'!BS88</f>
        <v>100</v>
      </c>
      <c r="BT88" s="40">
        <f>'Bieu8-XSKT'!BT88</f>
        <v>0</v>
      </c>
      <c r="BU88" s="40">
        <f>'Bieu8-XSKT'!BU88</f>
        <v>5300</v>
      </c>
      <c r="BV88" s="40">
        <f>'Bieu8-XSKT'!BV88</f>
        <v>5200</v>
      </c>
      <c r="BW88" s="40">
        <f>'Bieu8-XSKT'!BW88</f>
        <v>5200</v>
      </c>
      <c r="BX88" s="40">
        <f>'Bieu8-XSKT'!BX88</f>
        <v>5200</v>
      </c>
      <c r="BY88" s="40">
        <f>'Bieu8-XSKT'!BY88</f>
        <v>100</v>
      </c>
      <c r="BZ88" s="40">
        <f>'Bieu8-XSKT'!BZ88</f>
        <v>100</v>
      </c>
      <c r="CA88" s="40">
        <f>'Bieu8-XSKT'!CA88</f>
        <v>4000</v>
      </c>
      <c r="CB88" s="40">
        <f>'Bieu8-XSKT'!CB88</f>
        <v>4100</v>
      </c>
      <c r="CC88" s="64">
        <v>5000</v>
      </c>
      <c r="CD88" s="147" t="s">
        <v>63</v>
      </c>
      <c r="CE88" s="147"/>
    </row>
    <row r="89" spans="1:83" s="17" customFormat="1" ht="45" hidden="1" x14ac:dyDescent="0.25">
      <c r="A89" s="41">
        <f t="shared" si="11"/>
        <v>28</v>
      </c>
      <c r="B89" s="51" t="s">
        <v>281</v>
      </c>
      <c r="C89" s="44"/>
      <c r="D89" s="44"/>
      <c r="E89" s="45"/>
      <c r="F89" s="52" t="s">
        <v>469</v>
      </c>
      <c r="G89" s="40">
        <f>'Bieu8-XSKT'!G89</f>
        <v>14906</v>
      </c>
      <c r="H89" s="40">
        <f>'Bieu8-XSKT'!H89</f>
        <v>13415.4</v>
      </c>
      <c r="I89" s="40">
        <f>'Bieu8-XSKT'!I89</f>
        <v>0</v>
      </c>
      <c r="J89" s="40">
        <f>'Bieu8-XSKT'!J89</f>
        <v>0</v>
      </c>
      <c r="K89" s="40">
        <f>'Bieu8-XSKT'!K89</f>
        <v>0</v>
      </c>
      <c r="L89" s="40">
        <f>'Bieu8-XSKT'!L89</f>
        <v>0</v>
      </c>
      <c r="M89" s="40">
        <f>'Bieu8-XSKT'!M89</f>
        <v>0</v>
      </c>
      <c r="N89" s="40">
        <f>'Bieu8-XSKT'!N89</f>
        <v>0</v>
      </c>
      <c r="O89" s="40">
        <f>'Bieu8-XSKT'!O89</f>
        <v>0</v>
      </c>
      <c r="P89" s="40">
        <f>'Bieu8-XSKT'!P89</f>
        <v>0</v>
      </c>
      <c r="Q89" s="40">
        <f>'Bieu8-XSKT'!Q89</f>
        <v>0</v>
      </c>
      <c r="R89" s="40">
        <f>'Bieu8-XSKT'!R89</f>
        <v>0</v>
      </c>
      <c r="S89" s="40">
        <f>'Bieu8-XSKT'!S89</f>
        <v>0</v>
      </c>
      <c r="T89" s="40">
        <f>'Bieu8-XSKT'!T89</f>
        <v>0</v>
      </c>
      <c r="U89" s="40">
        <f>'Bieu8-XSKT'!U89</f>
        <v>0</v>
      </c>
      <c r="V89" s="40">
        <f>'Bieu8-XSKT'!V89</f>
        <v>0</v>
      </c>
      <c r="W89" s="40">
        <f>'Bieu8-XSKT'!W89</f>
        <v>0</v>
      </c>
      <c r="X89" s="40">
        <f>'Bieu8-XSKT'!X89</f>
        <v>0</v>
      </c>
      <c r="Y89" s="40">
        <f>'Bieu8-XSKT'!Y89</f>
        <v>0</v>
      </c>
      <c r="Z89" s="40">
        <f>'Bieu8-XSKT'!Z89</f>
        <v>0</v>
      </c>
      <c r="AA89" s="40">
        <f>'Bieu8-XSKT'!AA89</f>
        <v>0</v>
      </c>
      <c r="AB89" s="40">
        <f>'Bieu8-XSKT'!AB89</f>
        <v>0</v>
      </c>
      <c r="AC89" s="40">
        <f>'Bieu8-XSKT'!AC89</f>
        <v>0</v>
      </c>
      <c r="AD89" s="40">
        <f>'Bieu8-XSKT'!AD89</f>
        <v>0</v>
      </c>
      <c r="AE89" s="40">
        <f>'Bieu8-XSKT'!AE89</f>
        <v>0</v>
      </c>
      <c r="AF89" s="40">
        <f>'Bieu8-XSKT'!AF89</f>
        <v>0</v>
      </c>
      <c r="AG89" s="40">
        <f>'Bieu8-XSKT'!AG89</f>
        <v>0</v>
      </c>
      <c r="AH89" s="40">
        <f>'Bieu8-XSKT'!AH89</f>
        <v>0</v>
      </c>
      <c r="AI89" s="40">
        <f>'Bieu8-XSKT'!AI89</f>
        <v>0</v>
      </c>
      <c r="AJ89" s="40">
        <f>'Bieu8-XSKT'!AJ89</f>
        <v>0</v>
      </c>
      <c r="AK89" s="40">
        <f>'Bieu8-XSKT'!AK89</f>
        <v>0</v>
      </c>
      <c r="AL89" s="40">
        <f>'Bieu8-XSKT'!AL89</f>
        <v>0</v>
      </c>
      <c r="AM89" s="40">
        <f>'Bieu8-XSKT'!AM89</f>
        <v>0</v>
      </c>
      <c r="AN89" s="40">
        <f>'Bieu8-XSKT'!AN89</f>
        <v>0</v>
      </c>
      <c r="AO89" s="40">
        <f>'Bieu8-XSKT'!AO89</f>
        <v>0</v>
      </c>
      <c r="AP89" s="40">
        <f>'Bieu8-XSKT'!AP89</f>
        <v>0</v>
      </c>
      <c r="AQ89" s="40">
        <f>'Bieu8-XSKT'!AQ89</f>
        <v>0</v>
      </c>
      <c r="AR89" s="40">
        <f>'Bieu8-XSKT'!AR89</f>
        <v>0</v>
      </c>
      <c r="AS89" s="40">
        <f>'Bieu8-XSKT'!AS89</f>
        <v>0</v>
      </c>
      <c r="AT89" s="40">
        <f>'Bieu8-XSKT'!AT89</f>
        <v>0</v>
      </c>
      <c r="AU89" s="40">
        <f>'Bieu8-XSKT'!AU89</f>
        <v>0</v>
      </c>
      <c r="AV89" s="40">
        <f>'Bieu8-XSKT'!AV89</f>
        <v>0</v>
      </c>
      <c r="AW89" s="40">
        <f>'Bieu8-XSKT'!AW89</f>
        <v>0</v>
      </c>
      <c r="AX89" s="40">
        <f>'Bieu8-XSKT'!AX89</f>
        <v>0</v>
      </c>
      <c r="AY89" s="40">
        <f>'Bieu8-XSKT'!AY89</f>
        <v>0</v>
      </c>
      <c r="AZ89" s="40">
        <f>'Bieu8-XSKT'!AZ89</f>
        <v>0</v>
      </c>
      <c r="BA89" s="40">
        <f>'Bieu8-XSKT'!BA89</f>
        <v>0</v>
      </c>
      <c r="BB89" s="40">
        <f>'Bieu8-XSKT'!BB89</f>
        <v>0</v>
      </c>
      <c r="BC89" s="40">
        <f>'Bieu8-XSKT'!BC89</f>
        <v>0</v>
      </c>
      <c r="BD89" s="40">
        <f>'Bieu8-XSKT'!BD89</f>
        <v>0</v>
      </c>
      <c r="BE89" s="40">
        <f>'Bieu8-XSKT'!BE89</f>
        <v>0</v>
      </c>
      <c r="BF89" s="40">
        <f>'Bieu8-XSKT'!BF89</f>
        <v>0</v>
      </c>
      <c r="BG89" s="40">
        <f>'Bieu8-XSKT'!BG89</f>
        <v>0</v>
      </c>
      <c r="BH89" s="40">
        <f>'Bieu8-XSKT'!BH89</f>
        <v>0</v>
      </c>
      <c r="BI89" s="40">
        <f>'Bieu8-XSKT'!BI89</f>
        <v>0</v>
      </c>
      <c r="BJ89" s="40">
        <f>'Bieu8-XSKT'!BJ89</f>
        <v>0</v>
      </c>
      <c r="BK89" s="40">
        <f>'Bieu8-XSKT'!BK89</f>
        <v>0</v>
      </c>
      <c r="BL89" s="40">
        <f>'Bieu8-XSKT'!BL89</f>
        <v>0</v>
      </c>
      <c r="BM89" s="40">
        <f>'Bieu8-XSKT'!BM89</f>
        <v>0</v>
      </c>
      <c r="BN89" s="40">
        <f>'Bieu8-XSKT'!BN89</f>
        <v>0</v>
      </c>
      <c r="BO89" s="40">
        <f>'Bieu8-XSKT'!BO89</f>
        <v>0</v>
      </c>
      <c r="BP89" s="40">
        <f>'Bieu8-XSKT'!BP89</f>
        <v>12816</v>
      </c>
      <c r="BQ89" s="40">
        <f>'Bieu8-XSKT'!BQ89</f>
        <v>0</v>
      </c>
      <c r="BR89" s="40">
        <f>'Bieu8-XSKT'!BR89</f>
        <v>5130</v>
      </c>
      <c r="BS89" s="40">
        <f>'Bieu8-XSKT'!BS89</f>
        <v>0</v>
      </c>
      <c r="BT89" s="40">
        <f>'Bieu8-XSKT'!BT89</f>
        <v>0</v>
      </c>
      <c r="BU89" s="40">
        <f>'Bieu8-XSKT'!BU89</f>
        <v>12816</v>
      </c>
      <c r="BV89" s="40">
        <f>'Bieu8-XSKT'!BV89</f>
        <v>5130</v>
      </c>
      <c r="BW89" s="40">
        <f>'Bieu8-XSKT'!BW89</f>
        <v>5130</v>
      </c>
      <c r="BX89" s="40">
        <f>'Bieu8-XSKT'!BX89</f>
        <v>5130</v>
      </c>
      <c r="BY89" s="40">
        <f>'Bieu8-XSKT'!BY89</f>
        <v>7686</v>
      </c>
      <c r="BZ89" s="40">
        <f>'Bieu8-XSKT'!BZ89</f>
        <v>7686</v>
      </c>
      <c r="CA89" s="40">
        <f>'Bieu8-XSKT'!CA89</f>
        <v>0</v>
      </c>
      <c r="CB89" s="40">
        <f>'Bieu8-XSKT'!CB89</f>
        <v>7686</v>
      </c>
      <c r="CC89" s="39"/>
      <c r="CD89" s="148" t="s">
        <v>65</v>
      </c>
      <c r="CE89" s="148"/>
    </row>
    <row r="90" spans="1:83" s="17" customFormat="1" ht="45" hidden="1" x14ac:dyDescent="0.25">
      <c r="A90" s="41">
        <f t="shared" si="11"/>
        <v>29</v>
      </c>
      <c r="B90" s="53" t="s">
        <v>282</v>
      </c>
      <c r="C90" s="44"/>
      <c r="D90" s="44"/>
      <c r="E90" s="45"/>
      <c r="F90" s="52" t="s">
        <v>468</v>
      </c>
      <c r="G90" s="40">
        <f>'Bieu8-XSKT'!G90</f>
        <v>6832</v>
      </c>
      <c r="H90" s="40">
        <f>'Bieu8-XSKT'!H90</f>
        <v>6148.8</v>
      </c>
      <c r="I90" s="40">
        <f>'Bieu8-XSKT'!I90</f>
        <v>0</v>
      </c>
      <c r="J90" s="40">
        <f>'Bieu8-XSKT'!J90</f>
        <v>0</v>
      </c>
      <c r="K90" s="40">
        <f>'Bieu8-XSKT'!K90</f>
        <v>0</v>
      </c>
      <c r="L90" s="40">
        <f>'Bieu8-XSKT'!L90</f>
        <v>0</v>
      </c>
      <c r="M90" s="40">
        <f>'Bieu8-XSKT'!M90</f>
        <v>0</v>
      </c>
      <c r="N90" s="40">
        <f>'Bieu8-XSKT'!N90</f>
        <v>0</v>
      </c>
      <c r="O90" s="40">
        <f>'Bieu8-XSKT'!O90</f>
        <v>0</v>
      </c>
      <c r="P90" s="40">
        <f>'Bieu8-XSKT'!P90</f>
        <v>0</v>
      </c>
      <c r="Q90" s="40">
        <f>'Bieu8-XSKT'!Q90</f>
        <v>0</v>
      </c>
      <c r="R90" s="40">
        <f>'Bieu8-XSKT'!R90</f>
        <v>0</v>
      </c>
      <c r="S90" s="40">
        <f>'Bieu8-XSKT'!S90</f>
        <v>0</v>
      </c>
      <c r="T90" s="40">
        <f>'Bieu8-XSKT'!T90</f>
        <v>0</v>
      </c>
      <c r="U90" s="40">
        <f>'Bieu8-XSKT'!U90</f>
        <v>0</v>
      </c>
      <c r="V90" s="40">
        <f>'Bieu8-XSKT'!V90</f>
        <v>0</v>
      </c>
      <c r="W90" s="40">
        <f>'Bieu8-XSKT'!W90</f>
        <v>0</v>
      </c>
      <c r="X90" s="40">
        <f>'Bieu8-XSKT'!X90</f>
        <v>0</v>
      </c>
      <c r="Y90" s="40">
        <f>'Bieu8-XSKT'!Y90</f>
        <v>0</v>
      </c>
      <c r="Z90" s="40">
        <f>'Bieu8-XSKT'!Z90</f>
        <v>0</v>
      </c>
      <c r="AA90" s="40">
        <f>'Bieu8-XSKT'!AA90</f>
        <v>0</v>
      </c>
      <c r="AB90" s="40">
        <f>'Bieu8-XSKT'!AB90</f>
        <v>0</v>
      </c>
      <c r="AC90" s="40">
        <f>'Bieu8-XSKT'!AC90</f>
        <v>0</v>
      </c>
      <c r="AD90" s="40">
        <f>'Bieu8-XSKT'!AD90</f>
        <v>0</v>
      </c>
      <c r="AE90" s="40">
        <f>'Bieu8-XSKT'!AE90</f>
        <v>0</v>
      </c>
      <c r="AF90" s="40">
        <f>'Bieu8-XSKT'!AF90</f>
        <v>0</v>
      </c>
      <c r="AG90" s="40">
        <f>'Bieu8-XSKT'!AG90</f>
        <v>0</v>
      </c>
      <c r="AH90" s="40">
        <f>'Bieu8-XSKT'!AH90</f>
        <v>0</v>
      </c>
      <c r="AI90" s="40">
        <f>'Bieu8-XSKT'!AI90</f>
        <v>0</v>
      </c>
      <c r="AJ90" s="40">
        <f>'Bieu8-XSKT'!AJ90</f>
        <v>0</v>
      </c>
      <c r="AK90" s="40">
        <f>'Bieu8-XSKT'!AK90</f>
        <v>0</v>
      </c>
      <c r="AL90" s="40">
        <f>'Bieu8-XSKT'!AL90</f>
        <v>0</v>
      </c>
      <c r="AM90" s="40">
        <f>'Bieu8-XSKT'!AM90</f>
        <v>0</v>
      </c>
      <c r="AN90" s="40">
        <f>'Bieu8-XSKT'!AN90</f>
        <v>0</v>
      </c>
      <c r="AO90" s="40">
        <f>'Bieu8-XSKT'!AO90</f>
        <v>0</v>
      </c>
      <c r="AP90" s="40">
        <f>'Bieu8-XSKT'!AP90</f>
        <v>0</v>
      </c>
      <c r="AQ90" s="40">
        <f>'Bieu8-XSKT'!AQ90</f>
        <v>0</v>
      </c>
      <c r="AR90" s="40">
        <f>'Bieu8-XSKT'!AR90</f>
        <v>0</v>
      </c>
      <c r="AS90" s="40">
        <f>'Bieu8-XSKT'!AS90</f>
        <v>0</v>
      </c>
      <c r="AT90" s="40">
        <f>'Bieu8-XSKT'!AT90</f>
        <v>0</v>
      </c>
      <c r="AU90" s="40">
        <f>'Bieu8-XSKT'!AU90</f>
        <v>0</v>
      </c>
      <c r="AV90" s="40">
        <f>'Bieu8-XSKT'!AV90</f>
        <v>0</v>
      </c>
      <c r="AW90" s="40">
        <f>'Bieu8-XSKT'!AW90</f>
        <v>0</v>
      </c>
      <c r="AX90" s="40">
        <f>'Bieu8-XSKT'!AX90</f>
        <v>0</v>
      </c>
      <c r="AY90" s="40">
        <f>'Bieu8-XSKT'!AY90</f>
        <v>0</v>
      </c>
      <c r="AZ90" s="40">
        <f>'Bieu8-XSKT'!AZ90</f>
        <v>0</v>
      </c>
      <c r="BA90" s="40">
        <f>'Bieu8-XSKT'!BA90</f>
        <v>0</v>
      </c>
      <c r="BB90" s="40">
        <f>'Bieu8-XSKT'!BB90</f>
        <v>0</v>
      </c>
      <c r="BC90" s="40">
        <f>'Bieu8-XSKT'!BC90</f>
        <v>0</v>
      </c>
      <c r="BD90" s="40">
        <f>'Bieu8-XSKT'!BD90</f>
        <v>0</v>
      </c>
      <c r="BE90" s="40">
        <f>'Bieu8-XSKT'!BE90</f>
        <v>0</v>
      </c>
      <c r="BF90" s="40">
        <f>'Bieu8-XSKT'!BF90</f>
        <v>0</v>
      </c>
      <c r="BG90" s="40">
        <f>'Bieu8-XSKT'!BG90</f>
        <v>0</v>
      </c>
      <c r="BH90" s="40">
        <f>'Bieu8-XSKT'!BH90</f>
        <v>0</v>
      </c>
      <c r="BI90" s="40">
        <f>'Bieu8-XSKT'!BI90</f>
        <v>0</v>
      </c>
      <c r="BJ90" s="40">
        <f>'Bieu8-XSKT'!BJ90</f>
        <v>0</v>
      </c>
      <c r="BK90" s="40">
        <f>'Bieu8-XSKT'!BK90</f>
        <v>0</v>
      </c>
      <c r="BL90" s="40">
        <f>'Bieu8-XSKT'!BL90</f>
        <v>0</v>
      </c>
      <c r="BM90" s="40">
        <f>'Bieu8-XSKT'!BM90</f>
        <v>0</v>
      </c>
      <c r="BN90" s="40">
        <f>'Bieu8-XSKT'!BN90</f>
        <v>0</v>
      </c>
      <c r="BO90" s="40">
        <f>'Bieu8-XSKT'!BO90</f>
        <v>0</v>
      </c>
      <c r="BP90" s="40">
        <f>'Bieu8-XSKT'!BP90</f>
        <v>4500</v>
      </c>
      <c r="BQ90" s="40">
        <f>'Bieu8-XSKT'!BQ90</f>
        <v>0</v>
      </c>
      <c r="BR90" s="40">
        <f>'Bieu8-XSKT'!BR90</f>
        <v>1800</v>
      </c>
      <c r="BS90" s="40">
        <f>'Bieu8-XSKT'!BS90</f>
        <v>0</v>
      </c>
      <c r="BT90" s="40">
        <f>'Bieu8-XSKT'!BT90</f>
        <v>-1711</v>
      </c>
      <c r="BU90" s="40">
        <f>'Bieu8-XSKT'!BU90</f>
        <v>2789</v>
      </c>
      <c r="BV90" s="40">
        <f>'Bieu8-XSKT'!BV90</f>
        <v>2367</v>
      </c>
      <c r="BW90" s="40">
        <f>'Bieu8-XSKT'!BW90</f>
        <v>1800</v>
      </c>
      <c r="BX90" s="40">
        <f>'Bieu8-XSKT'!BX90</f>
        <v>1800</v>
      </c>
      <c r="BY90" s="40">
        <f>'Bieu8-XSKT'!BY90</f>
        <v>422</v>
      </c>
      <c r="BZ90" s="40">
        <f>'Bieu8-XSKT'!BZ90</f>
        <v>422</v>
      </c>
      <c r="CA90" s="40">
        <f>'Bieu8-XSKT'!CA90</f>
        <v>0</v>
      </c>
      <c r="CB90" s="40">
        <f>'Bieu8-XSKT'!CB90</f>
        <v>420</v>
      </c>
      <c r="CC90" s="39"/>
      <c r="CD90" s="54" t="s">
        <v>287</v>
      </c>
      <c r="CE90" s="54"/>
    </row>
    <row r="91" spans="1:83" s="17" customFormat="1" ht="15.75" hidden="1" x14ac:dyDescent="0.25">
      <c r="A91" s="41"/>
      <c r="B91" s="43"/>
      <c r="C91" s="44"/>
      <c r="D91" s="44"/>
      <c r="E91" s="41"/>
      <c r="F91" s="41"/>
      <c r="G91" s="40">
        <f>'Bieu8-XSKT'!G91</f>
        <v>131000</v>
      </c>
      <c r="H91" s="40">
        <f>'Bieu8-XSKT'!H91</f>
        <v>69000</v>
      </c>
      <c r="I91" s="40">
        <f>'Bieu8-XSKT'!I91</f>
        <v>0</v>
      </c>
      <c r="J91" s="40">
        <f>'Bieu8-XSKT'!J91</f>
        <v>0</v>
      </c>
      <c r="K91" s="40">
        <f>'Bieu8-XSKT'!K91</f>
        <v>0</v>
      </c>
      <c r="L91" s="40">
        <f>'Bieu8-XSKT'!L91</f>
        <v>0</v>
      </c>
      <c r="M91" s="40">
        <f>'Bieu8-XSKT'!M91</f>
        <v>0</v>
      </c>
      <c r="N91" s="40">
        <f>'Bieu8-XSKT'!N91</f>
        <v>3963</v>
      </c>
      <c r="O91" s="40">
        <f>'Bieu8-XSKT'!O91</f>
        <v>3963</v>
      </c>
      <c r="P91" s="40">
        <f>'Bieu8-XSKT'!P91</f>
        <v>0</v>
      </c>
      <c r="Q91" s="40">
        <f>'Bieu8-XSKT'!Q91</f>
        <v>0</v>
      </c>
      <c r="R91" s="40">
        <f>'Bieu8-XSKT'!R91</f>
        <v>3963</v>
      </c>
      <c r="S91" s="40">
        <f>'Bieu8-XSKT'!S91</f>
        <v>3963</v>
      </c>
      <c r="T91" s="40">
        <f>'Bieu8-XSKT'!T91</f>
        <v>70585</v>
      </c>
      <c r="U91" s="40">
        <f>'Bieu8-XSKT'!U91</f>
        <v>42351</v>
      </c>
      <c r="V91" s="40">
        <f>'Bieu8-XSKT'!V91</f>
        <v>3963</v>
      </c>
      <c r="W91" s="40">
        <f>'Bieu8-XSKT'!W91</f>
        <v>3963</v>
      </c>
      <c r="X91" s="40">
        <f>'Bieu8-XSKT'!X91</f>
        <v>19000</v>
      </c>
      <c r="Y91" s="40">
        <f>'Bieu8-XSKT'!Y91</f>
        <v>14544</v>
      </c>
      <c r="Z91" s="40">
        <f>'Bieu8-XSKT'!Z91</f>
        <v>0</v>
      </c>
      <c r="AA91" s="40">
        <f>'Bieu8-XSKT'!AA91</f>
        <v>8980</v>
      </c>
      <c r="AB91" s="40">
        <f>'Bieu8-XSKT'!AB91</f>
        <v>1200</v>
      </c>
      <c r="AC91" s="40">
        <f>'Bieu8-XSKT'!AC91</f>
        <v>1200</v>
      </c>
      <c r="AD91" s="40">
        <f>'Bieu8-XSKT'!AD91</f>
        <v>0</v>
      </c>
      <c r="AE91" s="40">
        <f>'Bieu8-XSKT'!AE91</f>
        <v>0</v>
      </c>
      <c r="AF91" s="40">
        <f>'Bieu8-XSKT'!AF91</f>
        <v>5163</v>
      </c>
      <c r="AG91" s="40">
        <f>'Bieu8-XSKT'!AG91</f>
        <v>2000</v>
      </c>
      <c r="AH91" s="40">
        <f>'Bieu8-XSKT'!AH91</f>
        <v>3200</v>
      </c>
      <c r="AI91" s="40">
        <f>'Bieu8-XSKT'!AI91</f>
        <v>3200</v>
      </c>
      <c r="AJ91" s="40">
        <f>'Bieu8-XSKT'!AJ91</f>
        <v>0</v>
      </c>
      <c r="AK91" s="40">
        <f>'Bieu8-XSKT'!AK91</f>
        <v>0</v>
      </c>
      <c r="AL91" s="40">
        <f>'Bieu8-XSKT'!AL91</f>
        <v>726</v>
      </c>
      <c r="AM91" s="40">
        <f>'Bieu8-XSKT'!AM91</f>
        <v>726</v>
      </c>
      <c r="AN91" s="40">
        <f>'Bieu8-XSKT'!AN91</f>
        <v>90540</v>
      </c>
      <c r="AO91" s="40">
        <f>'Bieu8-XSKT'!AO91</f>
        <v>52334</v>
      </c>
      <c r="AP91" s="40">
        <f>'Bieu8-XSKT'!AP91</f>
        <v>8700</v>
      </c>
      <c r="AQ91" s="40">
        <f>'Bieu8-XSKT'!AQ91</f>
        <v>6917</v>
      </c>
      <c r="AR91" s="40">
        <f>'Bieu8-XSKT'!AR91</f>
        <v>6917</v>
      </c>
      <c r="AS91" s="40">
        <f>'Bieu8-XSKT'!AS91</f>
        <v>99240</v>
      </c>
      <c r="AT91" s="40">
        <f>'Bieu8-XSKT'!AT91</f>
        <v>61034</v>
      </c>
      <c r="AU91" s="40">
        <f>'Bieu8-XSKT'!AU91</f>
        <v>16200</v>
      </c>
      <c r="AV91" s="40">
        <f>'Bieu8-XSKT'!AV91</f>
        <v>16200</v>
      </c>
      <c r="AW91" s="40">
        <f>'Bieu8-XSKT'!AW91</f>
        <v>11900</v>
      </c>
      <c r="AX91" s="40">
        <f>'Bieu8-XSKT'!AX91</f>
        <v>4300</v>
      </c>
      <c r="AY91" s="40">
        <f>'Bieu8-XSKT'!AY91</f>
        <v>4000</v>
      </c>
      <c r="AZ91" s="40">
        <f>'Bieu8-XSKT'!AZ91</f>
        <v>4000</v>
      </c>
      <c r="BA91" s="40">
        <f>'Bieu8-XSKT'!BA91</f>
        <v>0</v>
      </c>
      <c r="BB91" s="40">
        <f>'Bieu8-XSKT'!BB91</f>
        <v>300</v>
      </c>
      <c r="BC91" s="40">
        <f>'Bieu8-XSKT'!BC91</f>
        <v>0</v>
      </c>
      <c r="BD91" s="40">
        <f>'Bieu8-XSKT'!BD91</f>
        <v>300</v>
      </c>
      <c r="BE91" s="40">
        <f>'Bieu8-XSKT'!BE91</f>
        <v>0</v>
      </c>
      <c r="BF91" s="40">
        <f>'Bieu8-XSKT'!BF91</f>
        <v>0</v>
      </c>
      <c r="BG91" s="40">
        <f>'Bieu8-XSKT'!BG91</f>
        <v>15900</v>
      </c>
      <c r="BH91" s="40">
        <f>'Bieu8-XSKT'!BH91</f>
        <v>15900</v>
      </c>
      <c r="BI91" s="40">
        <f>'Bieu8-XSKT'!BI91</f>
        <v>16200</v>
      </c>
      <c r="BJ91" s="40">
        <f>'Bieu8-XSKT'!BJ91</f>
        <v>16200</v>
      </c>
      <c r="BK91" s="40">
        <f>'Bieu8-XSKT'!BK91</f>
        <v>16200</v>
      </c>
      <c r="BL91" s="40">
        <f>'Bieu8-XSKT'!BL91</f>
        <v>15900</v>
      </c>
      <c r="BM91" s="40">
        <f>'Bieu8-XSKT'!BM91</f>
        <v>4000</v>
      </c>
      <c r="BN91" s="40">
        <f>'Bieu8-XSKT'!BN91</f>
        <v>300</v>
      </c>
      <c r="BO91" s="40">
        <f>'Bieu8-XSKT'!BO91</f>
        <v>0</v>
      </c>
      <c r="BP91" s="40">
        <f>'Bieu8-XSKT'!BP91</f>
        <v>300</v>
      </c>
      <c r="BQ91" s="40">
        <f>'Bieu8-XSKT'!BQ91</f>
        <v>0</v>
      </c>
      <c r="BR91" s="40">
        <f>'Bieu8-XSKT'!BR91</f>
        <v>0</v>
      </c>
      <c r="BS91" s="40">
        <f>'Bieu8-XSKT'!BS91</f>
        <v>0</v>
      </c>
      <c r="BT91" s="40">
        <f>'Bieu8-XSKT'!BT91</f>
        <v>0</v>
      </c>
      <c r="BU91" s="40">
        <f>'Bieu8-XSKT'!BU91</f>
        <v>14871</v>
      </c>
      <c r="BV91" s="40">
        <f>'Bieu8-XSKT'!BV91</f>
        <v>14671</v>
      </c>
      <c r="BW91" s="40">
        <f>'Bieu8-XSKT'!BW91</f>
        <v>0</v>
      </c>
      <c r="BX91" s="40">
        <f>'Bieu8-XSKT'!BX91</f>
        <v>0</v>
      </c>
      <c r="BY91" s="40">
        <f>'Bieu8-XSKT'!BY91</f>
        <v>200</v>
      </c>
      <c r="BZ91" s="40">
        <f>'Bieu8-XSKT'!BZ91</f>
        <v>0</v>
      </c>
      <c r="CA91" s="40">
        <f>'Bieu8-XSKT'!CA91</f>
        <v>0</v>
      </c>
      <c r="CB91" s="40">
        <f>'Bieu8-XSKT'!CB91</f>
        <v>200</v>
      </c>
      <c r="CC91" s="39"/>
      <c r="CD91" s="124"/>
      <c r="CE91" s="124"/>
    </row>
    <row r="92" spans="1:83" s="17" customFormat="1" ht="42.75" hidden="1" x14ac:dyDescent="0.25">
      <c r="A92" s="41"/>
      <c r="B92" s="144" t="s">
        <v>431</v>
      </c>
      <c r="C92" s="44"/>
      <c r="D92" s="44"/>
      <c r="E92" s="45"/>
      <c r="F92" s="133"/>
      <c r="G92" s="40">
        <f>'Bieu8-XSKT'!G92</f>
        <v>0</v>
      </c>
      <c r="H92" s="40">
        <f>'Bieu8-XSKT'!H92</f>
        <v>0</v>
      </c>
      <c r="I92" s="40">
        <f>'Bieu8-XSKT'!I92</f>
        <v>0</v>
      </c>
      <c r="J92" s="40">
        <f>'Bieu8-XSKT'!J92</f>
        <v>0</v>
      </c>
      <c r="K92" s="40">
        <f>'Bieu8-XSKT'!K92</f>
        <v>0</v>
      </c>
      <c r="L92" s="40">
        <f>'Bieu8-XSKT'!L92</f>
        <v>0</v>
      </c>
      <c r="M92" s="40">
        <f>'Bieu8-XSKT'!M92</f>
        <v>0</v>
      </c>
      <c r="N92" s="40">
        <f>'Bieu8-XSKT'!N92</f>
        <v>0</v>
      </c>
      <c r="O92" s="40">
        <f>'Bieu8-XSKT'!O92</f>
        <v>0</v>
      </c>
      <c r="P92" s="40">
        <f>'Bieu8-XSKT'!P92</f>
        <v>0</v>
      </c>
      <c r="Q92" s="40">
        <f>'Bieu8-XSKT'!Q92</f>
        <v>0</v>
      </c>
      <c r="R92" s="40">
        <f>'Bieu8-XSKT'!R92</f>
        <v>0</v>
      </c>
      <c r="S92" s="40">
        <f>'Bieu8-XSKT'!S92</f>
        <v>0</v>
      </c>
      <c r="T92" s="40">
        <f>'Bieu8-XSKT'!T92</f>
        <v>0</v>
      </c>
      <c r="U92" s="40">
        <f>'Bieu8-XSKT'!U92</f>
        <v>0</v>
      </c>
      <c r="V92" s="40">
        <f>'Bieu8-XSKT'!V92</f>
        <v>0</v>
      </c>
      <c r="W92" s="40">
        <f>'Bieu8-XSKT'!W92</f>
        <v>0</v>
      </c>
      <c r="X92" s="40">
        <f>'Bieu8-XSKT'!X92</f>
        <v>0</v>
      </c>
      <c r="Y92" s="40">
        <f>'Bieu8-XSKT'!Y92</f>
        <v>0</v>
      </c>
      <c r="Z92" s="40">
        <f>'Bieu8-XSKT'!Z92</f>
        <v>0</v>
      </c>
      <c r="AA92" s="40">
        <f>'Bieu8-XSKT'!AA92</f>
        <v>0</v>
      </c>
      <c r="AB92" s="40">
        <f>'Bieu8-XSKT'!AB92</f>
        <v>0</v>
      </c>
      <c r="AC92" s="40">
        <f>'Bieu8-XSKT'!AC92</f>
        <v>0</v>
      </c>
      <c r="AD92" s="40">
        <f>'Bieu8-XSKT'!AD92</f>
        <v>0</v>
      </c>
      <c r="AE92" s="40">
        <f>'Bieu8-XSKT'!AE92</f>
        <v>0</v>
      </c>
      <c r="AF92" s="40">
        <f>'Bieu8-XSKT'!AF92</f>
        <v>0</v>
      </c>
      <c r="AG92" s="40">
        <f>'Bieu8-XSKT'!AG92</f>
        <v>0</v>
      </c>
      <c r="AH92" s="40">
        <f>'Bieu8-XSKT'!AH92</f>
        <v>0</v>
      </c>
      <c r="AI92" s="40">
        <f>'Bieu8-XSKT'!AI92</f>
        <v>0</v>
      </c>
      <c r="AJ92" s="40">
        <f>'Bieu8-XSKT'!AJ92</f>
        <v>0</v>
      </c>
      <c r="AK92" s="40">
        <f>'Bieu8-XSKT'!AK92</f>
        <v>0</v>
      </c>
      <c r="AL92" s="40">
        <f>'Bieu8-XSKT'!AL92</f>
        <v>0</v>
      </c>
      <c r="AM92" s="40">
        <f>'Bieu8-XSKT'!AM92</f>
        <v>0</v>
      </c>
      <c r="AN92" s="40">
        <f>'Bieu8-XSKT'!AN92</f>
        <v>0</v>
      </c>
      <c r="AO92" s="40">
        <f>'Bieu8-XSKT'!AO92</f>
        <v>0</v>
      </c>
      <c r="AP92" s="40">
        <f>'Bieu8-XSKT'!AP92</f>
        <v>0</v>
      </c>
      <c r="AQ92" s="40">
        <f>'Bieu8-XSKT'!AQ92</f>
        <v>0</v>
      </c>
      <c r="AR92" s="40">
        <f>'Bieu8-XSKT'!AR92</f>
        <v>0</v>
      </c>
      <c r="AS92" s="40">
        <f>'Bieu8-XSKT'!AS92</f>
        <v>0</v>
      </c>
      <c r="AT92" s="40">
        <f>'Bieu8-XSKT'!AT92</f>
        <v>0</v>
      </c>
      <c r="AU92" s="40">
        <f>'Bieu8-XSKT'!AU92</f>
        <v>0</v>
      </c>
      <c r="AV92" s="40">
        <f>'Bieu8-XSKT'!AV92</f>
        <v>0</v>
      </c>
      <c r="AW92" s="40">
        <f>'Bieu8-XSKT'!AW92</f>
        <v>0</v>
      </c>
      <c r="AX92" s="40">
        <f>'Bieu8-XSKT'!AX92</f>
        <v>0</v>
      </c>
      <c r="AY92" s="40">
        <f>'Bieu8-XSKT'!AY92</f>
        <v>0</v>
      </c>
      <c r="AZ92" s="40">
        <f>'Bieu8-XSKT'!AZ92</f>
        <v>0</v>
      </c>
      <c r="BA92" s="40">
        <f>'Bieu8-XSKT'!BA92</f>
        <v>0</v>
      </c>
      <c r="BB92" s="40">
        <f>'Bieu8-XSKT'!BB92</f>
        <v>0</v>
      </c>
      <c r="BC92" s="40">
        <f>'Bieu8-XSKT'!BC92</f>
        <v>0</v>
      </c>
      <c r="BD92" s="40">
        <f>'Bieu8-XSKT'!BD92</f>
        <v>0</v>
      </c>
      <c r="BE92" s="40">
        <f>'Bieu8-XSKT'!BE92</f>
        <v>0</v>
      </c>
      <c r="BF92" s="40">
        <f>'Bieu8-XSKT'!BF92</f>
        <v>0</v>
      </c>
      <c r="BG92" s="40">
        <f>'Bieu8-XSKT'!BG92</f>
        <v>0</v>
      </c>
      <c r="BH92" s="40">
        <f>'Bieu8-XSKT'!BH92</f>
        <v>0</v>
      </c>
      <c r="BI92" s="40">
        <f>'Bieu8-XSKT'!BI92</f>
        <v>0</v>
      </c>
      <c r="BJ92" s="40">
        <f>'Bieu8-XSKT'!BJ92</f>
        <v>0</v>
      </c>
      <c r="BK92" s="40">
        <f>'Bieu8-XSKT'!BK92</f>
        <v>0</v>
      </c>
      <c r="BL92" s="40">
        <f>'Bieu8-XSKT'!BL92</f>
        <v>0</v>
      </c>
      <c r="BM92" s="40">
        <f>'Bieu8-XSKT'!BM92</f>
        <v>0</v>
      </c>
      <c r="BN92" s="40">
        <f>'Bieu8-XSKT'!BN92</f>
        <v>0</v>
      </c>
      <c r="BO92" s="40">
        <f>'Bieu8-XSKT'!BO92</f>
        <v>0</v>
      </c>
      <c r="BP92" s="40">
        <f>'Bieu8-XSKT'!BP92</f>
        <v>0</v>
      </c>
      <c r="BQ92" s="40">
        <f>'Bieu8-XSKT'!BQ92</f>
        <v>0</v>
      </c>
      <c r="BR92" s="40">
        <f>'Bieu8-XSKT'!BR92</f>
        <v>0</v>
      </c>
      <c r="BS92" s="40">
        <f>'Bieu8-XSKT'!BS92</f>
        <v>0</v>
      </c>
      <c r="BT92" s="40">
        <f>'Bieu8-XSKT'!BT92</f>
        <v>0</v>
      </c>
      <c r="BU92" s="40">
        <f>'Bieu8-XSKT'!BU92</f>
        <v>0</v>
      </c>
      <c r="BV92" s="40">
        <f>'Bieu8-XSKT'!BV92</f>
        <v>0</v>
      </c>
      <c r="BW92" s="40">
        <f>'Bieu8-XSKT'!BW92</f>
        <v>0</v>
      </c>
      <c r="BX92" s="40">
        <f>'Bieu8-XSKT'!BX92</f>
        <v>0</v>
      </c>
      <c r="BY92" s="40">
        <f>'Bieu8-XSKT'!BY92</f>
        <v>0</v>
      </c>
      <c r="BZ92" s="40">
        <f>'Bieu8-XSKT'!BZ92</f>
        <v>0</v>
      </c>
      <c r="CA92" s="40">
        <f>'Bieu8-XSKT'!CA92</f>
        <v>0</v>
      </c>
      <c r="CB92" s="40">
        <f>'Bieu8-XSKT'!CB92</f>
        <v>0</v>
      </c>
      <c r="CC92" s="39"/>
      <c r="CD92" s="142"/>
      <c r="CE92" s="142"/>
    </row>
    <row r="93" spans="1:83" s="17" customFormat="1" ht="45" hidden="1" x14ac:dyDescent="0.25">
      <c r="A93" s="41">
        <f t="shared" si="11"/>
        <v>1</v>
      </c>
      <c r="B93" s="43" t="s">
        <v>254</v>
      </c>
      <c r="C93" s="44"/>
      <c r="D93" s="44"/>
      <c r="E93" s="45"/>
      <c r="F93" s="55" t="s">
        <v>467</v>
      </c>
      <c r="G93" s="40">
        <f>'Bieu8-XSKT'!G93</f>
        <v>10634</v>
      </c>
      <c r="H93" s="40">
        <f>'Bieu8-XSKT'!H93</f>
        <v>9570.6</v>
      </c>
      <c r="I93" s="40">
        <f>'Bieu8-XSKT'!I93</f>
        <v>0</v>
      </c>
      <c r="J93" s="40">
        <f>'Bieu8-XSKT'!J93</f>
        <v>0</v>
      </c>
      <c r="K93" s="40">
        <f>'Bieu8-XSKT'!K93</f>
        <v>0</v>
      </c>
      <c r="L93" s="40">
        <f>'Bieu8-XSKT'!L93</f>
        <v>0</v>
      </c>
      <c r="M93" s="40">
        <f>'Bieu8-XSKT'!M93</f>
        <v>0</v>
      </c>
      <c r="N93" s="40">
        <f>'Bieu8-XSKT'!N93</f>
        <v>0</v>
      </c>
      <c r="O93" s="40">
        <f>'Bieu8-XSKT'!O93</f>
        <v>0</v>
      </c>
      <c r="P93" s="40">
        <f>'Bieu8-XSKT'!P93</f>
        <v>0</v>
      </c>
      <c r="Q93" s="40">
        <f>'Bieu8-XSKT'!Q93</f>
        <v>0</v>
      </c>
      <c r="R93" s="40">
        <f>'Bieu8-XSKT'!R93</f>
        <v>0</v>
      </c>
      <c r="S93" s="40">
        <f>'Bieu8-XSKT'!S93</f>
        <v>0</v>
      </c>
      <c r="T93" s="40">
        <f>'Bieu8-XSKT'!T93</f>
        <v>0</v>
      </c>
      <c r="U93" s="40">
        <f>'Bieu8-XSKT'!U93</f>
        <v>0</v>
      </c>
      <c r="V93" s="40">
        <f>'Bieu8-XSKT'!V93</f>
        <v>0</v>
      </c>
      <c r="W93" s="40">
        <f>'Bieu8-XSKT'!W93</f>
        <v>0</v>
      </c>
      <c r="X93" s="40">
        <f>'Bieu8-XSKT'!X93</f>
        <v>0</v>
      </c>
      <c r="Y93" s="40">
        <f>'Bieu8-XSKT'!Y93</f>
        <v>0</v>
      </c>
      <c r="Z93" s="40">
        <f>'Bieu8-XSKT'!Z93</f>
        <v>0</v>
      </c>
      <c r="AA93" s="40">
        <f>'Bieu8-XSKT'!AA93</f>
        <v>0</v>
      </c>
      <c r="AB93" s="40">
        <f>'Bieu8-XSKT'!AB93</f>
        <v>0</v>
      </c>
      <c r="AC93" s="40">
        <f>'Bieu8-XSKT'!AC93</f>
        <v>0</v>
      </c>
      <c r="AD93" s="40">
        <f>'Bieu8-XSKT'!AD93</f>
        <v>0</v>
      </c>
      <c r="AE93" s="40">
        <f>'Bieu8-XSKT'!AE93</f>
        <v>0</v>
      </c>
      <c r="AF93" s="40">
        <f>'Bieu8-XSKT'!AF93</f>
        <v>0</v>
      </c>
      <c r="AG93" s="40">
        <f>'Bieu8-XSKT'!AG93</f>
        <v>0</v>
      </c>
      <c r="AH93" s="40">
        <f>'Bieu8-XSKT'!AH93</f>
        <v>0</v>
      </c>
      <c r="AI93" s="40">
        <f>'Bieu8-XSKT'!AI93</f>
        <v>0</v>
      </c>
      <c r="AJ93" s="40">
        <f>'Bieu8-XSKT'!AJ93</f>
        <v>0</v>
      </c>
      <c r="AK93" s="40">
        <f>'Bieu8-XSKT'!AK93</f>
        <v>0</v>
      </c>
      <c r="AL93" s="40">
        <f>'Bieu8-XSKT'!AL93</f>
        <v>0</v>
      </c>
      <c r="AM93" s="40">
        <f>'Bieu8-XSKT'!AM93</f>
        <v>0</v>
      </c>
      <c r="AN93" s="40">
        <f>'Bieu8-XSKT'!AN93</f>
        <v>0</v>
      </c>
      <c r="AO93" s="40">
        <f>'Bieu8-XSKT'!AO93</f>
        <v>0</v>
      </c>
      <c r="AP93" s="40">
        <f>'Bieu8-XSKT'!AP93</f>
        <v>0</v>
      </c>
      <c r="AQ93" s="40">
        <f>'Bieu8-XSKT'!AQ93</f>
        <v>0</v>
      </c>
      <c r="AR93" s="40">
        <f>'Bieu8-XSKT'!AR93</f>
        <v>0</v>
      </c>
      <c r="AS93" s="40">
        <f>'Bieu8-XSKT'!AS93</f>
        <v>0</v>
      </c>
      <c r="AT93" s="40">
        <f>'Bieu8-XSKT'!AT93</f>
        <v>0</v>
      </c>
      <c r="AU93" s="40">
        <f>'Bieu8-XSKT'!AU93</f>
        <v>0</v>
      </c>
      <c r="AV93" s="40">
        <f>'Bieu8-XSKT'!AV93</f>
        <v>0</v>
      </c>
      <c r="AW93" s="40">
        <f>'Bieu8-XSKT'!AW93</f>
        <v>0</v>
      </c>
      <c r="AX93" s="40">
        <f>'Bieu8-XSKT'!AX93</f>
        <v>0</v>
      </c>
      <c r="AY93" s="40">
        <f>'Bieu8-XSKT'!AY93</f>
        <v>0</v>
      </c>
      <c r="AZ93" s="40">
        <f>'Bieu8-XSKT'!AZ93</f>
        <v>0</v>
      </c>
      <c r="BA93" s="40">
        <f>'Bieu8-XSKT'!BA93</f>
        <v>0</v>
      </c>
      <c r="BB93" s="40">
        <f>'Bieu8-XSKT'!BB93</f>
        <v>0</v>
      </c>
      <c r="BC93" s="40">
        <f>'Bieu8-XSKT'!BC93</f>
        <v>0</v>
      </c>
      <c r="BD93" s="40">
        <f>'Bieu8-XSKT'!BD93</f>
        <v>0</v>
      </c>
      <c r="BE93" s="40">
        <f>'Bieu8-XSKT'!BE93</f>
        <v>0</v>
      </c>
      <c r="BF93" s="40">
        <f>'Bieu8-XSKT'!BF93</f>
        <v>0</v>
      </c>
      <c r="BG93" s="40">
        <f>'Bieu8-XSKT'!BG93</f>
        <v>0</v>
      </c>
      <c r="BH93" s="40">
        <f>'Bieu8-XSKT'!BH93</f>
        <v>0</v>
      </c>
      <c r="BI93" s="40">
        <f>'Bieu8-XSKT'!BI93</f>
        <v>0</v>
      </c>
      <c r="BJ93" s="40">
        <f>'Bieu8-XSKT'!BJ93</f>
        <v>0</v>
      </c>
      <c r="BK93" s="40">
        <f>'Bieu8-XSKT'!BK93</f>
        <v>0</v>
      </c>
      <c r="BL93" s="40">
        <f>'Bieu8-XSKT'!BL93</f>
        <v>0</v>
      </c>
      <c r="BM93" s="40">
        <f>'Bieu8-XSKT'!BM93</f>
        <v>0</v>
      </c>
      <c r="BN93" s="40">
        <f>'Bieu8-XSKT'!BN93</f>
        <v>0</v>
      </c>
      <c r="BO93" s="40">
        <f>'Bieu8-XSKT'!BO93</f>
        <v>0</v>
      </c>
      <c r="BP93" s="40">
        <f>'Bieu8-XSKT'!BP93</f>
        <v>2550</v>
      </c>
      <c r="BQ93" s="40">
        <f>'Bieu8-XSKT'!BQ93</f>
        <v>0</v>
      </c>
      <c r="BR93" s="40">
        <f>'Bieu8-XSKT'!BR93</f>
        <v>2550</v>
      </c>
      <c r="BS93" s="40">
        <f>'Bieu8-XSKT'!BS93</f>
        <v>0</v>
      </c>
      <c r="BT93" s="40">
        <f>'Bieu8-XSKT'!BT93</f>
        <v>0</v>
      </c>
      <c r="BU93" s="40">
        <f>'Bieu8-XSKT'!BU93</f>
        <v>2550</v>
      </c>
      <c r="BV93" s="40">
        <f>'Bieu8-XSKT'!BV93</f>
        <v>2550</v>
      </c>
      <c r="BW93" s="40">
        <f>'Bieu8-XSKT'!BW93</f>
        <v>2550</v>
      </c>
      <c r="BX93" s="40">
        <f>'Bieu8-XSKT'!BX93</f>
        <v>2550</v>
      </c>
      <c r="BY93" s="40">
        <f>'Bieu8-XSKT'!BY93</f>
        <v>0</v>
      </c>
      <c r="BZ93" s="40">
        <f>'Bieu8-XSKT'!BZ93</f>
        <v>0</v>
      </c>
      <c r="CA93" s="40">
        <f>'Bieu8-XSKT'!CA93</f>
        <v>4250</v>
      </c>
      <c r="CB93" s="40">
        <f>'Bieu8-XSKT'!CB93</f>
        <v>4250</v>
      </c>
      <c r="CC93" s="39">
        <f t="shared" ref="CC93:CC95" si="12">CB93</f>
        <v>4250</v>
      </c>
      <c r="CD93" s="54" t="s">
        <v>56</v>
      </c>
      <c r="CE93" s="54"/>
    </row>
    <row r="94" spans="1:83" s="17" customFormat="1" ht="45" hidden="1" x14ac:dyDescent="0.25">
      <c r="A94" s="41">
        <f t="shared" si="11"/>
        <v>2</v>
      </c>
      <c r="B94" s="43" t="s">
        <v>260</v>
      </c>
      <c r="C94" s="44"/>
      <c r="D94" s="44"/>
      <c r="E94" s="45"/>
      <c r="F94" s="46" t="s">
        <v>470</v>
      </c>
      <c r="G94" s="40">
        <f>'Bieu8-XSKT'!G94</f>
        <v>6996</v>
      </c>
      <c r="H94" s="40">
        <f>'Bieu8-XSKT'!H94</f>
        <v>6296.4000000000005</v>
      </c>
      <c r="I94" s="40">
        <f>'Bieu8-XSKT'!I94</f>
        <v>0</v>
      </c>
      <c r="J94" s="40">
        <f>'Bieu8-XSKT'!J94</f>
        <v>0</v>
      </c>
      <c r="K94" s="40">
        <f>'Bieu8-XSKT'!K94</f>
        <v>0</v>
      </c>
      <c r="L94" s="40">
        <f>'Bieu8-XSKT'!L94</f>
        <v>0</v>
      </c>
      <c r="M94" s="40">
        <f>'Bieu8-XSKT'!M94</f>
        <v>0</v>
      </c>
      <c r="N94" s="40">
        <f>'Bieu8-XSKT'!N94</f>
        <v>0</v>
      </c>
      <c r="O94" s="40">
        <f>'Bieu8-XSKT'!O94</f>
        <v>0</v>
      </c>
      <c r="P94" s="40">
        <f>'Bieu8-XSKT'!P94</f>
        <v>0</v>
      </c>
      <c r="Q94" s="40">
        <f>'Bieu8-XSKT'!Q94</f>
        <v>0</v>
      </c>
      <c r="R94" s="40">
        <f>'Bieu8-XSKT'!R94</f>
        <v>0</v>
      </c>
      <c r="S94" s="40">
        <f>'Bieu8-XSKT'!S94</f>
        <v>0</v>
      </c>
      <c r="T94" s="40">
        <f>'Bieu8-XSKT'!T94</f>
        <v>0</v>
      </c>
      <c r="U94" s="40">
        <f>'Bieu8-XSKT'!U94</f>
        <v>0</v>
      </c>
      <c r="V94" s="40">
        <f>'Bieu8-XSKT'!V94</f>
        <v>0</v>
      </c>
      <c r="W94" s="40">
        <f>'Bieu8-XSKT'!W94</f>
        <v>0</v>
      </c>
      <c r="X94" s="40">
        <f>'Bieu8-XSKT'!X94</f>
        <v>0</v>
      </c>
      <c r="Y94" s="40">
        <f>'Bieu8-XSKT'!Y94</f>
        <v>0</v>
      </c>
      <c r="Z94" s="40">
        <f>'Bieu8-XSKT'!Z94</f>
        <v>0</v>
      </c>
      <c r="AA94" s="40">
        <f>'Bieu8-XSKT'!AA94</f>
        <v>0</v>
      </c>
      <c r="AB94" s="40">
        <f>'Bieu8-XSKT'!AB94</f>
        <v>0</v>
      </c>
      <c r="AC94" s="40">
        <f>'Bieu8-XSKT'!AC94</f>
        <v>0</v>
      </c>
      <c r="AD94" s="40">
        <f>'Bieu8-XSKT'!AD94</f>
        <v>0</v>
      </c>
      <c r="AE94" s="40">
        <f>'Bieu8-XSKT'!AE94</f>
        <v>0</v>
      </c>
      <c r="AF94" s="40">
        <f>'Bieu8-XSKT'!AF94</f>
        <v>0</v>
      </c>
      <c r="AG94" s="40">
        <f>'Bieu8-XSKT'!AG94</f>
        <v>0</v>
      </c>
      <c r="AH94" s="40">
        <f>'Bieu8-XSKT'!AH94</f>
        <v>0</v>
      </c>
      <c r="AI94" s="40">
        <f>'Bieu8-XSKT'!AI94</f>
        <v>0</v>
      </c>
      <c r="AJ94" s="40">
        <f>'Bieu8-XSKT'!AJ94</f>
        <v>0</v>
      </c>
      <c r="AK94" s="40">
        <f>'Bieu8-XSKT'!AK94</f>
        <v>0</v>
      </c>
      <c r="AL94" s="40">
        <f>'Bieu8-XSKT'!AL94</f>
        <v>0</v>
      </c>
      <c r="AM94" s="40">
        <f>'Bieu8-XSKT'!AM94</f>
        <v>0</v>
      </c>
      <c r="AN94" s="40">
        <f>'Bieu8-XSKT'!AN94</f>
        <v>0</v>
      </c>
      <c r="AO94" s="40">
        <f>'Bieu8-XSKT'!AO94</f>
        <v>0</v>
      </c>
      <c r="AP94" s="40">
        <f>'Bieu8-XSKT'!AP94</f>
        <v>0</v>
      </c>
      <c r="AQ94" s="40">
        <f>'Bieu8-XSKT'!AQ94</f>
        <v>0</v>
      </c>
      <c r="AR94" s="40">
        <f>'Bieu8-XSKT'!AR94</f>
        <v>0</v>
      </c>
      <c r="AS94" s="40">
        <f>'Bieu8-XSKT'!AS94</f>
        <v>0</v>
      </c>
      <c r="AT94" s="40">
        <f>'Bieu8-XSKT'!AT94</f>
        <v>0</v>
      </c>
      <c r="AU94" s="40">
        <f>'Bieu8-XSKT'!AU94</f>
        <v>0</v>
      </c>
      <c r="AV94" s="40">
        <f>'Bieu8-XSKT'!AV94</f>
        <v>0</v>
      </c>
      <c r="AW94" s="40">
        <f>'Bieu8-XSKT'!AW94</f>
        <v>0</v>
      </c>
      <c r="AX94" s="40">
        <f>'Bieu8-XSKT'!AX94</f>
        <v>0</v>
      </c>
      <c r="AY94" s="40">
        <f>'Bieu8-XSKT'!AY94</f>
        <v>0</v>
      </c>
      <c r="AZ94" s="40">
        <f>'Bieu8-XSKT'!AZ94</f>
        <v>0</v>
      </c>
      <c r="BA94" s="40">
        <f>'Bieu8-XSKT'!BA94</f>
        <v>0</v>
      </c>
      <c r="BB94" s="40">
        <f>'Bieu8-XSKT'!BB94</f>
        <v>0</v>
      </c>
      <c r="BC94" s="40">
        <f>'Bieu8-XSKT'!BC94</f>
        <v>0</v>
      </c>
      <c r="BD94" s="40">
        <f>'Bieu8-XSKT'!BD94</f>
        <v>0</v>
      </c>
      <c r="BE94" s="40">
        <f>'Bieu8-XSKT'!BE94</f>
        <v>0</v>
      </c>
      <c r="BF94" s="40">
        <f>'Bieu8-XSKT'!BF94</f>
        <v>0</v>
      </c>
      <c r="BG94" s="40">
        <f>'Bieu8-XSKT'!BG94</f>
        <v>0</v>
      </c>
      <c r="BH94" s="40">
        <f>'Bieu8-XSKT'!BH94</f>
        <v>0</v>
      </c>
      <c r="BI94" s="40">
        <f>'Bieu8-XSKT'!BI94</f>
        <v>0</v>
      </c>
      <c r="BJ94" s="40">
        <f>'Bieu8-XSKT'!BJ94</f>
        <v>0</v>
      </c>
      <c r="BK94" s="40">
        <f>'Bieu8-XSKT'!BK94</f>
        <v>0</v>
      </c>
      <c r="BL94" s="40">
        <f>'Bieu8-XSKT'!BL94</f>
        <v>0</v>
      </c>
      <c r="BM94" s="40">
        <f>'Bieu8-XSKT'!BM94</f>
        <v>0</v>
      </c>
      <c r="BN94" s="40">
        <f>'Bieu8-XSKT'!BN94</f>
        <v>0</v>
      </c>
      <c r="BO94" s="40">
        <f>'Bieu8-XSKT'!BO94</f>
        <v>0</v>
      </c>
      <c r="BP94" s="40">
        <f>'Bieu8-XSKT'!BP94</f>
        <v>1880</v>
      </c>
      <c r="BQ94" s="40">
        <f>'Bieu8-XSKT'!BQ94</f>
        <v>0</v>
      </c>
      <c r="BR94" s="40">
        <f>'Bieu8-XSKT'!BR94</f>
        <v>1880</v>
      </c>
      <c r="BS94" s="40">
        <f>'Bieu8-XSKT'!BS94</f>
        <v>0</v>
      </c>
      <c r="BT94" s="40">
        <f>'Bieu8-XSKT'!BT94</f>
        <v>0</v>
      </c>
      <c r="BU94" s="40">
        <f>'Bieu8-XSKT'!BU94</f>
        <v>1880</v>
      </c>
      <c r="BV94" s="40">
        <f>'Bieu8-XSKT'!BV94</f>
        <v>1880</v>
      </c>
      <c r="BW94" s="40">
        <f>'Bieu8-XSKT'!BW94</f>
        <v>1880</v>
      </c>
      <c r="BX94" s="40">
        <f>'Bieu8-XSKT'!BX94</f>
        <v>1880</v>
      </c>
      <c r="BY94" s="40">
        <f>'Bieu8-XSKT'!BY94</f>
        <v>0</v>
      </c>
      <c r="BZ94" s="40">
        <f>'Bieu8-XSKT'!BZ94</f>
        <v>0</v>
      </c>
      <c r="CA94" s="40">
        <f>'Bieu8-XSKT'!CA94</f>
        <v>2800</v>
      </c>
      <c r="CB94" s="40">
        <f>'Bieu8-XSKT'!CB94</f>
        <v>2800</v>
      </c>
      <c r="CC94" s="39">
        <f t="shared" si="12"/>
        <v>2800</v>
      </c>
      <c r="CD94" s="54" t="s">
        <v>56</v>
      </c>
      <c r="CE94" s="54"/>
    </row>
    <row r="95" spans="1:83" s="17" customFormat="1" ht="45" hidden="1" x14ac:dyDescent="0.25">
      <c r="A95" s="41">
        <f t="shared" si="11"/>
        <v>3</v>
      </c>
      <c r="B95" s="43" t="s">
        <v>261</v>
      </c>
      <c r="C95" s="44"/>
      <c r="D95" s="44"/>
      <c r="E95" s="45"/>
      <c r="F95" s="46" t="s">
        <v>471</v>
      </c>
      <c r="G95" s="40">
        <f>'Bieu8-XSKT'!G95</f>
        <v>4166</v>
      </c>
      <c r="H95" s="40">
        <f>'Bieu8-XSKT'!H95</f>
        <v>3000</v>
      </c>
      <c r="I95" s="40">
        <f>'Bieu8-XSKT'!I95</f>
        <v>0</v>
      </c>
      <c r="J95" s="40">
        <f>'Bieu8-XSKT'!J95</f>
        <v>0</v>
      </c>
      <c r="K95" s="40">
        <f>'Bieu8-XSKT'!K95</f>
        <v>0</v>
      </c>
      <c r="L95" s="40">
        <f>'Bieu8-XSKT'!L95</f>
        <v>0</v>
      </c>
      <c r="M95" s="40">
        <f>'Bieu8-XSKT'!M95</f>
        <v>0</v>
      </c>
      <c r="N95" s="40">
        <f>'Bieu8-XSKT'!N95</f>
        <v>0</v>
      </c>
      <c r="O95" s="40">
        <f>'Bieu8-XSKT'!O95</f>
        <v>0</v>
      </c>
      <c r="P95" s="40">
        <f>'Bieu8-XSKT'!P95</f>
        <v>0</v>
      </c>
      <c r="Q95" s="40">
        <f>'Bieu8-XSKT'!Q95</f>
        <v>0</v>
      </c>
      <c r="R95" s="40">
        <f>'Bieu8-XSKT'!R95</f>
        <v>0</v>
      </c>
      <c r="S95" s="40">
        <f>'Bieu8-XSKT'!S95</f>
        <v>0</v>
      </c>
      <c r="T95" s="40">
        <f>'Bieu8-XSKT'!T95</f>
        <v>0</v>
      </c>
      <c r="U95" s="40">
        <f>'Bieu8-XSKT'!U95</f>
        <v>0</v>
      </c>
      <c r="V95" s="40">
        <f>'Bieu8-XSKT'!V95</f>
        <v>0</v>
      </c>
      <c r="W95" s="40">
        <f>'Bieu8-XSKT'!W95</f>
        <v>0</v>
      </c>
      <c r="X95" s="40">
        <f>'Bieu8-XSKT'!X95</f>
        <v>0</v>
      </c>
      <c r="Y95" s="40">
        <f>'Bieu8-XSKT'!Y95</f>
        <v>0</v>
      </c>
      <c r="Z95" s="40">
        <f>'Bieu8-XSKT'!Z95</f>
        <v>0</v>
      </c>
      <c r="AA95" s="40">
        <f>'Bieu8-XSKT'!AA95</f>
        <v>0</v>
      </c>
      <c r="AB95" s="40">
        <f>'Bieu8-XSKT'!AB95</f>
        <v>0</v>
      </c>
      <c r="AC95" s="40">
        <f>'Bieu8-XSKT'!AC95</f>
        <v>0</v>
      </c>
      <c r="AD95" s="40">
        <f>'Bieu8-XSKT'!AD95</f>
        <v>0</v>
      </c>
      <c r="AE95" s="40">
        <f>'Bieu8-XSKT'!AE95</f>
        <v>0</v>
      </c>
      <c r="AF95" s="40">
        <f>'Bieu8-XSKT'!AF95</f>
        <v>0</v>
      </c>
      <c r="AG95" s="40">
        <f>'Bieu8-XSKT'!AG95</f>
        <v>0</v>
      </c>
      <c r="AH95" s="40">
        <f>'Bieu8-XSKT'!AH95</f>
        <v>0</v>
      </c>
      <c r="AI95" s="40">
        <f>'Bieu8-XSKT'!AI95</f>
        <v>0</v>
      </c>
      <c r="AJ95" s="40">
        <f>'Bieu8-XSKT'!AJ95</f>
        <v>0</v>
      </c>
      <c r="AK95" s="40">
        <f>'Bieu8-XSKT'!AK95</f>
        <v>0</v>
      </c>
      <c r="AL95" s="40">
        <f>'Bieu8-XSKT'!AL95</f>
        <v>0</v>
      </c>
      <c r="AM95" s="40">
        <f>'Bieu8-XSKT'!AM95</f>
        <v>0</v>
      </c>
      <c r="AN95" s="40">
        <f>'Bieu8-XSKT'!AN95</f>
        <v>0</v>
      </c>
      <c r="AO95" s="40">
        <f>'Bieu8-XSKT'!AO95</f>
        <v>0</v>
      </c>
      <c r="AP95" s="40">
        <f>'Bieu8-XSKT'!AP95</f>
        <v>0</v>
      </c>
      <c r="AQ95" s="40">
        <f>'Bieu8-XSKT'!AQ95</f>
        <v>0</v>
      </c>
      <c r="AR95" s="40">
        <f>'Bieu8-XSKT'!AR95</f>
        <v>0</v>
      </c>
      <c r="AS95" s="40">
        <f>'Bieu8-XSKT'!AS95</f>
        <v>0</v>
      </c>
      <c r="AT95" s="40">
        <f>'Bieu8-XSKT'!AT95</f>
        <v>0</v>
      </c>
      <c r="AU95" s="40">
        <f>'Bieu8-XSKT'!AU95</f>
        <v>0</v>
      </c>
      <c r="AV95" s="40">
        <f>'Bieu8-XSKT'!AV95</f>
        <v>0</v>
      </c>
      <c r="AW95" s="40">
        <f>'Bieu8-XSKT'!AW95</f>
        <v>0</v>
      </c>
      <c r="AX95" s="40">
        <f>'Bieu8-XSKT'!AX95</f>
        <v>0</v>
      </c>
      <c r="AY95" s="40">
        <f>'Bieu8-XSKT'!AY95</f>
        <v>0</v>
      </c>
      <c r="AZ95" s="40">
        <f>'Bieu8-XSKT'!AZ95</f>
        <v>0</v>
      </c>
      <c r="BA95" s="40">
        <f>'Bieu8-XSKT'!BA95</f>
        <v>0</v>
      </c>
      <c r="BB95" s="40">
        <f>'Bieu8-XSKT'!BB95</f>
        <v>0</v>
      </c>
      <c r="BC95" s="40">
        <f>'Bieu8-XSKT'!BC95</f>
        <v>0</v>
      </c>
      <c r="BD95" s="40">
        <f>'Bieu8-XSKT'!BD95</f>
        <v>0</v>
      </c>
      <c r="BE95" s="40">
        <f>'Bieu8-XSKT'!BE95</f>
        <v>0</v>
      </c>
      <c r="BF95" s="40">
        <f>'Bieu8-XSKT'!BF95</f>
        <v>0</v>
      </c>
      <c r="BG95" s="40">
        <f>'Bieu8-XSKT'!BG95</f>
        <v>0</v>
      </c>
      <c r="BH95" s="40">
        <f>'Bieu8-XSKT'!BH95</f>
        <v>0</v>
      </c>
      <c r="BI95" s="40">
        <f>'Bieu8-XSKT'!BI95</f>
        <v>0</v>
      </c>
      <c r="BJ95" s="40">
        <f>'Bieu8-XSKT'!BJ95</f>
        <v>0</v>
      </c>
      <c r="BK95" s="40">
        <f>'Bieu8-XSKT'!BK95</f>
        <v>0</v>
      </c>
      <c r="BL95" s="40">
        <f>'Bieu8-XSKT'!BL95</f>
        <v>0</v>
      </c>
      <c r="BM95" s="40">
        <f>'Bieu8-XSKT'!BM95</f>
        <v>0</v>
      </c>
      <c r="BN95" s="40">
        <f>'Bieu8-XSKT'!BN95</f>
        <v>0</v>
      </c>
      <c r="BO95" s="40">
        <f>'Bieu8-XSKT'!BO95</f>
        <v>0</v>
      </c>
      <c r="BP95" s="40">
        <f>'Bieu8-XSKT'!BP95</f>
        <v>820</v>
      </c>
      <c r="BQ95" s="40">
        <f>'Bieu8-XSKT'!BQ95</f>
        <v>0</v>
      </c>
      <c r="BR95" s="40">
        <f>'Bieu8-XSKT'!BR95</f>
        <v>820</v>
      </c>
      <c r="BS95" s="40">
        <f>'Bieu8-XSKT'!BS95</f>
        <v>0</v>
      </c>
      <c r="BT95" s="40">
        <f>'Bieu8-XSKT'!BT95</f>
        <v>0</v>
      </c>
      <c r="BU95" s="40">
        <f>'Bieu8-XSKT'!BU95</f>
        <v>820</v>
      </c>
      <c r="BV95" s="40">
        <f>'Bieu8-XSKT'!BV95</f>
        <v>820</v>
      </c>
      <c r="BW95" s="40">
        <f>'Bieu8-XSKT'!BW95</f>
        <v>820</v>
      </c>
      <c r="BX95" s="40">
        <f>'Bieu8-XSKT'!BX95</f>
        <v>820</v>
      </c>
      <c r="BY95" s="40">
        <f>'Bieu8-XSKT'!BY95</f>
        <v>0</v>
      </c>
      <c r="BZ95" s="40">
        <f>'Bieu8-XSKT'!BZ95</f>
        <v>0</v>
      </c>
      <c r="CA95" s="40">
        <f>'Bieu8-XSKT'!CA95</f>
        <v>1670</v>
      </c>
      <c r="CB95" s="40">
        <f>'Bieu8-XSKT'!CB95</f>
        <v>1670</v>
      </c>
      <c r="CC95" s="39">
        <f t="shared" si="12"/>
        <v>1670</v>
      </c>
      <c r="CD95" s="54" t="s">
        <v>56</v>
      </c>
      <c r="CE95" s="54"/>
    </row>
    <row r="96" spans="1:83" s="17" customFormat="1" ht="45" hidden="1" x14ac:dyDescent="0.25">
      <c r="A96" s="41">
        <f t="shared" si="11"/>
        <v>4</v>
      </c>
      <c r="B96" s="56" t="s">
        <v>277</v>
      </c>
      <c r="C96" s="44"/>
      <c r="D96" s="44"/>
      <c r="E96" s="45"/>
      <c r="F96" s="46" t="s">
        <v>472</v>
      </c>
      <c r="G96" s="40">
        <f>'Bieu8-XSKT'!G96</f>
        <v>4037</v>
      </c>
      <c r="H96" s="40">
        <f>'Bieu8-XSKT'!H96</f>
        <v>3633.3</v>
      </c>
      <c r="I96" s="40">
        <f>'Bieu8-XSKT'!I96</f>
        <v>0</v>
      </c>
      <c r="J96" s="40">
        <f>'Bieu8-XSKT'!J96</f>
        <v>0</v>
      </c>
      <c r="K96" s="40">
        <f>'Bieu8-XSKT'!K96</f>
        <v>0</v>
      </c>
      <c r="L96" s="40">
        <f>'Bieu8-XSKT'!L96</f>
        <v>0</v>
      </c>
      <c r="M96" s="40">
        <f>'Bieu8-XSKT'!M96</f>
        <v>0</v>
      </c>
      <c r="N96" s="40">
        <f>'Bieu8-XSKT'!N96</f>
        <v>0</v>
      </c>
      <c r="O96" s="40">
        <f>'Bieu8-XSKT'!O96</f>
        <v>0</v>
      </c>
      <c r="P96" s="40">
        <f>'Bieu8-XSKT'!P96</f>
        <v>0</v>
      </c>
      <c r="Q96" s="40">
        <f>'Bieu8-XSKT'!Q96</f>
        <v>0</v>
      </c>
      <c r="R96" s="40">
        <f>'Bieu8-XSKT'!R96</f>
        <v>0</v>
      </c>
      <c r="S96" s="40">
        <f>'Bieu8-XSKT'!S96</f>
        <v>0</v>
      </c>
      <c r="T96" s="40">
        <f>'Bieu8-XSKT'!T96</f>
        <v>0</v>
      </c>
      <c r="U96" s="40">
        <f>'Bieu8-XSKT'!U96</f>
        <v>0</v>
      </c>
      <c r="V96" s="40">
        <f>'Bieu8-XSKT'!V96</f>
        <v>0</v>
      </c>
      <c r="W96" s="40">
        <f>'Bieu8-XSKT'!W96</f>
        <v>0</v>
      </c>
      <c r="X96" s="40">
        <f>'Bieu8-XSKT'!X96</f>
        <v>0</v>
      </c>
      <c r="Y96" s="40">
        <f>'Bieu8-XSKT'!Y96</f>
        <v>0</v>
      </c>
      <c r="Z96" s="40">
        <f>'Bieu8-XSKT'!Z96</f>
        <v>0</v>
      </c>
      <c r="AA96" s="40">
        <f>'Bieu8-XSKT'!AA96</f>
        <v>0</v>
      </c>
      <c r="AB96" s="40">
        <f>'Bieu8-XSKT'!AB96</f>
        <v>0</v>
      </c>
      <c r="AC96" s="40">
        <f>'Bieu8-XSKT'!AC96</f>
        <v>0</v>
      </c>
      <c r="AD96" s="40">
        <f>'Bieu8-XSKT'!AD96</f>
        <v>0</v>
      </c>
      <c r="AE96" s="40">
        <f>'Bieu8-XSKT'!AE96</f>
        <v>0</v>
      </c>
      <c r="AF96" s="40">
        <f>'Bieu8-XSKT'!AF96</f>
        <v>0</v>
      </c>
      <c r="AG96" s="40">
        <f>'Bieu8-XSKT'!AG96</f>
        <v>0</v>
      </c>
      <c r="AH96" s="40">
        <f>'Bieu8-XSKT'!AH96</f>
        <v>0</v>
      </c>
      <c r="AI96" s="40">
        <f>'Bieu8-XSKT'!AI96</f>
        <v>0</v>
      </c>
      <c r="AJ96" s="40">
        <f>'Bieu8-XSKT'!AJ96</f>
        <v>0</v>
      </c>
      <c r="AK96" s="40">
        <f>'Bieu8-XSKT'!AK96</f>
        <v>0</v>
      </c>
      <c r="AL96" s="40">
        <f>'Bieu8-XSKT'!AL96</f>
        <v>0</v>
      </c>
      <c r="AM96" s="40">
        <f>'Bieu8-XSKT'!AM96</f>
        <v>0</v>
      </c>
      <c r="AN96" s="40">
        <f>'Bieu8-XSKT'!AN96</f>
        <v>0</v>
      </c>
      <c r="AO96" s="40">
        <f>'Bieu8-XSKT'!AO96</f>
        <v>0</v>
      </c>
      <c r="AP96" s="40">
        <f>'Bieu8-XSKT'!AP96</f>
        <v>0</v>
      </c>
      <c r="AQ96" s="40">
        <f>'Bieu8-XSKT'!AQ96</f>
        <v>0</v>
      </c>
      <c r="AR96" s="40">
        <f>'Bieu8-XSKT'!AR96</f>
        <v>0</v>
      </c>
      <c r="AS96" s="40">
        <f>'Bieu8-XSKT'!AS96</f>
        <v>0</v>
      </c>
      <c r="AT96" s="40">
        <f>'Bieu8-XSKT'!AT96</f>
        <v>0</v>
      </c>
      <c r="AU96" s="40">
        <f>'Bieu8-XSKT'!AU96</f>
        <v>0</v>
      </c>
      <c r="AV96" s="40">
        <f>'Bieu8-XSKT'!AV96</f>
        <v>0</v>
      </c>
      <c r="AW96" s="40">
        <f>'Bieu8-XSKT'!AW96</f>
        <v>0</v>
      </c>
      <c r="AX96" s="40">
        <f>'Bieu8-XSKT'!AX96</f>
        <v>0</v>
      </c>
      <c r="AY96" s="40">
        <f>'Bieu8-XSKT'!AY96</f>
        <v>0</v>
      </c>
      <c r="AZ96" s="40">
        <f>'Bieu8-XSKT'!AZ96</f>
        <v>0</v>
      </c>
      <c r="BA96" s="40">
        <f>'Bieu8-XSKT'!BA96</f>
        <v>0</v>
      </c>
      <c r="BB96" s="40">
        <f>'Bieu8-XSKT'!BB96</f>
        <v>0</v>
      </c>
      <c r="BC96" s="40">
        <f>'Bieu8-XSKT'!BC96</f>
        <v>0</v>
      </c>
      <c r="BD96" s="40">
        <f>'Bieu8-XSKT'!BD96</f>
        <v>0</v>
      </c>
      <c r="BE96" s="40">
        <f>'Bieu8-XSKT'!BE96</f>
        <v>0</v>
      </c>
      <c r="BF96" s="40">
        <f>'Bieu8-XSKT'!BF96</f>
        <v>0</v>
      </c>
      <c r="BG96" s="40">
        <f>'Bieu8-XSKT'!BG96</f>
        <v>0</v>
      </c>
      <c r="BH96" s="40">
        <f>'Bieu8-XSKT'!BH96</f>
        <v>0</v>
      </c>
      <c r="BI96" s="40">
        <f>'Bieu8-XSKT'!BI96</f>
        <v>0</v>
      </c>
      <c r="BJ96" s="40">
        <f>'Bieu8-XSKT'!BJ96</f>
        <v>0</v>
      </c>
      <c r="BK96" s="40">
        <f>'Bieu8-XSKT'!BK96</f>
        <v>0</v>
      </c>
      <c r="BL96" s="40">
        <f>'Bieu8-XSKT'!BL96</f>
        <v>0</v>
      </c>
      <c r="BM96" s="40">
        <f>'Bieu8-XSKT'!BM96</f>
        <v>0</v>
      </c>
      <c r="BN96" s="40">
        <f>'Bieu8-XSKT'!BN96</f>
        <v>0</v>
      </c>
      <c r="BO96" s="40">
        <f>'Bieu8-XSKT'!BO96</f>
        <v>0</v>
      </c>
      <c r="BP96" s="40">
        <f>'Bieu8-XSKT'!BP96</f>
        <v>2000</v>
      </c>
      <c r="BQ96" s="40">
        <f>'Bieu8-XSKT'!BQ96</f>
        <v>0</v>
      </c>
      <c r="BR96" s="40">
        <f>'Bieu8-XSKT'!BR96</f>
        <v>800</v>
      </c>
      <c r="BS96" s="40">
        <f>'Bieu8-XSKT'!BS96</f>
        <v>0</v>
      </c>
      <c r="BT96" s="40">
        <f>'Bieu8-XSKT'!BT96</f>
        <v>0</v>
      </c>
      <c r="BU96" s="40">
        <f>'Bieu8-XSKT'!BU96</f>
        <v>2000</v>
      </c>
      <c r="BV96" s="40">
        <f>'Bieu8-XSKT'!BV96</f>
        <v>800</v>
      </c>
      <c r="BW96" s="40">
        <f>'Bieu8-XSKT'!BW96</f>
        <v>800</v>
      </c>
      <c r="BX96" s="40">
        <f>'Bieu8-XSKT'!BX96</f>
        <v>800</v>
      </c>
      <c r="BY96" s="40">
        <f>'Bieu8-XSKT'!BY96</f>
        <v>1200</v>
      </c>
      <c r="BZ96" s="40">
        <f>'Bieu8-XSKT'!BZ96</f>
        <v>1200</v>
      </c>
      <c r="CA96" s="40">
        <f>'Bieu8-XSKT'!CA96</f>
        <v>1600</v>
      </c>
      <c r="CB96" s="40">
        <f>'Bieu8-XSKT'!CB96</f>
        <v>2800</v>
      </c>
      <c r="CC96" s="39">
        <f>CB96-BZ96</f>
        <v>1600</v>
      </c>
      <c r="CD96" s="54" t="s">
        <v>56</v>
      </c>
      <c r="CE96" s="54"/>
    </row>
    <row r="97" spans="1:83" s="17" customFormat="1" ht="45" hidden="1" x14ac:dyDescent="0.25">
      <c r="A97" s="41">
        <f>A96+1</f>
        <v>5</v>
      </c>
      <c r="B97" s="56" t="s">
        <v>278</v>
      </c>
      <c r="C97" s="44"/>
      <c r="D97" s="44"/>
      <c r="E97" s="45"/>
      <c r="F97" s="46" t="s">
        <v>473</v>
      </c>
      <c r="G97" s="40">
        <f>'Bieu8-XSKT'!G97</f>
        <v>4293</v>
      </c>
      <c r="H97" s="40">
        <f>'Bieu8-XSKT'!H97</f>
        <v>3863.7000000000003</v>
      </c>
      <c r="I97" s="40">
        <f>'Bieu8-XSKT'!I97</f>
        <v>0</v>
      </c>
      <c r="J97" s="40">
        <f>'Bieu8-XSKT'!J97</f>
        <v>0</v>
      </c>
      <c r="K97" s="40">
        <f>'Bieu8-XSKT'!K97</f>
        <v>0</v>
      </c>
      <c r="L97" s="40">
        <f>'Bieu8-XSKT'!L97</f>
        <v>0</v>
      </c>
      <c r="M97" s="40">
        <f>'Bieu8-XSKT'!M97</f>
        <v>0</v>
      </c>
      <c r="N97" s="40">
        <f>'Bieu8-XSKT'!N97</f>
        <v>0</v>
      </c>
      <c r="O97" s="40">
        <f>'Bieu8-XSKT'!O97</f>
        <v>0</v>
      </c>
      <c r="P97" s="40">
        <f>'Bieu8-XSKT'!P97</f>
        <v>0</v>
      </c>
      <c r="Q97" s="40">
        <f>'Bieu8-XSKT'!Q97</f>
        <v>0</v>
      </c>
      <c r="R97" s="40">
        <f>'Bieu8-XSKT'!R97</f>
        <v>0</v>
      </c>
      <c r="S97" s="40">
        <f>'Bieu8-XSKT'!S97</f>
        <v>0</v>
      </c>
      <c r="T97" s="40">
        <f>'Bieu8-XSKT'!T97</f>
        <v>0</v>
      </c>
      <c r="U97" s="40">
        <f>'Bieu8-XSKT'!U97</f>
        <v>0</v>
      </c>
      <c r="V97" s="40">
        <f>'Bieu8-XSKT'!V97</f>
        <v>0</v>
      </c>
      <c r="W97" s="40">
        <f>'Bieu8-XSKT'!W97</f>
        <v>0</v>
      </c>
      <c r="X97" s="40">
        <f>'Bieu8-XSKT'!X97</f>
        <v>0</v>
      </c>
      <c r="Y97" s="40">
        <f>'Bieu8-XSKT'!Y97</f>
        <v>0</v>
      </c>
      <c r="Z97" s="40">
        <f>'Bieu8-XSKT'!Z97</f>
        <v>0</v>
      </c>
      <c r="AA97" s="40">
        <f>'Bieu8-XSKT'!AA97</f>
        <v>0</v>
      </c>
      <c r="AB97" s="40">
        <f>'Bieu8-XSKT'!AB97</f>
        <v>0</v>
      </c>
      <c r="AC97" s="40">
        <f>'Bieu8-XSKT'!AC97</f>
        <v>0</v>
      </c>
      <c r="AD97" s="40">
        <f>'Bieu8-XSKT'!AD97</f>
        <v>0</v>
      </c>
      <c r="AE97" s="40">
        <f>'Bieu8-XSKT'!AE97</f>
        <v>0</v>
      </c>
      <c r="AF97" s="40">
        <f>'Bieu8-XSKT'!AF97</f>
        <v>0</v>
      </c>
      <c r="AG97" s="40">
        <f>'Bieu8-XSKT'!AG97</f>
        <v>0</v>
      </c>
      <c r="AH97" s="40">
        <f>'Bieu8-XSKT'!AH97</f>
        <v>0</v>
      </c>
      <c r="AI97" s="40">
        <f>'Bieu8-XSKT'!AI97</f>
        <v>0</v>
      </c>
      <c r="AJ97" s="40">
        <f>'Bieu8-XSKT'!AJ97</f>
        <v>0</v>
      </c>
      <c r="AK97" s="40">
        <f>'Bieu8-XSKT'!AK97</f>
        <v>0</v>
      </c>
      <c r="AL97" s="40">
        <f>'Bieu8-XSKT'!AL97</f>
        <v>0</v>
      </c>
      <c r="AM97" s="40">
        <f>'Bieu8-XSKT'!AM97</f>
        <v>0</v>
      </c>
      <c r="AN97" s="40">
        <f>'Bieu8-XSKT'!AN97</f>
        <v>0</v>
      </c>
      <c r="AO97" s="40">
        <f>'Bieu8-XSKT'!AO97</f>
        <v>0</v>
      </c>
      <c r="AP97" s="40">
        <f>'Bieu8-XSKT'!AP97</f>
        <v>0</v>
      </c>
      <c r="AQ97" s="40">
        <f>'Bieu8-XSKT'!AQ97</f>
        <v>0</v>
      </c>
      <c r="AR97" s="40">
        <f>'Bieu8-XSKT'!AR97</f>
        <v>0</v>
      </c>
      <c r="AS97" s="40">
        <f>'Bieu8-XSKT'!AS97</f>
        <v>0</v>
      </c>
      <c r="AT97" s="40">
        <f>'Bieu8-XSKT'!AT97</f>
        <v>0</v>
      </c>
      <c r="AU97" s="40">
        <f>'Bieu8-XSKT'!AU97</f>
        <v>0</v>
      </c>
      <c r="AV97" s="40">
        <f>'Bieu8-XSKT'!AV97</f>
        <v>0</v>
      </c>
      <c r="AW97" s="40">
        <f>'Bieu8-XSKT'!AW97</f>
        <v>0</v>
      </c>
      <c r="AX97" s="40">
        <f>'Bieu8-XSKT'!AX97</f>
        <v>0</v>
      </c>
      <c r="AY97" s="40">
        <f>'Bieu8-XSKT'!AY97</f>
        <v>0</v>
      </c>
      <c r="AZ97" s="40">
        <f>'Bieu8-XSKT'!AZ97</f>
        <v>0</v>
      </c>
      <c r="BA97" s="40">
        <f>'Bieu8-XSKT'!BA97</f>
        <v>0</v>
      </c>
      <c r="BB97" s="40">
        <f>'Bieu8-XSKT'!BB97</f>
        <v>0</v>
      </c>
      <c r="BC97" s="40">
        <f>'Bieu8-XSKT'!BC97</f>
        <v>0</v>
      </c>
      <c r="BD97" s="40">
        <f>'Bieu8-XSKT'!BD97</f>
        <v>0</v>
      </c>
      <c r="BE97" s="40">
        <f>'Bieu8-XSKT'!BE97</f>
        <v>0</v>
      </c>
      <c r="BF97" s="40">
        <f>'Bieu8-XSKT'!BF97</f>
        <v>0</v>
      </c>
      <c r="BG97" s="40">
        <f>'Bieu8-XSKT'!BG97</f>
        <v>0</v>
      </c>
      <c r="BH97" s="40">
        <f>'Bieu8-XSKT'!BH97</f>
        <v>0</v>
      </c>
      <c r="BI97" s="40">
        <f>'Bieu8-XSKT'!BI97</f>
        <v>0</v>
      </c>
      <c r="BJ97" s="40">
        <f>'Bieu8-XSKT'!BJ97</f>
        <v>0</v>
      </c>
      <c r="BK97" s="40">
        <f>'Bieu8-XSKT'!BK97</f>
        <v>0</v>
      </c>
      <c r="BL97" s="40">
        <f>'Bieu8-XSKT'!BL97</f>
        <v>0</v>
      </c>
      <c r="BM97" s="40">
        <f>'Bieu8-XSKT'!BM97</f>
        <v>0</v>
      </c>
      <c r="BN97" s="40">
        <f>'Bieu8-XSKT'!BN97</f>
        <v>0</v>
      </c>
      <c r="BO97" s="40">
        <f>'Bieu8-XSKT'!BO97</f>
        <v>0</v>
      </c>
      <c r="BP97" s="40">
        <f>'Bieu8-XSKT'!BP97</f>
        <v>2000</v>
      </c>
      <c r="BQ97" s="40">
        <f>'Bieu8-XSKT'!BQ97</f>
        <v>0</v>
      </c>
      <c r="BR97" s="40">
        <f>'Bieu8-XSKT'!BR97</f>
        <v>800</v>
      </c>
      <c r="BS97" s="40">
        <f>'Bieu8-XSKT'!BS97</f>
        <v>0</v>
      </c>
      <c r="BT97" s="40">
        <f>'Bieu8-XSKT'!BT97</f>
        <v>0</v>
      </c>
      <c r="BU97" s="40">
        <f>'Bieu8-XSKT'!BU97</f>
        <v>2000</v>
      </c>
      <c r="BV97" s="40">
        <f>'Bieu8-XSKT'!BV97</f>
        <v>800</v>
      </c>
      <c r="BW97" s="40">
        <f>'Bieu8-XSKT'!BW97</f>
        <v>800</v>
      </c>
      <c r="BX97" s="40">
        <f>'Bieu8-XSKT'!BX97</f>
        <v>800</v>
      </c>
      <c r="BY97" s="40">
        <f>'Bieu8-XSKT'!BY97</f>
        <v>1200</v>
      </c>
      <c r="BZ97" s="40">
        <f>'Bieu8-XSKT'!BZ97</f>
        <v>1200</v>
      </c>
      <c r="CA97" s="40">
        <f>'Bieu8-XSKT'!CA97</f>
        <v>1700</v>
      </c>
      <c r="CB97" s="40">
        <f>'Bieu8-XSKT'!CB97</f>
        <v>2900</v>
      </c>
      <c r="CC97" s="39">
        <f>CB97-BZ97</f>
        <v>1700</v>
      </c>
      <c r="CD97" s="54" t="s">
        <v>56</v>
      </c>
      <c r="CE97" s="54"/>
    </row>
    <row r="98" spans="1:83" s="17" customFormat="1" ht="45" hidden="1" x14ac:dyDescent="0.25">
      <c r="A98" s="41">
        <f>A97+1</f>
        <v>6</v>
      </c>
      <c r="B98" s="56" t="s">
        <v>279</v>
      </c>
      <c r="C98" s="44"/>
      <c r="D98" s="44"/>
      <c r="E98" s="45"/>
      <c r="F98" s="46" t="s">
        <v>474</v>
      </c>
      <c r="G98" s="40">
        <f>'Bieu8-XSKT'!G98</f>
        <v>11049</v>
      </c>
      <c r="H98" s="40">
        <f>'Bieu8-XSKT'!H98</f>
        <v>9944.1</v>
      </c>
      <c r="I98" s="40">
        <f>'Bieu8-XSKT'!I98</f>
        <v>0</v>
      </c>
      <c r="J98" s="40">
        <f>'Bieu8-XSKT'!J98</f>
        <v>0</v>
      </c>
      <c r="K98" s="40">
        <f>'Bieu8-XSKT'!K98</f>
        <v>0</v>
      </c>
      <c r="L98" s="40">
        <f>'Bieu8-XSKT'!L98</f>
        <v>0</v>
      </c>
      <c r="M98" s="40">
        <f>'Bieu8-XSKT'!M98</f>
        <v>0</v>
      </c>
      <c r="N98" s="40">
        <f>'Bieu8-XSKT'!N98</f>
        <v>0</v>
      </c>
      <c r="O98" s="40">
        <f>'Bieu8-XSKT'!O98</f>
        <v>0</v>
      </c>
      <c r="P98" s="40">
        <f>'Bieu8-XSKT'!P98</f>
        <v>0</v>
      </c>
      <c r="Q98" s="40">
        <f>'Bieu8-XSKT'!Q98</f>
        <v>0</v>
      </c>
      <c r="R98" s="40">
        <f>'Bieu8-XSKT'!R98</f>
        <v>0</v>
      </c>
      <c r="S98" s="40">
        <f>'Bieu8-XSKT'!S98</f>
        <v>0</v>
      </c>
      <c r="T98" s="40">
        <f>'Bieu8-XSKT'!T98</f>
        <v>0</v>
      </c>
      <c r="U98" s="40">
        <f>'Bieu8-XSKT'!U98</f>
        <v>0</v>
      </c>
      <c r="V98" s="40">
        <f>'Bieu8-XSKT'!V98</f>
        <v>0</v>
      </c>
      <c r="W98" s="40">
        <f>'Bieu8-XSKT'!W98</f>
        <v>0</v>
      </c>
      <c r="X98" s="40">
        <f>'Bieu8-XSKT'!X98</f>
        <v>0</v>
      </c>
      <c r="Y98" s="40">
        <f>'Bieu8-XSKT'!Y98</f>
        <v>0</v>
      </c>
      <c r="Z98" s="40">
        <f>'Bieu8-XSKT'!Z98</f>
        <v>0</v>
      </c>
      <c r="AA98" s="40">
        <f>'Bieu8-XSKT'!AA98</f>
        <v>0</v>
      </c>
      <c r="AB98" s="40">
        <f>'Bieu8-XSKT'!AB98</f>
        <v>0</v>
      </c>
      <c r="AC98" s="40">
        <f>'Bieu8-XSKT'!AC98</f>
        <v>0</v>
      </c>
      <c r="AD98" s="40">
        <f>'Bieu8-XSKT'!AD98</f>
        <v>0</v>
      </c>
      <c r="AE98" s="40">
        <f>'Bieu8-XSKT'!AE98</f>
        <v>0</v>
      </c>
      <c r="AF98" s="40">
        <f>'Bieu8-XSKT'!AF98</f>
        <v>0</v>
      </c>
      <c r="AG98" s="40">
        <f>'Bieu8-XSKT'!AG98</f>
        <v>0</v>
      </c>
      <c r="AH98" s="40">
        <f>'Bieu8-XSKT'!AH98</f>
        <v>0</v>
      </c>
      <c r="AI98" s="40">
        <f>'Bieu8-XSKT'!AI98</f>
        <v>0</v>
      </c>
      <c r="AJ98" s="40">
        <f>'Bieu8-XSKT'!AJ98</f>
        <v>0</v>
      </c>
      <c r="AK98" s="40">
        <f>'Bieu8-XSKT'!AK98</f>
        <v>0</v>
      </c>
      <c r="AL98" s="40">
        <f>'Bieu8-XSKT'!AL98</f>
        <v>0</v>
      </c>
      <c r="AM98" s="40">
        <f>'Bieu8-XSKT'!AM98</f>
        <v>0</v>
      </c>
      <c r="AN98" s="40">
        <f>'Bieu8-XSKT'!AN98</f>
        <v>0</v>
      </c>
      <c r="AO98" s="40">
        <f>'Bieu8-XSKT'!AO98</f>
        <v>0</v>
      </c>
      <c r="AP98" s="40">
        <f>'Bieu8-XSKT'!AP98</f>
        <v>0</v>
      </c>
      <c r="AQ98" s="40">
        <f>'Bieu8-XSKT'!AQ98</f>
        <v>0</v>
      </c>
      <c r="AR98" s="40">
        <f>'Bieu8-XSKT'!AR98</f>
        <v>0</v>
      </c>
      <c r="AS98" s="40">
        <f>'Bieu8-XSKT'!AS98</f>
        <v>0</v>
      </c>
      <c r="AT98" s="40">
        <f>'Bieu8-XSKT'!AT98</f>
        <v>0</v>
      </c>
      <c r="AU98" s="40">
        <f>'Bieu8-XSKT'!AU98</f>
        <v>0</v>
      </c>
      <c r="AV98" s="40">
        <f>'Bieu8-XSKT'!AV98</f>
        <v>0</v>
      </c>
      <c r="AW98" s="40">
        <f>'Bieu8-XSKT'!AW98</f>
        <v>0</v>
      </c>
      <c r="AX98" s="40">
        <f>'Bieu8-XSKT'!AX98</f>
        <v>0</v>
      </c>
      <c r="AY98" s="40">
        <f>'Bieu8-XSKT'!AY98</f>
        <v>0</v>
      </c>
      <c r="AZ98" s="40">
        <f>'Bieu8-XSKT'!AZ98</f>
        <v>0</v>
      </c>
      <c r="BA98" s="40">
        <f>'Bieu8-XSKT'!BA98</f>
        <v>0</v>
      </c>
      <c r="BB98" s="40">
        <f>'Bieu8-XSKT'!BB98</f>
        <v>0</v>
      </c>
      <c r="BC98" s="40">
        <f>'Bieu8-XSKT'!BC98</f>
        <v>0</v>
      </c>
      <c r="BD98" s="40">
        <f>'Bieu8-XSKT'!BD98</f>
        <v>0</v>
      </c>
      <c r="BE98" s="40">
        <f>'Bieu8-XSKT'!BE98</f>
        <v>0</v>
      </c>
      <c r="BF98" s="40">
        <f>'Bieu8-XSKT'!BF98</f>
        <v>0</v>
      </c>
      <c r="BG98" s="40">
        <f>'Bieu8-XSKT'!BG98</f>
        <v>0</v>
      </c>
      <c r="BH98" s="40">
        <f>'Bieu8-XSKT'!BH98</f>
        <v>0</v>
      </c>
      <c r="BI98" s="40">
        <f>'Bieu8-XSKT'!BI98</f>
        <v>0</v>
      </c>
      <c r="BJ98" s="40">
        <f>'Bieu8-XSKT'!BJ98</f>
        <v>0</v>
      </c>
      <c r="BK98" s="40">
        <f>'Bieu8-XSKT'!BK98</f>
        <v>0</v>
      </c>
      <c r="BL98" s="40">
        <f>'Bieu8-XSKT'!BL98</f>
        <v>0</v>
      </c>
      <c r="BM98" s="40">
        <f>'Bieu8-XSKT'!BM98</f>
        <v>0</v>
      </c>
      <c r="BN98" s="40">
        <f>'Bieu8-XSKT'!BN98</f>
        <v>0</v>
      </c>
      <c r="BO98" s="40">
        <f>'Bieu8-XSKT'!BO98</f>
        <v>0</v>
      </c>
      <c r="BP98" s="40">
        <f>'Bieu8-XSKT'!BP98</f>
        <v>4468</v>
      </c>
      <c r="BQ98" s="40">
        <f>'Bieu8-XSKT'!BQ98</f>
        <v>0</v>
      </c>
      <c r="BR98" s="40">
        <f>'Bieu8-XSKT'!BR98</f>
        <v>1790</v>
      </c>
      <c r="BS98" s="40">
        <f>'Bieu8-XSKT'!BS98</f>
        <v>0</v>
      </c>
      <c r="BT98" s="40">
        <f>'Bieu8-XSKT'!BT98</f>
        <v>0</v>
      </c>
      <c r="BU98" s="40">
        <f>'Bieu8-XSKT'!BU98</f>
        <v>4468</v>
      </c>
      <c r="BV98" s="40">
        <f>'Bieu8-XSKT'!BV98</f>
        <v>1790</v>
      </c>
      <c r="BW98" s="40">
        <f>'Bieu8-XSKT'!BW98</f>
        <v>1790</v>
      </c>
      <c r="BX98" s="40">
        <f>'Bieu8-XSKT'!BX98</f>
        <v>1790</v>
      </c>
      <c r="BY98" s="40">
        <f>'Bieu8-XSKT'!BY98</f>
        <v>2678</v>
      </c>
      <c r="BZ98" s="40">
        <f>'Bieu8-XSKT'!BZ98</f>
        <v>2678</v>
      </c>
      <c r="CA98" s="40">
        <f>'Bieu8-XSKT'!CA98</f>
        <v>4322</v>
      </c>
      <c r="CB98" s="40">
        <f>'Bieu8-XSKT'!CB98</f>
        <v>7000</v>
      </c>
      <c r="CC98" s="39">
        <f>CB98-BZ98</f>
        <v>4322</v>
      </c>
      <c r="CD98" s="54" t="s">
        <v>56</v>
      </c>
      <c r="CE98" s="54"/>
    </row>
    <row r="99" spans="1:83" s="17" customFormat="1" ht="60" hidden="1" x14ac:dyDescent="0.25">
      <c r="A99" s="41">
        <f>A98+1</f>
        <v>7</v>
      </c>
      <c r="B99" s="57" t="s">
        <v>255</v>
      </c>
      <c r="C99" s="44"/>
      <c r="D99" s="44"/>
      <c r="E99" s="45"/>
      <c r="F99" s="55" t="s">
        <v>475</v>
      </c>
      <c r="G99" s="40">
        <f>'Bieu8-XSKT'!G99</f>
        <v>3269</v>
      </c>
      <c r="H99" s="40">
        <f>'Bieu8-XSKT'!H99</f>
        <v>2942.1</v>
      </c>
      <c r="I99" s="40">
        <f>'Bieu8-XSKT'!I99</f>
        <v>0</v>
      </c>
      <c r="J99" s="40">
        <f>'Bieu8-XSKT'!J99</f>
        <v>0</v>
      </c>
      <c r="K99" s="40">
        <f>'Bieu8-XSKT'!K99</f>
        <v>0</v>
      </c>
      <c r="L99" s="40">
        <f>'Bieu8-XSKT'!L99</f>
        <v>0</v>
      </c>
      <c r="M99" s="40">
        <f>'Bieu8-XSKT'!M99</f>
        <v>0</v>
      </c>
      <c r="N99" s="40">
        <f>'Bieu8-XSKT'!N99</f>
        <v>0</v>
      </c>
      <c r="O99" s="40">
        <f>'Bieu8-XSKT'!O99</f>
        <v>0</v>
      </c>
      <c r="P99" s="40">
        <f>'Bieu8-XSKT'!P99</f>
        <v>0</v>
      </c>
      <c r="Q99" s="40">
        <f>'Bieu8-XSKT'!Q99</f>
        <v>0</v>
      </c>
      <c r="R99" s="40">
        <f>'Bieu8-XSKT'!R99</f>
        <v>0</v>
      </c>
      <c r="S99" s="40">
        <f>'Bieu8-XSKT'!S99</f>
        <v>0</v>
      </c>
      <c r="T99" s="40">
        <f>'Bieu8-XSKT'!T99</f>
        <v>0</v>
      </c>
      <c r="U99" s="40">
        <f>'Bieu8-XSKT'!U99</f>
        <v>0</v>
      </c>
      <c r="V99" s="40">
        <f>'Bieu8-XSKT'!V99</f>
        <v>0</v>
      </c>
      <c r="W99" s="40">
        <f>'Bieu8-XSKT'!W99</f>
        <v>0</v>
      </c>
      <c r="X99" s="40">
        <f>'Bieu8-XSKT'!X99</f>
        <v>0</v>
      </c>
      <c r="Y99" s="40">
        <f>'Bieu8-XSKT'!Y99</f>
        <v>0</v>
      </c>
      <c r="Z99" s="40">
        <f>'Bieu8-XSKT'!Z99</f>
        <v>0</v>
      </c>
      <c r="AA99" s="40">
        <f>'Bieu8-XSKT'!AA99</f>
        <v>0</v>
      </c>
      <c r="AB99" s="40">
        <f>'Bieu8-XSKT'!AB99</f>
        <v>0</v>
      </c>
      <c r="AC99" s="40">
        <f>'Bieu8-XSKT'!AC99</f>
        <v>0</v>
      </c>
      <c r="AD99" s="40">
        <f>'Bieu8-XSKT'!AD99</f>
        <v>0</v>
      </c>
      <c r="AE99" s="40">
        <f>'Bieu8-XSKT'!AE99</f>
        <v>0</v>
      </c>
      <c r="AF99" s="40">
        <f>'Bieu8-XSKT'!AF99</f>
        <v>0</v>
      </c>
      <c r="AG99" s="40">
        <f>'Bieu8-XSKT'!AG99</f>
        <v>0</v>
      </c>
      <c r="AH99" s="40">
        <f>'Bieu8-XSKT'!AH99</f>
        <v>0</v>
      </c>
      <c r="AI99" s="40">
        <f>'Bieu8-XSKT'!AI99</f>
        <v>0</v>
      </c>
      <c r="AJ99" s="40">
        <f>'Bieu8-XSKT'!AJ99</f>
        <v>0</v>
      </c>
      <c r="AK99" s="40">
        <f>'Bieu8-XSKT'!AK99</f>
        <v>0</v>
      </c>
      <c r="AL99" s="40">
        <f>'Bieu8-XSKT'!AL99</f>
        <v>0</v>
      </c>
      <c r="AM99" s="40">
        <f>'Bieu8-XSKT'!AM99</f>
        <v>0</v>
      </c>
      <c r="AN99" s="40">
        <f>'Bieu8-XSKT'!AN99</f>
        <v>0</v>
      </c>
      <c r="AO99" s="40">
        <f>'Bieu8-XSKT'!AO99</f>
        <v>0</v>
      </c>
      <c r="AP99" s="40">
        <f>'Bieu8-XSKT'!AP99</f>
        <v>0</v>
      </c>
      <c r="AQ99" s="40">
        <f>'Bieu8-XSKT'!AQ99</f>
        <v>0</v>
      </c>
      <c r="AR99" s="40">
        <f>'Bieu8-XSKT'!AR99</f>
        <v>0</v>
      </c>
      <c r="AS99" s="40">
        <f>'Bieu8-XSKT'!AS99</f>
        <v>0</v>
      </c>
      <c r="AT99" s="40">
        <f>'Bieu8-XSKT'!AT99</f>
        <v>0</v>
      </c>
      <c r="AU99" s="40">
        <f>'Bieu8-XSKT'!AU99</f>
        <v>0</v>
      </c>
      <c r="AV99" s="40">
        <f>'Bieu8-XSKT'!AV99</f>
        <v>0</v>
      </c>
      <c r="AW99" s="40">
        <f>'Bieu8-XSKT'!AW99</f>
        <v>0</v>
      </c>
      <c r="AX99" s="40">
        <f>'Bieu8-XSKT'!AX99</f>
        <v>0</v>
      </c>
      <c r="AY99" s="40">
        <f>'Bieu8-XSKT'!AY99</f>
        <v>0</v>
      </c>
      <c r="AZ99" s="40">
        <f>'Bieu8-XSKT'!AZ99</f>
        <v>0</v>
      </c>
      <c r="BA99" s="40">
        <f>'Bieu8-XSKT'!BA99</f>
        <v>0</v>
      </c>
      <c r="BB99" s="40">
        <f>'Bieu8-XSKT'!BB99</f>
        <v>0</v>
      </c>
      <c r="BC99" s="40">
        <f>'Bieu8-XSKT'!BC99</f>
        <v>0</v>
      </c>
      <c r="BD99" s="40">
        <f>'Bieu8-XSKT'!BD99</f>
        <v>0</v>
      </c>
      <c r="BE99" s="40">
        <f>'Bieu8-XSKT'!BE99</f>
        <v>0</v>
      </c>
      <c r="BF99" s="40">
        <f>'Bieu8-XSKT'!BF99</f>
        <v>0</v>
      </c>
      <c r="BG99" s="40">
        <f>'Bieu8-XSKT'!BG99</f>
        <v>0</v>
      </c>
      <c r="BH99" s="40">
        <f>'Bieu8-XSKT'!BH99</f>
        <v>0</v>
      </c>
      <c r="BI99" s="40">
        <f>'Bieu8-XSKT'!BI99</f>
        <v>0</v>
      </c>
      <c r="BJ99" s="40">
        <f>'Bieu8-XSKT'!BJ99</f>
        <v>0</v>
      </c>
      <c r="BK99" s="40">
        <f>'Bieu8-XSKT'!BK99</f>
        <v>0</v>
      </c>
      <c r="BL99" s="40">
        <f>'Bieu8-XSKT'!BL99</f>
        <v>0</v>
      </c>
      <c r="BM99" s="40">
        <f>'Bieu8-XSKT'!BM99</f>
        <v>0</v>
      </c>
      <c r="BN99" s="40">
        <f>'Bieu8-XSKT'!BN99</f>
        <v>0</v>
      </c>
      <c r="BO99" s="40">
        <f>'Bieu8-XSKT'!BO99</f>
        <v>0</v>
      </c>
      <c r="BP99" s="40">
        <f>'Bieu8-XSKT'!BP99</f>
        <v>870</v>
      </c>
      <c r="BQ99" s="40">
        <f>'Bieu8-XSKT'!BQ99</f>
        <v>0</v>
      </c>
      <c r="BR99" s="40">
        <f>'Bieu8-XSKT'!BR99</f>
        <v>870</v>
      </c>
      <c r="BS99" s="40">
        <f>'Bieu8-XSKT'!BS99</f>
        <v>0</v>
      </c>
      <c r="BT99" s="40">
        <f>'Bieu8-XSKT'!BT99</f>
        <v>0</v>
      </c>
      <c r="BU99" s="40">
        <f>'Bieu8-XSKT'!BU99</f>
        <v>870</v>
      </c>
      <c r="BV99" s="40">
        <f>'Bieu8-XSKT'!BV99</f>
        <v>870</v>
      </c>
      <c r="BW99" s="40">
        <f>'Bieu8-XSKT'!BW99</f>
        <v>870</v>
      </c>
      <c r="BX99" s="40">
        <f>'Bieu8-XSKT'!BX99</f>
        <v>870</v>
      </c>
      <c r="BY99" s="40">
        <f>'Bieu8-XSKT'!BY99</f>
        <v>0</v>
      </c>
      <c r="BZ99" s="40">
        <f>'Bieu8-XSKT'!BZ99</f>
        <v>0</v>
      </c>
      <c r="CA99" s="40">
        <f>'Bieu8-XSKT'!CA99</f>
        <v>1300</v>
      </c>
      <c r="CB99" s="40">
        <f>'Bieu8-XSKT'!CB99</f>
        <v>1300</v>
      </c>
      <c r="CC99" s="39">
        <f t="shared" ref="CC99:CC101" si="13">CB99</f>
        <v>1300</v>
      </c>
      <c r="CD99" s="58" t="s">
        <v>58</v>
      </c>
      <c r="CE99" s="58"/>
    </row>
    <row r="100" spans="1:83" s="17" customFormat="1" ht="45" hidden="1" x14ac:dyDescent="0.25">
      <c r="A100" s="41">
        <f t="shared" si="11"/>
        <v>8</v>
      </c>
      <c r="B100" s="57" t="s">
        <v>262</v>
      </c>
      <c r="C100" s="44"/>
      <c r="D100" s="44"/>
      <c r="E100" s="45"/>
      <c r="F100" s="55" t="s">
        <v>476</v>
      </c>
      <c r="G100" s="40">
        <f>'Bieu8-XSKT'!G100</f>
        <v>2354</v>
      </c>
      <c r="H100" s="40">
        <f>'Bieu8-XSKT'!H100</f>
        <v>2118.6</v>
      </c>
      <c r="I100" s="40">
        <f>'Bieu8-XSKT'!I100</f>
        <v>0</v>
      </c>
      <c r="J100" s="40">
        <f>'Bieu8-XSKT'!J100</f>
        <v>0</v>
      </c>
      <c r="K100" s="40">
        <f>'Bieu8-XSKT'!K100</f>
        <v>0</v>
      </c>
      <c r="L100" s="40">
        <f>'Bieu8-XSKT'!L100</f>
        <v>0</v>
      </c>
      <c r="M100" s="40">
        <f>'Bieu8-XSKT'!M100</f>
        <v>0</v>
      </c>
      <c r="N100" s="40">
        <f>'Bieu8-XSKT'!N100</f>
        <v>0</v>
      </c>
      <c r="O100" s="40">
        <f>'Bieu8-XSKT'!O100</f>
        <v>0</v>
      </c>
      <c r="P100" s="40">
        <f>'Bieu8-XSKT'!P100</f>
        <v>0</v>
      </c>
      <c r="Q100" s="40">
        <f>'Bieu8-XSKT'!Q100</f>
        <v>0</v>
      </c>
      <c r="R100" s="40">
        <f>'Bieu8-XSKT'!R100</f>
        <v>0</v>
      </c>
      <c r="S100" s="40">
        <f>'Bieu8-XSKT'!S100</f>
        <v>0</v>
      </c>
      <c r="T100" s="40">
        <f>'Bieu8-XSKT'!T100</f>
        <v>0</v>
      </c>
      <c r="U100" s="40">
        <f>'Bieu8-XSKT'!U100</f>
        <v>0</v>
      </c>
      <c r="V100" s="40">
        <f>'Bieu8-XSKT'!V100</f>
        <v>0</v>
      </c>
      <c r="W100" s="40">
        <f>'Bieu8-XSKT'!W100</f>
        <v>0</v>
      </c>
      <c r="X100" s="40">
        <f>'Bieu8-XSKT'!X100</f>
        <v>0</v>
      </c>
      <c r="Y100" s="40">
        <f>'Bieu8-XSKT'!Y100</f>
        <v>0</v>
      </c>
      <c r="Z100" s="40">
        <f>'Bieu8-XSKT'!Z100</f>
        <v>0</v>
      </c>
      <c r="AA100" s="40">
        <f>'Bieu8-XSKT'!AA100</f>
        <v>0</v>
      </c>
      <c r="AB100" s="40">
        <f>'Bieu8-XSKT'!AB100</f>
        <v>0</v>
      </c>
      <c r="AC100" s="40">
        <f>'Bieu8-XSKT'!AC100</f>
        <v>0</v>
      </c>
      <c r="AD100" s="40">
        <f>'Bieu8-XSKT'!AD100</f>
        <v>0</v>
      </c>
      <c r="AE100" s="40">
        <f>'Bieu8-XSKT'!AE100</f>
        <v>0</v>
      </c>
      <c r="AF100" s="40">
        <f>'Bieu8-XSKT'!AF100</f>
        <v>0</v>
      </c>
      <c r="AG100" s="40">
        <f>'Bieu8-XSKT'!AG100</f>
        <v>0</v>
      </c>
      <c r="AH100" s="40">
        <f>'Bieu8-XSKT'!AH100</f>
        <v>0</v>
      </c>
      <c r="AI100" s="40">
        <f>'Bieu8-XSKT'!AI100</f>
        <v>0</v>
      </c>
      <c r="AJ100" s="40">
        <f>'Bieu8-XSKT'!AJ100</f>
        <v>0</v>
      </c>
      <c r="AK100" s="40">
        <f>'Bieu8-XSKT'!AK100</f>
        <v>0</v>
      </c>
      <c r="AL100" s="40">
        <f>'Bieu8-XSKT'!AL100</f>
        <v>0</v>
      </c>
      <c r="AM100" s="40">
        <f>'Bieu8-XSKT'!AM100</f>
        <v>0</v>
      </c>
      <c r="AN100" s="40">
        <f>'Bieu8-XSKT'!AN100</f>
        <v>0</v>
      </c>
      <c r="AO100" s="40">
        <f>'Bieu8-XSKT'!AO100</f>
        <v>0</v>
      </c>
      <c r="AP100" s="40">
        <f>'Bieu8-XSKT'!AP100</f>
        <v>0</v>
      </c>
      <c r="AQ100" s="40">
        <f>'Bieu8-XSKT'!AQ100</f>
        <v>0</v>
      </c>
      <c r="AR100" s="40">
        <f>'Bieu8-XSKT'!AR100</f>
        <v>0</v>
      </c>
      <c r="AS100" s="40">
        <f>'Bieu8-XSKT'!AS100</f>
        <v>0</v>
      </c>
      <c r="AT100" s="40">
        <f>'Bieu8-XSKT'!AT100</f>
        <v>0</v>
      </c>
      <c r="AU100" s="40">
        <f>'Bieu8-XSKT'!AU100</f>
        <v>0</v>
      </c>
      <c r="AV100" s="40">
        <f>'Bieu8-XSKT'!AV100</f>
        <v>0</v>
      </c>
      <c r="AW100" s="40">
        <f>'Bieu8-XSKT'!AW100</f>
        <v>0</v>
      </c>
      <c r="AX100" s="40">
        <f>'Bieu8-XSKT'!AX100</f>
        <v>0</v>
      </c>
      <c r="AY100" s="40">
        <f>'Bieu8-XSKT'!AY100</f>
        <v>0</v>
      </c>
      <c r="AZ100" s="40">
        <f>'Bieu8-XSKT'!AZ100</f>
        <v>0</v>
      </c>
      <c r="BA100" s="40">
        <f>'Bieu8-XSKT'!BA100</f>
        <v>0</v>
      </c>
      <c r="BB100" s="40">
        <f>'Bieu8-XSKT'!BB100</f>
        <v>0</v>
      </c>
      <c r="BC100" s="40">
        <f>'Bieu8-XSKT'!BC100</f>
        <v>0</v>
      </c>
      <c r="BD100" s="40">
        <f>'Bieu8-XSKT'!BD100</f>
        <v>0</v>
      </c>
      <c r="BE100" s="40">
        <f>'Bieu8-XSKT'!BE100</f>
        <v>0</v>
      </c>
      <c r="BF100" s="40">
        <f>'Bieu8-XSKT'!BF100</f>
        <v>0</v>
      </c>
      <c r="BG100" s="40">
        <f>'Bieu8-XSKT'!BG100</f>
        <v>0</v>
      </c>
      <c r="BH100" s="40">
        <f>'Bieu8-XSKT'!BH100</f>
        <v>0</v>
      </c>
      <c r="BI100" s="40">
        <f>'Bieu8-XSKT'!BI100</f>
        <v>0</v>
      </c>
      <c r="BJ100" s="40">
        <f>'Bieu8-XSKT'!BJ100</f>
        <v>0</v>
      </c>
      <c r="BK100" s="40">
        <f>'Bieu8-XSKT'!BK100</f>
        <v>0</v>
      </c>
      <c r="BL100" s="40">
        <f>'Bieu8-XSKT'!BL100</f>
        <v>0</v>
      </c>
      <c r="BM100" s="40">
        <f>'Bieu8-XSKT'!BM100</f>
        <v>0</v>
      </c>
      <c r="BN100" s="40">
        <f>'Bieu8-XSKT'!BN100</f>
        <v>0</v>
      </c>
      <c r="BO100" s="40">
        <f>'Bieu8-XSKT'!BO100</f>
        <v>0</v>
      </c>
      <c r="BP100" s="40">
        <f>'Bieu8-XSKT'!BP100</f>
        <v>640</v>
      </c>
      <c r="BQ100" s="40">
        <f>'Bieu8-XSKT'!BQ100</f>
        <v>0</v>
      </c>
      <c r="BR100" s="40">
        <f>'Bieu8-XSKT'!BR100</f>
        <v>640</v>
      </c>
      <c r="BS100" s="40">
        <f>'Bieu8-XSKT'!BS100</f>
        <v>0</v>
      </c>
      <c r="BT100" s="40">
        <f>'Bieu8-XSKT'!BT100</f>
        <v>0</v>
      </c>
      <c r="BU100" s="40">
        <f>'Bieu8-XSKT'!BU100</f>
        <v>640</v>
      </c>
      <c r="BV100" s="40">
        <f>'Bieu8-XSKT'!BV100</f>
        <v>640</v>
      </c>
      <c r="BW100" s="40">
        <f>'Bieu8-XSKT'!BW100</f>
        <v>640</v>
      </c>
      <c r="BX100" s="40">
        <f>'Bieu8-XSKT'!BX100</f>
        <v>640</v>
      </c>
      <c r="BY100" s="40">
        <f>'Bieu8-XSKT'!BY100</f>
        <v>0</v>
      </c>
      <c r="BZ100" s="40">
        <f>'Bieu8-XSKT'!BZ100</f>
        <v>0</v>
      </c>
      <c r="CA100" s="40">
        <f>'Bieu8-XSKT'!CA100</f>
        <v>940</v>
      </c>
      <c r="CB100" s="40">
        <f>'Bieu8-XSKT'!CB100</f>
        <v>940</v>
      </c>
      <c r="CC100" s="39">
        <f t="shared" si="13"/>
        <v>940</v>
      </c>
      <c r="CD100" s="58" t="s">
        <v>58</v>
      </c>
      <c r="CE100" s="58"/>
    </row>
    <row r="101" spans="1:83" s="17" customFormat="1" ht="60" hidden="1" x14ac:dyDescent="0.25">
      <c r="A101" s="41">
        <f t="shared" si="11"/>
        <v>9</v>
      </c>
      <c r="B101" s="43" t="s">
        <v>263</v>
      </c>
      <c r="C101" s="44"/>
      <c r="D101" s="44"/>
      <c r="E101" s="45"/>
      <c r="F101" s="46" t="s">
        <v>477</v>
      </c>
      <c r="G101" s="40">
        <f>'Bieu8-XSKT'!G101</f>
        <v>9406</v>
      </c>
      <c r="H101" s="40">
        <f>'Bieu8-XSKT'!H101</f>
        <v>8465.4</v>
      </c>
      <c r="I101" s="40">
        <f>'Bieu8-XSKT'!I101</f>
        <v>0</v>
      </c>
      <c r="J101" s="40">
        <f>'Bieu8-XSKT'!J101</f>
        <v>0</v>
      </c>
      <c r="K101" s="40">
        <f>'Bieu8-XSKT'!K101</f>
        <v>0</v>
      </c>
      <c r="L101" s="40">
        <f>'Bieu8-XSKT'!L101</f>
        <v>0</v>
      </c>
      <c r="M101" s="40">
        <f>'Bieu8-XSKT'!M101</f>
        <v>0</v>
      </c>
      <c r="N101" s="40">
        <f>'Bieu8-XSKT'!N101</f>
        <v>0</v>
      </c>
      <c r="O101" s="40">
        <f>'Bieu8-XSKT'!O101</f>
        <v>0</v>
      </c>
      <c r="P101" s="40">
        <f>'Bieu8-XSKT'!P101</f>
        <v>0</v>
      </c>
      <c r="Q101" s="40">
        <f>'Bieu8-XSKT'!Q101</f>
        <v>0</v>
      </c>
      <c r="R101" s="40">
        <f>'Bieu8-XSKT'!R101</f>
        <v>0</v>
      </c>
      <c r="S101" s="40">
        <f>'Bieu8-XSKT'!S101</f>
        <v>0</v>
      </c>
      <c r="T101" s="40">
        <f>'Bieu8-XSKT'!T101</f>
        <v>0</v>
      </c>
      <c r="U101" s="40">
        <f>'Bieu8-XSKT'!U101</f>
        <v>0</v>
      </c>
      <c r="V101" s="40">
        <f>'Bieu8-XSKT'!V101</f>
        <v>0</v>
      </c>
      <c r="W101" s="40">
        <f>'Bieu8-XSKT'!W101</f>
        <v>0</v>
      </c>
      <c r="X101" s="40">
        <f>'Bieu8-XSKT'!X101</f>
        <v>0</v>
      </c>
      <c r="Y101" s="40">
        <f>'Bieu8-XSKT'!Y101</f>
        <v>0</v>
      </c>
      <c r="Z101" s="40">
        <f>'Bieu8-XSKT'!Z101</f>
        <v>0</v>
      </c>
      <c r="AA101" s="40">
        <f>'Bieu8-XSKT'!AA101</f>
        <v>0</v>
      </c>
      <c r="AB101" s="40">
        <f>'Bieu8-XSKT'!AB101</f>
        <v>0</v>
      </c>
      <c r="AC101" s="40">
        <f>'Bieu8-XSKT'!AC101</f>
        <v>0</v>
      </c>
      <c r="AD101" s="40">
        <f>'Bieu8-XSKT'!AD101</f>
        <v>0</v>
      </c>
      <c r="AE101" s="40">
        <f>'Bieu8-XSKT'!AE101</f>
        <v>0</v>
      </c>
      <c r="AF101" s="40">
        <f>'Bieu8-XSKT'!AF101</f>
        <v>0</v>
      </c>
      <c r="AG101" s="40">
        <f>'Bieu8-XSKT'!AG101</f>
        <v>0</v>
      </c>
      <c r="AH101" s="40">
        <f>'Bieu8-XSKT'!AH101</f>
        <v>0</v>
      </c>
      <c r="AI101" s="40">
        <f>'Bieu8-XSKT'!AI101</f>
        <v>0</v>
      </c>
      <c r="AJ101" s="40">
        <f>'Bieu8-XSKT'!AJ101</f>
        <v>0</v>
      </c>
      <c r="AK101" s="40">
        <f>'Bieu8-XSKT'!AK101</f>
        <v>0</v>
      </c>
      <c r="AL101" s="40">
        <f>'Bieu8-XSKT'!AL101</f>
        <v>0</v>
      </c>
      <c r="AM101" s="40">
        <f>'Bieu8-XSKT'!AM101</f>
        <v>0</v>
      </c>
      <c r="AN101" s="40">
        <f>'Bieu8-XSKT'!AN101</f>
        <v>0</v>
      </c>
      <c r="AO101" s="40">
        <f>'Bieu8-XSKT'!AO101</f>
        <v>0</v>
      </c>
      <c r="AP101" s="40">
        <f>'Bieu8-XSKT'!AP101</f>
        <v>0</v>
      </c>
      <c r="AQ101" s="40">
        <f>'Bieu8-XSKT'!AQ101</f>
        <v>0</v>
      </c>
      <c r="AR101" s="40">
        <f>'Bieu8-XSKT'!AR101</f>
        <v>0</v>
      </c>
      <c r="AS101" s="40">
        <f>'Bieu8-XSKT'!AS101</f>
        <v>0</v>
      </c>
      <c r="AT101" s="40">
        <f>'Bieu8-XSKT'!AT101</f>
        <v>0</v>
      </c>
      <c r="AU101" s="40">
        <f>'Bieu8-XSKT'!AU101</f>
        <v>0</v>
      </c>
      <c r="AV101" s="40">
        <f>'Bieu8-XSKT'!AV101</f>
        <v>0</v>
      </c>
      <c r="AW101" s="40">
        <f>'Bieu8-XSKT'!AW101</f>
        <v>0</v>
      </c>
      <c r="AX101" s="40">
        <f>'Bieu8-XSKT'!AX101</f>
        <v>0</v>
      </c>
      <c r="AY101" s="40">
        <f>'Bieu8-XSKT'!AY101</f>
        <v>0</v>
      </c>
      <c r="AZ101" s="40">
        <f>'Bieu8-XSKT'!AZ101</f>
        <v>0</v>
      </c>
      <c r="BA101" s="40">
        <f>'Bieu8-XSKT'!BA101</f>
        <v>0</v>
      </c>
      <c r="BB101" s="40">
        <f>'Bieu8-XSKT'!BB101</f>
        <v>0</v>
      </c>
      <c r="BC101" s="40">
        <f>'Bieu8-XSKT'!BC101</f>
        <v>0</v>
      </c>
      <c r="BD101" s="40">
        <f>'Bieu8-XSKT'!BD101</f>
        <v>0</v>
      </c>
      <c r="BE101" s="40">
        <f>'Bieu8-XSKT'!BE101</f>
        <v>0</v>
      </c>
      <c r="BF101" s="40">
        <f>'Bieu8-XSKT'!BF101</f>
        <v>0</v>
      </c>
      <c r="BG101" s="40">
        <f>'Bieu8-XSKT'!BG101</f>
        <v>0</v>
      </c>
      <c r="BH101" s="40">
        <f>'Bieu8-XSKT'!BH101</f>
        <v>0</v>
      </c>
      <c r="BI101" s="40">
        <f>'Bieu8-XSKT'!BI101</f>
        <v>0</v>
      </c>
      <c r="BJ101" s="40">
        <f>'Bieu8-XSKT'!BJ101</f>
        <v>0</v>
      </c>
      <c r="BK101" s="40">
        <f>'Bieu8-XSKT'!BK101</f>
        <v>0</v>
      </c>
      <c r="BL101" s="40">
        <f>'Bieu8-XSKT'!BL101</f>
        <v>0</v>
      </c>
      <c r="BM101" s="40">
        <f>'Bieu8-XSKT'!BM101</f>
        <v>0</v>
      </c>
      <c r="BN101" s="40">
        <f>'Bieu8-XSKT'!BN101</f>
        <v>0</v>
      </c>
      <c r="BO101" s="40">
        <f>'Bieu8-XSKT'!BO101</f>
        <v>0</v>
      </c>
      <c r="BP101" s="40">
        <f>'Bieu8-XSKT'!BP101</f>
        <v>2560</v>
      </c>
      <c r="BQ101" s="40">
        <f>'Bieu8-XSKT'!BQ101</f>
        <v>0</v>
      </c>
      <c r="BR101" s="40">
        <f>'Bieu8-XSKT'!BR101</f>
        <v>2560</v>
      </c>
      <c r="BS101" s="40">
        <f>'Bieu8-XSKT'!BS101</f>
        <v>0</v>
      </c>
      <c r="BT101" s="40">
        <f>'Bieu8-XSKT'!BT101</f>
        <v>0</v>
      </c>
      <c r="BU101" s="40">
        <f>'Bieu8-XSKT'!BU101</f>
        <v>2560</v>
      </c>
      <c r="BV101" s="40">
        <f>'Bieu8-XSKT'!BV101</f>
        <v>2560</v>
      </c>
      <c r="BW101" s="40">
        <f>'Bieu8-XSKT'!BW101</f>
        <v>2560</v>
      </c>
      <c r="BX101" s="40">
        <f>'Bieu8-XSKT'!BX101</f>
        <v>2560</v>
      </c>
      <c r="BY101" s="40">
        <f>'Bieu8-XSKT'!BY101</f>
        <v>0</v>
      </c>
      <c r="BZ101" s="40">
        <f>'Bieu8-XSKT'!BZ101</f>
        <v>0</v>
      </c>
      <c r="CA101" s="40">
        <f>'Bieu8-XSKT'!CA101</f>
        <v>3760</v>
      </c>
      <c r="CB101" s="40">
        <f>'Bieu8-XSKT'!CB101</f>
        <v>3760</v>
      </c>
      <c r="CC101" s="39">
        <f t="shared" si="13"/>
        <v>3760</v>
      </c>
      <c r="CD101" s="58" t="s">
        <v>58</v>
      </c>
      <c r="CE101" s="58"/>
    </row>
    <row r="102" spans="1:83" s="17" customFormat="1" ht="45" hidden="1" x14ac:dyDescent="0.25">
      <c r="A102" s="41">
        <f t="shared" si="11"/>
        <v>10</v>
      </c>
      <c r="B102" s="57" t="s">
        <v>264</v>
      </c>
      <c r="C102" s="44"/>
      <c r="D102" s="44"/>
      <c r="E102" s="45"/>
      <c r="F102" s="55" t="s">
        <v>478</v>
      </c>
      <c r="G102" s="40">
        <f>'Bieu8-XSKT'!G102</f>
        <v>7941</v>
      </c>
      <c r="H102" s="40">
        <f>'Bieu8-XSKT'!H102</f>
        <v>7146.9000000000005</v>
      </c>
      <c r="I102" s="40">
        <f>'Bieu8-XSKT'!I102</f>
        <v>0</v>
      </c>
      <c r="J102" s="40">
        <f>'Bieu8-XSKT'!J102</f>
        <v>0</v>
      </c>
      <c r="K102" s="40">
        <f>'Bieu8-XSKT'!K102</f>
        <v>0</v>
      </c>
      <c r="L102" s="40">
        <f>'Bieu8-XSKT'!L102</f>
        <v>0</v>
      </c>
      <c r="M102" s="40">
        <f>'Bieu8-XSKT'!M102</f>
        <v>0</v>
      </c>
      <c r="N102" s="40">
        <f>'Bieu8-XSKT'!N102</f>
        <v>0</v>
      </c>
      <c r="O102" s="40">
        <f>'Bieu8-XSKT'!O102</f>
        <v>0</v>
      </c>
      <c r="P102" s="40">
        <f>'Bieu8-XSKT'!P102</f>
        <v>0</v>
      </c>
      <c r="Q102" s="40">
        <f>'Bieu8-XSKT'!Q102</f>
        <v>0</v>
      </c>
      <c r="R102" s="40">
        <f>'Bieu8-XSKT'!R102</f>
        <v>0</v>
      </c>
      <c r="S102" s="40">
        <f>'Bieu8-XSKT'!S102</f>
        <v>0</v>
      </c>
      <c r="T102" s="40">
        <f>'Bieu8-XSKT'!T102</f>
        <v>0</v>
      </c>
      <c r="U102" s="40">
        <f>'Bieu8-XSKT'!U102</f>
        <v>0</v>
      </c>
      <c r="V102" s="40">
        <f>'Bieu8-XSKT'!V102</f>
        <v>0</v>
      </c>
      <c r="W102" s="40">
        <f>'Bieu8-XSKT'!W102</f>
        <v>0</v>
      </c>
      <c r="X102" s="40">
        <f>'Bieu8-XSKT'!X102</f>
        <v>0</v>
      </c>
      <c r="Y102" s="40">
        <f>'Bieu8-XSKT'!Y102</f>
        <v>0</v>
      </c>
      <c r="Z102" s="40">
        <f>'Bieu8-XSKT'!Z102</f>
        <v>0</v>
      </c>
      <c r="AA102" s="40">
        <f>'Bieu8-XSKT'!AA102</f>
        <v>0</v>
      </c>
      <c r="AB102" s="40">
        <f>'Bieu8-XSKT'!AB102</f>
        <v>0</v>
      </c>
      <c r="AC102" s="40">
        <f>'Bieu8-XSKT'!AC102</f>
        <v>0</v>
      </c>
      <c r="AD102" s="40">
        <f>'Bieu8-XSKT'!AD102</f>
        <v>0</v>
      </c>
      <c r="AE102" s="40">
        <f>'Bieu8-XSKT'!AE102</f>
        <v>0</v>
      </c>
      <c r="AF102" s="40">
        <f>'Bieu8-XSKT'!AF102</f>
        <v>0</v>
      </c>
      <c r="AG102" s="40">
        <f>'Bieu8-XSKT'!AG102</f>
        <v>0</v>
      </c>
      <c r="AH102" s="40">
        <f>'Bieu8-XSKT'!AH102</f>
        <v>0</v>
      </c>
      <c r="AI102" s="40">
        <f>'Bieu8-XSKT'!AI102</f>
        <v>0</v>
      </c>
      <c r="AJ102" s="40">
        <f>'Bieu8-XSKT'!AJ102</f>
        <v>0</v>
      </c>
      <c r="AK102" s="40">
        <f>'Bieu8-XSKT'!AK102</f>
        <v>0</v>
      </c>
      <c r="AL102" s="40">
        <f>'Bieu8-XSKT'!AL102</f>
        <v>0</v>
      </c>
      <c r="AM102" s="40">
        <f>'Bieu8-XSKT'!AM102</f>
        <v>0</v>
      </c>
      <c r="AN102" s="40">
        <f>'Bieu8-XSKT'!AN102</f>
        <v>0</v>
      </c>
      <c r="AO102" s="40">
        <f>'Bieu8-XSKT'!AO102</f>
        <v>0</v>
      </c>
      <c r="AP102" s="40">
        <f>'Bieu8-XSKT'!AP102</f>
        <v>0</v>
      </c>
      <c r="AQ102" s="40">
        <f>'Bieu8-XSKT'!AQ102</f>
        <v>0</v>
      </c>
      <c r="AR102" s="40">
        <f>'Bieu8-XSKT'!AR102</f>
        <v>0</v>
      </c>
      <c r="AS102" s="40">
        <f>'Bieu8-XSKT'!AS102</f>
        <v>0</v>
      </c>
      <c r="AT102" s="40">
        <f>'Bieu8-XSKT'!AT102</f>
        <v>0</v>
      </c>
      <c r="AU102" s="40">
        <f>'Bieu8-XSKT'!AU102</f>
        <v>0</v>
      </c>
      <c r="AV102" s="40">
        <f>'Bieu8-XSKT'!AV102</f>
        <v>0</v>
      </c>
      <c r="AW102" s="40">
        <f>'Bieu8-XSKT'!AW102</f>
        <v>0</v>
      </c>
      <c r="AX102" s="40">
        <f>'Bieu8-XSKT'!AX102</f>
        <v>0</v>
      </c>
      <c r="AY102" s="40">
        <f>'Bieu8-XSKT'!AY102</f>
        <v>0</v>
      </c>
      <c r="AZ102" s="40">
        <f>'Bieu8-XSKT'!AZ102</f>
        <v>0</v>
      </c>
      <c r="BA102" s="40">
        <f>'Bieu8-XSKT'!BA102</f>
        <v>0</v>
      </c>
      <c r="BB102" s="40">
        <f>'Bieu8-XSKT'!BB102</f>
        <v>0</v>
      </c>
      <c r="BC102" s="40">
        <f>'Bieu8-XSKT'!BC102</f>
        <v>0</v>
      </c>
      <c r="BD102" s="40">
        <f>'Bieu8-XSKT'!BD102</f>
        <v>0</v>
      </c>
      <c r="BE102" s="40">
        <f>'Bieu8-XSKT'!BE102</f>
        <v>0</v>
      </c>
      <c r="BF102" s="40">
        <f>'Bieu8-XSKT'!BF102</f>
        <v>0</v>
      </c>
      <c r="BG102" s="40">
        <f>'Bieu8-XSKT'!BG102</f>
        <v>0</v>
      </c>
      <c r="BH102" s="40">
        <f>'Bieu8-XSKT'!BH102</f>
        <v>0</v>
      </c>
      <c r="BI102" s="40">
        <f>'Bieu8-XSKT'!BI102</f>
        <v>0</v>
      </c>
      <c r="BJ102" s="40">
        <f>'Bieu8-XSKT'!BJ102</f>
        <v>0</v>
      </c>
      <c r="BK102" s="40">
        <f>'Bieu8-XSKT'!BK102</f>
        <v>0</v>
      </c>
      <c r="BL102" s="40">
        <f>'Bieu8-XSKT'!BL102</f>
        <v>0</v>
      </c>
      <c r="BM102" s="40">
        <f>'Bieu8-XSKT'!BM102</f>
        <v>0</v>
      </c>
      <c r="BN102" s="40">
        <f>'Bieu8-XSKT'!BN102</f>
        <v>0</v>
      </c>
      <c r="BO102" s="40">
        <f>'Bieu8-XSKT'!BO102</f>
        <v>0</v>
      </c>
      <c r="BP102" s="40">
        <f>'Bieu8-XSKT'!BP102</f>
        <v>2130</v>
      </c>
      <c r="BQ102" s="40">
        <f>'Bieu8-XSKT'!BQ102</f>
        <v>0</v>
      </c>
      <c r="BR102" s="40">
        <f>'Bieu8-XSKT'!BR102</f>
        <v>2130</v>
      </c>
      <c r="BS102" s="40">
        <f>'Bieu8-XSKT'!BS102</f>
        <v>0</v>
      </c>
      <c r="BT102" s="40">
        <f>'Bieu8-XSKT'!BT102</f>
        <v>267</v>
      </c>
      <c r="BU102" s="40">
        <f>'Bieu8-XSKT'!BU102</f>
        <v>2397</v>
      </c>
      <c r="BV102" s="40">
        <f>'Bieu8-XSKT'!BV102</f>
        <v>2130</v>
      </c>
      <c r="BW102" s="40">
        <f>'Bieu8-XSKT'!BW102</f>
        <v>2130</v>
      </c>
      <c r="BX102" s="40">
        <f>'Bieu8-XSKT'!BX102</f>
        <v>2130</v>
      </c>
      <c r="BY102" s="40">
        <f>'Bieu8-XSKT'!BY102</f>
        <v>267</v>
      </c>
      <c r="BZ102" s="40">
        <f>'Bieu8-XSKT'!BZ102</f>
        <v>0</v>
      </c>
      <c r="CA102" s="40">
        <f>'Bieu8-XSKT'!CA102</f>
        <v>2933</v>
      </c>
      <c r="CB102" s="40">
        <f>'Bieu8-XSKT'!CB102</f>
        <v>3200</v>
      </c>
      <c r="CC102" s="39">
        <f>CB102-BY102</f>
        <v>2933</v>
      </c>
      <c r="CD102" s="58" t="s">
        <v>66</v>
      </c>
      <c r="CE102" s="58"/>
    </row>
    <row r="103" spans="1:83" s="17" customFormat="1" ht="45" hidden="1" x14ac:dyDescent="0.25">
      <c r="A103" s="41">
        <f t="shared" si="11"/>
        <v>11</v>
      </c>
      <c r="B103" s="57" t="s">
        <v>265</v>
      </c>
      <c r="C103" s="44"/>
      <c r="D103" s="44"/>
      <c r="E103" s="45"/>
      <c r="F103" s="55" t="s">
        <v>479</v>
      </c>
      <c r="G103" s="40">
        <f>'Bieu8-XSKT'!G103</f>
        <v>4850</v>
      </c>
      <c r="H103" s="40">
        <f>'Bieu8-XSKT'!H103</f>
        <v>4365</v>
      </c>
      <c r="I103" s="40">
        <f>'Bieu8-XSKT'!I103</f>
        <v>0</v>
      </c>
      <c r="J103" s="40">
        <f>'Bieu8-XSKT'!J103</f>
        <v>0</v>
      </c>
      <c r="K103" s="40">
        <f>'Bieu8-XSKT'!K103</f>
        <v>0</v>
      </c>
      <c r="L103" s="40">
        <f>'Bieu8-XSKT'!L103</f>
        <v>0</v>
      </c>
      <c r="M103" s="40">
        <f>'Bieu8-XSKT'!M103</f>
        <v>0</v>
      </c>
      <c r="N103" s="40">
        <f>'Bieu8-XSKT'!N103</f>
        <v>0</v>
      </c>
      <c r="O103" s="40">
        <f>'Bieu8-XSKT'!O103</f>
        <v>0</v>
      </c>
      <c r="P103" s="40">
        <f>'Bieu8-XSKT'!P103</f>
        <v>0</v>
      </c>
      <c r="Q103" s="40">
        <f>'Bieu8-XSKT'!Q103</f>
        <v>0</v>
      </c>
      <c r="R103" s="40">
        <f>'Bieu8-XSKT'!R103</f>
        <v>0</v>
      </c>
      <c r="S103" s="40">
        <f>'Bieu8-XSKT'!S103</f>
        <v>0</v>
      </c>
      <c r="T103" s="40">
        <f>'Bieu8-XSKT'!T103</f>
        <v>0</v>
      </c>
      <c r="U103" s="40">
        <f>'Bieu8-XSKT'!U103</f>
        <v>0</v>
      </c>
      <c r="V103" s="40">
        <f>'Bieu8-XSKT'!V103</f>
        <v>0</v>
      </c>
      <c r="W103" s="40">
        <f>'Bieu8-XSKT'!W103</f>
        <v>0</v>
      </c>
      <c r="X103" s="40">
        <f>'Bieu8-XSKT'!X103</f>
        <v>0</v>
      </c>
      <c r="Y103" s="40">
        <f>'Bieu8-XSKT'!Y103</f>
        <v>0</v>
      </c>
      <c r="Z103" s="40">
        <f>'Bieu8-XSKT'!Z103</f>
        <v>0</v>
      </c>
      <c r="AA103" s="40">
        <f>'Bieu8-XSKT'!AA103</f>
        <v>0</v>
      </c>
      <c r="AB103" s="40">
        <f>'Bieu8-XSKT'!AB103</f>
        <v>0</v>
      </c>
      <c r="AC103" s="40">
        <f>'Bieu8-XSKT'!AC103</f>
        <v>0</v>
      </c>
      <c r="AD103" s="40">
        <f>'Bieu8-XSKT'!AD103</f>
        <v>0</v>
      </c>
      <c r="AE103" s="40">
        <f>'Bieu8-XSKT'!AE103</f>
        <v>0</v>
      </c>
      <c r="AF103" s="40">
        <f>'Bieu8-XSKT'!AF103</f>
        <v>0</v>
      </c>
      <c r="AG103" s="40">
        <f>'Bieu8-XSKT'!AG103</f>
        <v>0</v>
      </c>
      <c r="AH103" s="40">
        <f>'Bieu8-XSKT'!AH103</f>
        <v>0</v>
      </c>
      <c r="AI103" s="40">
        <f>'Bieu8-XSKT'!AI103</f>
        <v>0</v>
      </c>
      <c r="AJ103" s="40">
        <f>'Bieu8-XSKT'!AJ103</f>
        <v>0</v>
      </c>
      <c r="AK103" s="40">
        <f>'Bieu8-XSKT'!AK103</f>
        <v>0</v>
      </c>
      <c r="AL103" s="40">
        <f>'Bieu8-XSKT'!AL103</f>
        <v>0</v>
      </c>
      <c r="AM103" s="40">
        <f>'Bieu8-XSKT'!AM103</f>
        <v>0</v>
      </c>
      <c r="AN103" s="40">
        <f>'Bieu8-XSKT'!AN103</f>
        <v>0</v>
      </c>
      <c r="AO103" s="40">
        <f>'Bieu8-XSKT'!AO103</f>
        <v>0</v>
      </c>
      <c r="AP103" s="40">
        <f>'Bieu8-XSKT'!AP103</f>
        <v>0</v>
      </c>
      <c r="AQ103" s="40">
        <f>'Bieu8-XSKT'!AQ103</f>
        <v>0</v>
      </c>
      <c r="AR103" s="40">
        <f>'Bieu8-XSKT'!AR103</f>
        <v>0</v>
      </c>
      <c r="AS103" s="40">
        <f>'Bieu8-XSKT'!AS103</f>
        <v>0</v>
      </c>
      <c r="AT103" s="40">
        <f>'Bieu8-XSKT'!AT103</f>
        <v>0</v>
      </c>
      <c r="AU103" s="40">
        <f>'Bieu8-XSKT'!AU103</f>
        <v>0</v>
      </c>
      <c r="AV103" s="40">
        <f>'Bieu8-XSKT'!AV103</f>
        <v>0</v>
      </c>
      <c r="AW103" s="40">
        <f>'Bieu8-XSKT'!AW103</f>
        <v>0</v>
      </c>
      <c r="AX103" s="40">
        <f>'Bieu8-XSKT'!AX103</f>
        <v>0</v>
      </c>
      <c r="AY103" s="40">
        <f>'Bieu8-XSKT'!AY103</f>
        <v>0</v>
      </c>
      <c r="AZ103" s="40">
        <f>'Bieu8-XSKT'!AZ103</f>
        <v>0</v>
      </c>
      <c r="BA103" s="40">
        <f>'Bieu8-XSKT'!BA103</f>
        <v>0</v>
      </c>
      <c r="BB103" s="40">
        <f>'Bieu8-XSKT'!BB103</f>
        <v>0</v>
      </c>
      <c r="BC103" s="40">
        <f>'Bieu8-XSKT'!BC103</f>
        <v>0</v>
      </c>
      <c r="BD103" s="40">
        <f>'Bieu8-XSKT'!BD103</f>
        <v>0</v>
      </c>
      <c r="BE103" s="40">
        <f>'Bieu8-XSKT'!BE103</f>
        <v>0</v>
      </c>
      <c r="BF103" s="40">
        <f>'Bieu8-XSKT'!BF103</f>
        <v>0</v>
      </c>
      <c r="BG103" s="40">
        <f>'Bieu8-XSKT'!BG103</f>
        <v>0</v>
      </c>
      <c r="BH103" s="40">
        <f>'Bieu8-XSKT'!BH103</f>
        <v>0</v>
      </c>
      <c r="BI103" s="40">
        <f>'Bieu8-XSKT'!BI103</f>
        <v>0</v>
      </c>
      <c r="BJ103" s="40">
        <f>'Bieu8-XSKT'!BJ103</f>
        <v>0</v>
      </c>
      <c r="BK103" s="40">
        <f>'Bieu8-XSKT'!BK103</f>
        <v>0</v>
      </c>
      <c r="BL103" s="40">
        <f>'Bieu8-XSKT'!BL103</f>
        <v>0</v>
      </c>
      <c r="BM103" s="40">
        <f>'Bieu8-XSKT'!BM103</f>
        <v>0</v>
      </c>
      <c r="BN103" s="40">
        <f>'Bieu8-XSKT'!BN103</f>
        <v>0</v>
      </c>
      <c r="BO103" s="40">
        <f>'Bieu8-XSKT'!BO103</f>
        <v>0</v>
      </c>
      <c r="BP103" s="40">
        <f>'Bieu8-XSKT'!BP103</f>
        <v>1340</v>
      </c>
      <c r="BQ103" s="40">
        <f>'Bieu8-XSKT'!BQ103</f>
        <v>0</v>
      </c>
      <c r="BR103" s="40">
        <f>'Bieu8-XSKT'!BR103</f>
        <v>1340</v>
      </c>
      <c r="BS103" s="40">
        <f>'Bieu8-XSKT'!BS103</f>
        <v>0</v>
      </c>
      <c r="BT103" s="40">
        <f>'Bieu8-XSKT'!BT103</f>
        <v>0</v>
      </c>
      <c r="BU103" s="40">
        <f>'Bieu8-XSKT'!BU103</f>
        <v>1340</v>
      </c>
      <c r="BV103" s="40">
        <f>'Bieu8-XSKT'!BV103</f>
        <v>1340</v>
      </c>
      <c r="BW103" s="40">
        <f>'Bieu8-XSKT'!BW103</f>
        <v>1340</v>
      </c>
      <c r="BX103" s="40">
        <f>'Bieu8-XSKT'!BX103</f>
        <v>1340</v>
      </c>
      <c r="BY103" s="40">
        <f>'Bieu8-XSKT'!BY103</f>
        <v>0</v>
      </c>
      <c r="BZ103" s="40">
        <f>'Bieu8-XSKT'!BZ103</f>
        <v>0</v>
      </c>
      <c r="CA103" s="40">
        <f>'Bieu8-XSKT'!CA103</f>
        <v>1840</v>
      </c>
      <c r="CB103" s="40">
        <f>'Bieu8-XSKT'!CB103</f>
        <v>1840</v>
      </c>
      <c r="CC103" s="39">
        <f t="shared" ref="CC103:CC106" si="14">CB103</f>
        <v>1840</v>
      </c>
      <c r="CD103" s="58" t="s">
        <v>66</v>
      </c>
      <c r="CE103" s="58"/>
    </row>
    <row r="104" spans="1:83" s="17" customFormat="1" ht="45" hidden="1" x14ac:dyDescent="0.25">
      <c r="A104" s="41">
        <f t="shared" si="11"/>
        <v>12</v>
      </c>
      <c r="B104" s="57" t="s">
        <v>256</v>
      </c>
      <c r="C104" s="44"/>
      <c r="D104" s="44"/>
      <c r="E104" s="45"/>
      <c r="F104" s="55" t="s">
        <v>480</v>
      </c>
      <c r="G104" s="40">
        <f>'Bieu8-XSKT'!G104</f>
        <v>6418</v>
      </c>
      <c r="H104" s="40">
        <f>'Bieu8-XSKT'!H104</f>
        <v>5776.2</v>
      </c>
      <c r="I104" s="40">
        <f>'Bieu8-XSKT'!I104</f>
        <v>0</v>
      </c>
      <c r="J104" s="40">
        <f>'Bieu8-XSKT'!J104</f>
        <v>0</v>
      </c>
      <c r="K104" s="40">
        <f>'Bieu8-XSKT'!K104</f>
        <v>0</v>
      </c>
      <c r="L104" s="40">
        <f>'Bieu8-XSKT'!L104</f>
        <v>0</v>
      </c>
      <c r="M104" s="40">
        <f>'Bieu8-XSKT'!M104</f>
        <v>0</v>
      </c>
      <c r="N104" s="40">
        <f>'Bieu8-XSKT'!N104</f>
        <v>0</v>
      </c>
      <c r="O104" s="40">
        <f>'Bieu8-XSKT'!O104</f>
        <v>0</v>
      </c>
      <c r="P104" s="40">
        <f>'Bieu8-XSKT'!P104</f>
        <v>0</v>
      </c>
      <c r="Q104" s="40">
        <f>'Bieu8-XSKT'!Q104</f>
        <v>0</v>
      </c>
      <c r="R104" s="40">
        <f>'Bieu8-XSKT'!R104</f>
        <v>0</v>
      </c>
      <c r="S104" s="40">
        <f>'Bieu8-XSKT'!S104</f>
        <v>0</v>
      </c>
      <c r="T104" s="40">
        <f>'Bieu8-XSKT'!T104</f>
        <v>0</v>
      </c>
      <c r="U104" s="40">
        <f>'Bieu8-XSKT'!U104</f>
        <v>0</v>
      </c>
      <c r="V104" s="40">
        <f>'Bieu8-XSKT'!V104</f>
        <v>0</v>
      </c>
      <c r="W104" s="40">
        <f>'Bieu8-XSKT'!W104</f>
        <v>0</v>
      </c>
      <c r="X104" s="40">
        <f>'Bieu8-XSKT'!X104</f>
        <v>0</v>
      </c>
      <c r="Y104" s="40">
        <f>'Bieu8-XSKT'!Y104</f>
        <v>0</v>
      </c>
      <c r="Z104" s="40">
        <f>'Bieu8-XSKT'!Z104</f>
        <v>0</v>
      </c>
      <c r="AA104" s="40">
        <f>'Bieu8-XSKT'!AA104</f>
        <v>0</v>
      </c>
      <c r="AB104" s="40">
        <f>'Bieu8-XSKT'!AB104</f>
        <v>0</v>
      </c>
      <c r="AC104" s="40">
        <f>'Bieu8-XSKT'!AC104</f>
        <v>0</v>
      </c>
      <c r="AD104" s="40">
        <f>'Bieu8-XSKT'!AD104</f>
        <v>0</v>
      </c>
      <c r="AE104" s="40">
        <f>'Bieu8-XSKT'!AE104</f>
        <v>0</v>
      </c>
      <c r="AF104" s="40">
        <f>'Bieu8-XSKT'!AF104</f>
        <v>0</v>
      </c>
      <c r="AG104" s="40">
        <f>'Bieu8-XSKT'!AG104</f>
        <v>0</v>
      </c>
      <c r="AH104" s="40">
        <f>'Bieu8-XSKT'!AH104</f>
        <v>0</v>
      </c>
      <c r="AI104" s="40">
        <f>'Bieu8-XSKT'!AI104</f>
        <v>0</v>
      </c>
      <c r="AJ104" s="40">
        <f>'Bieu8-XSKT'!AJ104</f>
        <v>0</v>
      </c>
      <c r="AK104" s="40">
        <f>'Bieu8-XSKT'!AK104</f>
        <v>0</v>
      </c>
      <c r="AL104" s="40">
        <f>'Bieu8-XSKT'!AL104</f>
        <v>0</v>
      </c>
      <c r="AM104" s="40">
        <f>'Bieu8-XSKT'!AM104</f>
        <v>0</v>
      </c>
      <c r="AN104" s="40">
        <f>'Bieu8-XSKT'!AN104</f>
        <v>0</v>
      </c>
      <c r="AO104" s="40">
        <f>'Bieu8-XSKT'!AO104</f>
        <v>0</v>
      </c>
      <c r="AP104" s="40">
        <f>'Bieu8-XSKT'!AP104</f>
        <v>0</v>
      </c>
      <c r="AQ104" s="40">
        <f>'Bieu8-XSKT'!AQ104</f>
        <v>0</v>
      </c>
      <c r="AR104" s="40">
        <f>'Bieu8-XSKT'!AR104</f>
        <v>0</v>
      </c>
      <c r="AS104" s="40">
        <f>'Bieu8-XSKT'!AS104</f>
        <v>0</v>
      </c>
      <c r="AT104" s="40">
        <f>'Bieu8-XSKT'!AT104</f>
        <v>0</v>
      </c>
      <c r="AU104" s="40">
        <f>'Bieu8-XSKT'!AU104</f>
        <v>0</v>
      </c>
      <c r="AV104" s="40">
        <f>'Bieu8-XSKT'!AV104</f>
        <v>0</v>
      </c>
      <c r="AW104" s="40">
        <f>'Bieu8-XSKT'!AW104</f>
        <v>0</v>
      </c>
      <c r="AX104" s="40">
        <f>'Bieu8-XSKT'!AX104</f>
        <v>0</v>
      </c>
      <c r="AY104" s="40">
        <f>'Bieu8-XSKT'!AY104</f>
        <v>0</v>
      </c>
      <c r="AZ104" s="40">
        <f>'Bieu8-XSKT'!AZ104</f>
        <v>0</v>
      </c>
      <c r="BA104" s="40">
        <f>'Bieu8-XSKT'!BA104</f>
        <v>0</v>
      </c>
      <c r="BB104" s="40">
        <f>'Bieu8-XSKT'!BB104</f>
        <v>0</v>
      </c>
      <c r="BC104" s="40">
        <f>'Bieu8-XSKT'!BC104</f>
        <v>0</v>
      </c>
      <c r="BD104" s="40">
        <f>'Bieu8-XSKT'!BD104</f>
        <v>0</v>
      </c>
      <c r="BE104" s="40">
        <f>'Bieu8-XSKT'!BE104</f>
        <v>0</v>
      </c>
      <c r="BF104" s="40">
        <f>'Bieu8-XSKT'!BF104</f>
        <v>0</v>
      </c>
      <c r="BG104" s="40">
        <f>'Bieu8-XSKT'!BG104</f>
        <v>0</v>
      </c>
      <c r="BH104" s="40">
        <f>'Bieu8-XSKT'!BH104</f>
        <v>0</v>
      </c>
      <c r="BI104" s="40">
        <f>'Bieu8-XSKT'!BI104</f>
        <v>0</v>
      </c>
      <c r="BJ104" s="40">
        <f>'Bieu8-XSKT'!BJ104</f>
        <v>0</v>
      </c>
      <c r="BK104" s="40">
        <f>'Bieu8-XSKT'!BK104</f>
        <v>0</v>
      </c>
      <c r="BL104" s="40">
        <f>'Bieu8-XSKT'!BL104</f>
        <v>0</v>
      </c>
      <c r="BM104" s="40">
        <f>'Bieu8-XSKT'!BM104</f>
        <v>0</v>
      </c>
      <c r="BN104" s="40">
        <f>'Bieu8-XSKT'!BN104</f>
        <v>0</v>
      </c>
      <c r="BO104" s="40">
        <f>'Bieu8-XSKT'!BO104</f>
        <v>0</v>
      </c>
      <c r="BP104" s="40">
        <f>'Bieu8-XSKT'!BP104</f>
        <v>1750</v>
      </c>
      <c r="BQ104" s="40">
        <f>'Bieu8-XSKT'!BQ104</f>
        <v>0</v>
      </c>
      <c r="BR104" s="40">
        <f>'Bieu8-XSKT'!BR104</f>
        <v>1750</v>
      </c>
      <c r="BS104" s="40">
        <f>'Bieu8-XSKT'!BS104</f>
        <v>0</v>
      </c>
      <c r="BT104" s="40">
        <f>'Bieu8-XSKT'!BT104</f>
        <v>0</v>
      </c>
      <c r="BU104" s="40">
        <f>'Bieu8-XSKT'!BU104</f>
        <v>1750</v>
      </c>
      <c r="BV104" s="40">
        <f>'Bieu8-XSKT'!BV104</f>
        <v>1750</v>
      </c>
      <c r="BW104" s="40">
        <f>'Bieu8-XSKT'!BW104</f>
        <v>1750</v>
      </c>
      <c r="BX104" s="40">
        <f>'Bieu8-XSKT'!BX104</f>
        <v>1750</v>
      </c>
      <c r="BY104" s="40">
        <f>'Bieu8-XSKT'!BY104</f>
        <v>0</v>
      </c>
      <c r="BZ104" s="40">
        <f>'Bieu8-XSKT'!BZ104</f>
        <v>0</v>
      </c>
      <c r="CA104" s="40">
        <f>'Bieu8-XSKT'!CA104</f>
        <v>2470</v>
      </c>
      <c r="CB104" s="40">
        <f>'Bieu8-XSKT'!CB104</f>
        <v>2470</v>
      </c>
      <c r="CC104" s="39">
        <f t="shared" si="14"/>
        <v>2470</v>
      </c>
      <c r="CD104" s="58" t="s">
        <v>66</v>
      </c>
      <c r="CE104" s="58"/>
    </row>
    <row r="105" spans="1:83" s="17" customFormat="1" ht="60" hidden="1" x14ac:dyDescent="0.25">
      <c r="A105" s="41">
        <f t="shared" si="11"/>
        <v>13</v>
      </c>
      <c r="B105" s="57" t="s">
        <v>257</v>
      </c>
      <c r="C105" s="44"/>
      <c r="D105" s="44"/>
      <c r="E105" s="45"/>
      <c r="F105" s="55" t="s">
        <v>481</v>
      </c>
      <c r="G105" s="40">
        <f>'Bieu8-XSKT'!G105</f>
        <v>6760</v>
      </c>
      <c r="H105" s="40">
        <f>'Bieu8-XSKT'!H105</f>
        <v>6084</v>
      </c>
      <c r="I105" s="40">
        <f>'Bieu8-XSKT'!I105</f>
        <v>0</v>
      </c>
      <c r="J105" s="40">
        <f>'Bieu8-XSKT'!J105</f>
        <v>0</v>
      </c>
      <c r="K105" s="40">
        <f>'Bieu8-XSKT'!K105</f>
        <v>0</v>
      </c>
      <c r="L105" s="40">
        <f>'Bieu8-XSKT'!L105</f>
        <v>0</v>
      </c>
      <c r="M105" s="40">
        <f>'Bieu8-XSKT'!M105</f>
        <v>0</v>
      </c>
      <c r="N105" s="40">
        <f>'Bieu8-XSKT'!N105</f>
        <v>0</v>
      </c>
      <c r="O105" s="40">
        <f>'Bieu8-XSKT'!O105</f>
        <v>0</v>
      </c>
      <c r="P105" s="40">
        <f>'Bieu8-XSKT'!P105</f>
        <v>0</v>
      </c>
      <c r="Q105" s="40">
        <f>'Bieu8-XSKT'!Q105</f>
        <v>0</v>
      </c>
      <c r="R105" s="40">
        <f>'Bieu8-XSKT'!R105</f>
        <v>0</v>
      </c>
      <c r="S105" s="40">
        <f>'Bieu8-XSKT'!S105</f>
        <v>0</v>
      </c>
      <c r="T105" s="40">
        <f>'Bieu8-XSKT'!T105</f>
        <v>0</v>
      </c>
      <c r="U105" s="40">
        <f>'Bieu8-XSKT'!U105</f>
        <v>0</v>
      </c>
      <c r="V105" s="40">
        <f>'Bieu8-XSKT'!V105</f>
        <v>0</v>
      </c>
      <c r="W105" s="40">
        <f>'Bieu8-XSKT'!W105</f>
        <v>0</v>
      </c>
      <c r="X105" s="40">
        <f>'Bieu8-XSKT'!X105</f>
        <v>0</v>
      </c>
      <c r="Y105" s="40">
        <f>'Bieu8-XSKT'!Y105</f>
        <v>0</v>
      </c>
      <c r="Z105" s="40">
        <f>'Bieu8-XSKT'!Z105</f>
        <v>0</v>
      </c>
      <c r="AA105" s="40">
        <f>'Bieu8-XSKT'!AA105</f>
        <v>0</v>
      </c>
      <c r="AB105" s="40">
        <f>'Bieu8-XSKT'!AB105</f>
        <v>0</v>
      </c>
      <c r="AC105" s="40">
        <f>'Bieu8-XSKT'!AC105</f>
        <v>0</v>
      </c>
      <c r="AD105" s="40">
        <f>'Bieu8-XSKT'!AD105</f>
        <v>0</v>
      </c>
      <c r="AE105" s="40">
        <f>'Bieu8-XSKT'!AE105</f>
        <v>0</v>
      </c>
      <c r="AF105" s="40">
        <f>'Bieu8-XSKT'!AF105</f>
        <v>0</v>
      </c>
      <c r="AG105" s="40">
        <f>'Bieu8-XSKT'!AG105</f>
        <v>0</v>
      </c>
      <c r="AH105" s="40">
        <f>'Bieu8-XSKT'!AH105</f>
        <v>0</v>
      </c>
      <c r="AI105" s="40">
        <f>'Bieu8-XSKT'!AI105</f>
        <v>0</v>
      </c>
      <c r="AJ105" s="40">
        <f>'Bieu8-XSKT'!AJ105</f>
        <v>0</v>
      </c>
      <c r="AK105" s="40">
        <f>'Bieu8-XSKT'!AK105</f>
        <v>0</v>
      </c>
      <c r="AL105" s="40">
        <f>'Bieu8-XSKT'!AL105</f>
        <v>0</v>
      </c>
      <c r="AM105" s="40">
        <f>'Bieu8-XSKT'!AM105</f>
        <v>0</v>
      </c>
      <c r="AN105" s="40">
        <f>'Bieu8-XSKT'!AN105</f>
        <v>0</v>
      </c>
      <c r="AO105" s="40">
        <f>'Bieu8-XSKT'!AO105</f>
        <v>0</v>
      </c>
      <c r="AP105" s="40">
        <f>'Bieu8-XSKT'!AP105</f>
        <v>0</v>
      </c>
      <c r="AQ105" s="40">
        <f>'Bieu8-XSKT'!AQ105</f>
        <v>0</v>
      </c>
      <c r="AR105" s="40">
        <f>'Bieu8-XSKT'!AR105</f>
        <v>0</v>
      </c>
      <c r="AS105" s="40">
        <f>'Bieu8-XSKT'!AS105</f>
        <v>0</v>
      </c>
      <c r="AT105" s="40">
        <f>'Bieu8-XSKT'!AT105</f>
        <v>0</v>
      </c>
      <c r="AU105" s="40">
        <f>'Bieu8-XSKT'!AU105</f>
        <v>0</v>
      </c>
      <c r="AV105" s="40">
        <f>'Bieu8-XSKT'!AV105</f>
        <v>0</v>
      </c>
      <c r="AW105" s="40">
        <f>'Bieu8-XSKT'!AW105</f>
        <v>0</v>
      </c>
      <c r="AX105" s="40">
        <f>'Bieu8-XSKT'!AX105</f>
        <v>0</v>
      </c>
      <c r="AY105" s="40">
        <f>'Bieu8-XSKT'!AY105</f>
        <v>0</v>
      </c>
      <c r="AZ105" s="40">
        <f>'Bieu8-XSKT'!AZ105</f>
        <v>0</v>
      </c>
      <c r="BA105" s="40">
        <f>'Bieu8-XSKT'!BA105</f>
        <v>0</v>
      </c>
      <c r="BB105" s="40">
        <f>'Bieu8-XSKT'!BB105</f>
        <v>0</v>
      </c>
      <c r="BC105" s="40">
        <f>'Bieu8-XSKT'!BC105</f>
        <v>0</v>
      </c>
      <c r="BD105" s="40">
        <f>'Bieu8-XSKT'!BD105</f>
        <v>0</v>
      </c>
      <c r="BE105" s="40">
        <f>'Bieu8-XSKT'!BE105</f>
        <v>0</v>
      </c>
      <c r="BF105" s="40">
        <f>'Bieu8-XSKT'!BF105</f>
        <v>0</v>
      </c>
      <c r="BG105" s="40">
        <f>'Bieu8-XSKT'!BG105</f>
        <v>0</v>
      </c>
      <c r="BH105" s="40">
        <f>'Bieu8-XSKT'!BH105</f>
        <v>0</v>
      </c>
      <c r="BI105" s="40">
        <f>'Bieu8-XSKT'!BI105</f>
        <v>0</v>
      </c>
      <c r="BJ105" s="40">
        <f>'Bieu8-XSKT'!BJ105</f>
        <v>0</v>
      </c>
      <c r="BK105" s="40">
        <f>'Bieu8-XSKT'!BK105</f>
        <v>0</v>
      </c>
      <c r="BL105" s="40">
        <f>'Bieu8-XSKT'!BL105</f>
        <v>0</v>
      </c>
      <c r="BM105" s="40">
        <f>'Bieu8-XSKT'!BM105</f>
        <v>0</v>
      </c>
      <c r="BN105" s="40">
        <f>'Bieu8-XSKT'!BN105</f>
        <v>0</v>
      </c>
      <c r="BO105" s="40">
        <f>'Bieu8-XSKT'!BO105</f>
        <v>0</v>
      </c>
      <c r="BP105" s="40">
        <f>'Bieu8-XSKT'!BP105</f>
        <v>2160</v>
      </c>
      <c r="BQ105" s="40">
        <f>'Bieu8-XSKT'!BQ105</f>
        <v>0</v>
      </c>
      <c r="BR105" s="40">
        <f>'Bieu8-XSKT'!BR105</f>
        <v>2160</v>
      </c>
      <c r="BS105" s="40">
        <f>'Bieu8-XSKT'!BS105</f>
        <v>0</v>
      </c>
      <c r="BT105" s="40">
        <f>'Bieu8-XSKT'!BT105</f>
        <v>0</v>
      </c>
      <c r="BU105" s="40">
        <f>'Bieu8-XSKT'!BU105</f>
        <v>2160</v>
      </c>
      <c r="BV105" s="40">
        <f>'Bieu8-XSKT'!BV105</f>
        <v>2160</v>
      </c>
      <c r="BW105" s="40">
        <f>'Bieu8-XSKT'!BW105</f>
        <v>2160</v>
      </c>
      <c r="BX105" s="40">
        <f>'Bieu8-XSKT'!BX105</f>
        <v>2160</v>
      </c>
      <c r="BY105" s="40">
        <f>'Bieu8-XSKT'!BY105</f>
        <v>0</v>
      </c>
      <c r="BZ105" s="40">
        <f>'Bieu8-XSKT'!BZ105</f>
        <v>0</v>
      </c>
      <c r="CA105" s="40">
        <f>'Bieu8-XSKT'!CA105</f>
        <v>2600</v>
      </c>
      <c r="CB105" s="40">
        <f>'Bieu8-XSKT'!CB105</f>
        <v>2600</v>
      </c>
      <c r="CC105" s="39">
        <f t="shared" si="14"/>
        <v>2600</v>
      </c>
      <c r="CD105" s="58" t="s">
        <v>62</v>
      </c>
      <c r="CE105" s="58"/>
    </row>
    <row r="106" spans="1:83" s="17" customFormat="1" ht="45" hidden="1" x14ac:dyDescent="0.25">
      <c r="A106" s="41">
        <f t="shared" si="11"/>
        <v>14</v>
      </c>
      <c r="B106" s="51" t="s">
        <v>268</v>
      </c>
      <c r="C106" s="44"/>
      <c r="D106" s="44"/>
      <c r="E106" s="45"/>
      <c r="F106" s="41" t="s">
        <v>482</v>
      </c>
      <c r="G106" s="40">
        <f>'Bieu8-XSKT'!G106</f>
        <v>5960</v>
      </c>
      <c r="H106" s="40">
        <f>'Bieu8-XSKT'!H106</f>
        <v>5364</v>
      </c>
      <c r="I106" s="40">
        <f>'Bieu8-XSKT'!I106</f>
        <v>0</v>
      </c>
      <c r="J106" s="40">
        <f>'Bieu8-XSKT'!J106</f>
        <v>0</v>
      </c>
      <c r="K106" s="40">
        <f>'Bieu8-XSKT'!K106</f>
        <v>0</v>
      </c>
      <c r="L106" s="40">
        <f>'Bieu8-XSKT'!L106</f>
        <v>0</v>
      </c>
      <c r="M106" s="40">
        <f>'Bieu8-XSKT'!M106</f>
        <v>0</v>
      </c>
      <c r="N106" s="40">
        <f>'Bieu8-XSKT'!N106</f>
        <v>0</v>
      </c>
      <c r="O106" s="40">
        <f>'Bieu8-XSKT'!O106</f>
        <v>0</v>
      </c>
      <c r="P106" s="40">
        <f>'Bieu8-XSKT'!P106</f>
        <v>0</v>
      </c>
      <c r="Q106" s="40">
        <f>'Bieu8-XSKT'!Q106</f>
        <v>0</v>
      </c>
      <c r="R106" s="40">
        <f>'Bieu8-XSKT'!R106</f>
        <v>0</v>
      </c>
      <c r="S106" s="40">
        <f>'Bieu8-XSKT'!S106</f>
        <v>0</v>
      </c>
      <c r="T106" s="40">
        <f>'Bieu8-XSKT'!T106</f>
        <v>0</v>
      </c>
      <c r="U106" s="40">
        <f>'Bieu8-XSKT'!U106</f>
        <v>0</v>
      </c>
      <c r="V106" s="40">
        <f>'Bieu8-XSKT'!V106</f>
        <v>0</v>
      </c>
      <c r="W106" s="40">
        <f>'Bieu8-XSKT'!W106</f>
        <v>0</v>
      </c>
      <c r="X106" s="40">
        <f>'Bieu8-XSKT'!X106</f>
        <v>0</v>
      </c>
      <c r="Y106" s="40">
        <f>'Bieu8-XSKT'!Y106</f>
        <v>0</v>
      </c>
      <c r="Z106" s="40">
        <f>'Bieu8-XSKT'!Z106</f>
        <v>0</v>
      </c>
      <c r="AA106" s="40">
        <f>'Bieu8-XSKT'!AA106</f>
        <v>0</v>
      </c>
      <c r="AB106" s="40">
        <f>'Bieu8-XSKT'!AB106</f>
        <v>0</v>
      </c>
      <c r="AC106" s="40">
        <f>'Bieu8-XSKT'!AC106</f>
        <v>0</v>
      </c>
      <c r="AD106" s="40">
        <f>'Bieu8-XSKT'!AD106</f>
        <v>0</v>
      </c>
      <c r="AE106" s="40">
        <f>'Bieu8-XSKT'!AE106</f>
        <v>0</v>
      </c>
      <c r="AF106" s="40">
        <f>'Bieu8-XSKT'!AF106</f>
        <v>0</v>
      </c>
      <c r="AG106" s="40">
        <f>'Bieu8-XSKT'!AG106</f>
        <v>0</v>
      </c>
      <c r="AH106" s="40">
        <f>'Bieu8-XSKT'!AH106</f>
        <v>0</v>
      </c>
      <c r="AI106" s="40">
        <f>'Bieu8-XSKT'!AI106</f>
        <v>0</v>
      </c>
      <c r="AJ106" s="40">
        <f>'Bieu8-XSKT'!AJ106</f>
        <v>0</v>
      </c>
      <c r="AK106" s="40">
        <f>'Bieu8-XSKT'!AK106</f>
        <v>0</v>
      </c>
      <c r="AL106" s="40">
        <f>'Bieu8-XSKT'!AL106</f>
        <v>0</v>
      </c>
      <c r="AM106" s="40">
        <f>'Bieu8-XSKT'!AM106</f>
        <v>0</v>
      </c>
      <c r="AN106" s="40">
        <f>'Bieu8-XSKT'!AN106</f>
        <v>0</v>
      </c>
      <c r="AO106" s="40">
        <f>'Bieu8-XSKT'!AO106</f>
        <v>0</v>
      </c>
      <c r="AP106" s="40">
        <f>'Bieu8-XSKT'!AP106</f>
        <v>0</v>
      </c>
      <c r="AQ106" s="40">
        <f>'Bieu8-XSKT'!AQ106</f>
        <v>0</v>
      </c>
      <c r="AR106" s="40">
        <f>'Bieu8-XSKT'!AR106</f>
        <v>0</v>
      </c>
      <c r="AS106" s="40">
        <f>'Bieu8-XSKT'!AS106</f>
        <v>0</v>
      </c>
      <c r="AT106" s="40">
        <f>'Bieu8-XSKT'!AT106</f>
        <v>0</v>
      </c>
      <c r="AU106" s="40">
        <f>'Bieu8-XSKT'!AU106</f>
        <v>0</v>
      </c>
      <c r="AV106" s="40">
        <f>'Bieu8-XSKT'!AV106</f>
        <v>0</v>
      </c>
      <c r="AW106" s="40">
        <f>'Bieu8-XSKT'!AW106</f>
        <v>0</v>
      </c>
      <c r="AX106" s="40">
        <f>'Bieu8-XSKT'!AX106</f>
        <v>0</v>
      </c>
      <c r="AY106" s="40">
        <f>'Bieu8-XSKT'!AY106</f>
        <v>0</v>
      </c>
      <c r="AZ106" s="40">
        <f>'Bieu8-XSKT'!AZ106</f>
        <v>0</v>
      </c>
      <c r="BA106" s="40">
        <f>'Bieu8-XSKT'!BA106</f>
        <v>0</v>
      </c>
      <c r="BB106" s="40">
        <f>'Bieu8-XSKT'!BB106</f>
        <v>0</v>
      </c>
      <c r="BC106" s="40">
        <f>'Bieu8-XSKT'!BC106</f>
        <v>0</v>
      </c>
      <c r="BD106" s="40">
        <f>'Bieu8-XSKT'!BD106</f>
        <v>0</v>
      </c>
      <c r="BE106" s="40">
        <f>'Bieu8-XSKT'!BE106</f>
        <v>0</v>
      </c>
      <c r="BF106" s="40">
        <f>'Bieu8-XSKT'!BF106</f>
        <v>0</v>
      </c>
      <c r="BG106" s="40">
        <f>'Bieu8-XSKT'!BG106</f>
        <v>0</v>
      </c>
      <c r="BH106" s="40">
        <f>'Bieu8-XSKT'!BH106</f>
        <v>0</v>
      </c>
      <c r="BI106" s="40">
        <f>'Bieu8-XSKT'!BI106</f>
        <v>0</v>
      </c>
      <c r="BJ106" s="40">
        <f>'Bieu8-XSKT'!BJ106</f>
        <v>0</v>
      </c>
      <c r="BK106" s="40">
        <f>'Bieu8-XSKT'!BK106</f>
        <v>0</v>
      </c>
      <c r="BL106" s="40">
        <f>'Bieu8-XSKT'!BL106</f>
        <v>0</v>
      </c>
      <c r="BM106" s="40">
        <f>'Bieu8-XSKT'!BM106</f>
        <v>0</v>
      </c>
      <c r="BN106" s="40">
        <f>'Bieu8-XSKT'!BN106</f>
        <v>0</v>
      </c>
      <c r="BO106" s="40">
        <f>'Bieu8-XSKT'!BO106</f>
        <v>0</v>
      </c>
      <c r="BP106" s="40">
        <f>'Bieu8-XSKT'!BP106</f>
        <v>1620</v>
      </c>
      <c r="BQ106" s="40">
        <f>'Bieu8-XSKT'!BQ106</f>
        <v>0</v>
      </c>
      <c r="BR106" s="40">
        <f>'Bieu8-XSKT'!BR106</f>
        <v>1620</v>
      </c>
      <c r="BS106" s="40">
        <f>'Bieu8-XSKT'!BS106</f>
        <v>0</v>
      </c>
      <c r="BT106" s="40">
        <f>'Bieu8-XSKT'!BT106</f>
        <v>0</v>
      </c>
      <c r="BU106" s="40">
        <f>'Bieu8-XSKT'!BU106</f>
        <v>1620</v>
      </c>
      <c r="BV106" s="40">
        <f>'Bieu8-XSKT'!BV106</f>
        <v>1620</v>
      </c>
      <c r="BW106" s="40">
        <f>'Bieu8-XSKT'!BW106</f>
        <v>1620</v>
      </c>
      <c r="BX106" s="40">
        <f>'Bieu8-XSKT'!BX106</f>
        <v>1620</v>
      </c>
      <c r="BY106" s="40">
        <f>'Bieu8-XSKT'!BY106</f>
        <v>0</v>
      </c>
      <c r="BZ106" s="40">
        <f>'Bieu8-XSKT'!BZ106</f>
        <v>0</v>
      </c>
      <c r="CA106" s="40">
        <f>'Bieu8-XSKT'!CA106</f>
        <v>2380</v>
      </c>
      <c r="CB106" s="40">
        <f>'Bieu8-XSKT'!CB106</f>
        <v>2380</v>
      </c>
      <c r="CC106" s="39">
        <f t="shared" si="14"/>
        <v>2380</v>
      </c>
      <c r="CD106" s="58" t="s">
        <v>63</v>
      </c>
      <c r="CE106" s="58"/>
    </row>
    <row r="107" spans="1:83" s="17" customFormat="1" ht="45" hidden="1" x14ac:dyDescent="0.25">
      <c r="A107" s="41">
        <f t="shared" si="11"/>
        <v>15</v>
      </c>
      <c r="B107" s="59" t="s">
        <v>280</v>
      </c>
      <c r="C107" s="44"/>
      <c r="D107" s="44"/>
      <c r="E107" s="45"/>
      <c r="F107" s="41" t="s">
        <v>483</v>
      </c>
      <c r="G107" s="40">
        <f>'Bieu8-XSKT'!G107</f>
        <v>22963</v>
      </c>
      <c r="H107" s="40">
        <f>'Bieu8-XSKT'!H107</f>
        <v>20666.7</v>
      </c>
      <c r="I107" s="40">
        <f>'Bieu8-XSKT'!I107</f>
        <v>0</v>
      </c>
      <c r="J107" s="40">
        <f>'Bieu8-XSKT'!J107</f>
        <v>0</v>
      </c>
      <c r="K107" s="40">
        <f>'Bieu8-XSKT'!K107</f>
        <v>0</v>
      </c>
      <c r="L107" s="40">
        <f>'Bieu8-XSKT'!L107</f>
        <v>0</v>
      </c>
      <c r="M107" s="40">
        <f>'Bieu8-XSKT'!M107</f>
        <v>0</v>
      </c>
      <c r="N107" s="40">
        <f>'Bieu8-XSKT'!N107</f>
        <v>0</v>
      </c>
      <c r="O107" s="40">
        <f>'Bieu8-XSKT'!O107</f>
        <v>0</v>
      </c>
      <c r="P107" s="40">
        <f>'Bieu8-XSKT'!P107</f>
        <v>0</v>
      </c>
      <c r="Q107" s="40">
        <f>'Bieu8-XSKT'!Q107</f>
        <v>0</v>
      </c>
      <c r="R107" s="40">
        <f>'Bieu8-XSKT'!R107</f>
        <v>0</v>
      </c>
      <c r="S107" s="40">
        <f>'Bieu8-XSKT'!S107</f>
        <v>0</v>
      </c>
      <c r="T107" s="40">
        <f>'Bieu8-XSKT'!T107</f>
        <v>0</v>
      </c>
      <c r="U107" s="40">
        <f>'Bieu8-XSKT'!U107</f>
        <v>0</v>
      </c>
      <c r="V107" s="40">
        <f>'Bieu8-XSKT'!V107</f>
        <v>0</v>
      </c>
      <c r="W107" s="40">
        <f>'Bieu8-XSKT'!W107</f>
        <v>0</v>
      </c>
      <c r="X107" s="40">
        <f>'Bieu8-XSKT'!X107</f>
        <v>0</v>
      </c>
      <c r="Y107" s="40">
        <f>'Bieu8-XSKT'!Y107</f>
        <v>0</v>
      </c>
      <c r="Z107" s="40">
        <f>'Bieu8-XSKT'!Z107</f>
        <v>0</v>
      </c>
      <c r="AA107" s="40">
        <f>'Bieu8-XSKT'!AA107</f>
        <v>0</v>
      </c>
      <c r="AB107" s="40">
        <f>'Bieu8-XSKT'!AB107</f>
        <v>0</v>
      </c>
      <c r="AC107" s="40">
        <f>'Bieu8-XSKT'!AC107</f>
        <v>0</v>
      </c>
      <c r="AD107" s="40">
        <f>'Bieu8-XSKT'!AD107</f>
        <v>0</v>
      </c>
      <c r="AE107" s="40">
        <f>'Bieu8-XSKT'!AE107</f>
        <v>0</v>
      </c>
      <c r="AF107" s="40">
        <f>'Bieu8-XSKT'!AF107</f>
        <v>0</v>
      </c>
      <c r="AG107" s="40">
        <f>'Bieu8-XSKT'!AG107</f>
        <v>0</v>
      </c>
      <c r="AH107" s="40">
        <f>'Bieu8-XSKT'!AH107</f>
        <v>0</v>
      </c>
      <c r="AI107" s="40">
        <f>'Bieu8-XSKT'!AI107</f>
        <v>0</v>
      </c>
      <c r="AJ107" s="40">
        <f>'Bieu8-XSKT'!AJ107</f>
        <v>0</v>
      </c>
      <c r="AK107" s="40">
        <f>'Bieu8-XSKT'!AK107</f>
        <v>0</v>
      </c>
      <c r="AL107" s="40">
        <f>'Bieu8-XSKT'!AL107</f>
        <v>0</v>
      </c>
      <c r="AM107" s="40">
        <f>'Bieu8-XSKT'!AM107</f>
        <v>0</v>
      </c>
      <c r="AN107" s="40">
        <f>'Bieu8-XSKT'!AN107</f>
        <v>0</v>
      </c>
      <c r="AO107" s="40">
        <f>'Bieu8-XSKT'!AO107</f>
        <v>0</v>
      </c>
      <c r="AP107" s="40">
        <f>'Bieu8-XSKT'!AP107</f>
        <v>0</v>
      </c>
      <c r="AQ107" s="40">
        <f>'Bieu8-XSKT'!AQ107</f>
        <v>0</v>
      </c>
      <c r="AR107" s="40">
        <f>'Bieu8-XSKT'!AR107</f>
        <v>0</v>
      </c>
      <c r="AS107" s="40">
        <f>'Bieu8-XSKT'!AS107</f>
        <v>0</v>
      </c>
      <c r="AT107" s="40">
        <f>'Bieu8-XSKT'!AT107</f>
        <v>0</v>
      </c>
      <c r="AU107" s="40">
        <f>'Bieu8-XSKT'!AU107</f>
        <v>0</v>
      </c>
      <c r="AV107" s="40">
        <f>'Bieu8-XSKT'!AV107</f>
        <v>0</v>
      </c>
      <c r="AW107" s="40">
        <f>'Bieu8-XSKT'!AW107</f>
        <v>0</v>
      </c>
      <c r="AX107" s="40">
        <f>'Bieu8-XSKT'!AX107</f>
        <v>0</v>
      </c>
      <c r="AY107" s="40">
        <f>'Bieu8-XSKT'!AY107</f>
        <v>0</v>
      </c>
      <c r="AZ107" s="40">
        <f>'Bieu8-XSKT'!AZ107</f>
        <v>0</v>
      </c>
      <c r="BA107" s="40">
        <f>'Bieu8-XSKT'!BA107</f>
        <v>0</v>
      </c>
      <c r="BB107" s="40">
        <f>'Bieu8-XSKT'!BB107</f>
        <v>0</v>
      </c>
      <c r="BC107" s="40">
        <f>'Bieu8-XSKT'!BC107</f>
        <v>0</v>
      </c>
      <c r="BD107" s="40">
        <f>'Bieu8-XSKT'!BD107</f>
        <v>0</v>
      </c>
      <c r="BE107" s="40">
        <f>'Bieu8-XSKT'!BE107</f>
        <v>0</v>
      </c>
      <c r="BF107" s="40">
        <f>'Bieu8-XSKT'!BF107</f>
        <v>0</v>
      </c>
      <c r="BG107" s="40">
        <f>'Bieu8-XSKT'!BG107</f>
        <v>0</v>
      </c>
      <c r="BH107" s="40">
        <f>'Bieu8-XSKT'!BH107</f>
        <v>0</v>
      </c>
      <c r="BI107" s="40">
        <f>'Bieu8-XSKT'!BI107</f>
        <v>0</v>
      </c>
      <c r="BJ107" s="40">
        <f>'Bieu8-XSKT'!BJ107</f>
        <v>0</v>
      </c>
      <c r="BK107" s="40">
        <f>'Bieu8-XSKT'!BK107</f>
        <v>0</v>
      </c>
      <c r="BL107" s="40">
        <f>'Bieu8-XSKT'!BL107</f>
        <v>0</v>
      </c>
      <c r="BM107" s="40">
        <f>'Bieu8-XSKT'!BM107</f>
        <v>0</v>
      </c>
      <c r="BN107" s="40">
        <f>'Bieu8-XSKT'!BN107</f>
        <v>0</v>
      </c>
      <c r="BO107" s="40">
        <f>'Bieu8-XSKT'!BO107</f>
        <v>0</v>
      </c>
      <c r="BP107" s="40">
        <f>'Bieu8-XSKT'!BP107</f>
        <v>8481</v>
      </c>
      <c r="BQ107" s="40">
        <f>'Bieu8-XSKT'!BQ107</f>
        <v>0</v>
      </c>
      <c r="BR107" s="40">
        <f>'Bieu8-XSKT'!BR107</f>
        <v>3390</v>
      </c>
      <c r="BS107" s="40">
        <f>'Bieu8-XSKT'!BS107</f>
        <v>0</v>
      </c>
      <c r="BT107" s="40">
        <f>'Bieu8-XSKT'!BT107</f>
        <v>0</v>
      </c>
      <c r="BU107" s="40">
        <f>'Bieu8-XSKT'!BU107</f>
        <v>8481</v>
      </c>
      <c r="BV107" s="40">
        <f>'Bieu8-XSKT'!BV107</f>
        <v>3390</v>
      </c>
      <c r="BW107" s="40">
        <f>'Bieu8-XSKT'!BW107</f>
        <v>3390</v>
      </c>
      <c r="BX107" s="40">
        <f>'Bieu8-XSKT'!BX107</f>
        <v>3390</v>
      </c>
      <c r="BY107" s="40">
        <f>'Bieu8-XSKT'!BY107</f>
        <v>5091</v>
      </c>
      <c r="BZ107" s="40">
        <f>'Bieu8-XSKT'!BZ107</f>
        <v>5091</v>
      </c>
      <c r="CA107" s="40">
        <f>'Bieu8-XSKT'!CA107</f>
        <v>6909</v>
      </c>
      <c r="CB107" s="40">
        <f>'Bieu8-XSKT'!CB107</f>
        <v>12000</v>
      </c>
      <c r="CC107" s="39">
        <f>CB107-BZ107</f>
        <v>6909</v>
      </c>
      <c r="CD107" s="58" t="s">
        <v>63</v>
      </c>
      <c r="CE107" s="58"/>
    </row>
    <row r="108" spans="1:83" s="17" customFormat="1" ht="45" hidden="1" x14ac:dyDescent="0.25">
      <c r="A108" s="41">
        <f t="shared" si="11"/>
        <v>16</v>
      </c>
      <c r="B108" s="57" t="s">
        <v>266</v>
      </c>
      <c r="C108" s="44"/>
      <c r="D108" s="44"/>
      <c r="E108" s="45"/>
      <c r="F108" s="55" t="s">
        <v>484</v>
      </c>
      <c r="G108" s="40">
        <f>'Bieu8-XSKT'!G108</f>
        <v>7803</v>
      </c>
      <c r="H108" s="40">
        <f>'Bieu8-XSKT'!H108</f>
        <v>7022.7</v>
      </c>
      <c r="I108" s="40">
        <f>'Bieu8-XSKT'!I108</f>
        <v>0</v>
      </c>
      <c r="J108" s="40">
        <f>'Bieu8-XSKT'!J108</f>
        <v>0</v>
      </c>
      <c r="K108" s="40">
        <f>'Bieu8-XSKT'!K108</f>
        <v>0</v>
      </c>
      <c r="L108" s="40">
        <f>'Bieu8-XSKT'!L108</f>
        <v>0</v>
      </c>
      <c r="M108" s="40">
        <f>'Bieu8-XSKT'!M108</f>
        <v>0</v>
      </c>
      <c r="N108" s="40">
        <f>'Bieu8-XSKT'!N108</f>
        <v>0</v>
      </c>
      <c r="O108" s="40">
        <f>'Bieu8-XSKT'!O108</f>
        <v>0</v>
      </c>
      <c r="P108" s="40">
        <f>'Bieu8-XSKT'!P108</f>
        <v>0</v>
      </c>
      <c r="Q108" s="40">
        <f>'Bieu8-XSKT'!Q108</f>
        <v>0</v>
      </c>
      <c r="R108" s="40">
        <f>'Bieu8-XSKT'!R108</f>
        <v>0</v>
      </c>
      <c r="S108" s="40">
        <f>'Bieu8-XSKT'!S108</f>
        <v>0</v>
      </c>
      <c r="T108" s="40">
        <f>'Bieu8-XSKT'!T108</f>
        <v>0</v>
      </c>
      <c r="U108" s="40">
        <f>'Bieu8-XSKT'!U108</f>
        <v>0</v>
      </c>
      <c r="V108" s="40">
        <f>'Bieu8-XSKT'!V108</f>
        <v>0</v>
      </c>
      <c r="W108" s="40">
        <f>'Bieu8-XSKT'!W108</f>
        <v>0</v>
      </c>
      <c r="X108" s="40">
        <f>'Bieu8-XSKT'!X108</f>
        <v>0</v>
      </c>
      <c r="Y108" s="40">
        <f>'Bieu8-XSKT'!Y108</f>
        <v>0</v>
      </c>
      <c r="Z108" s="40">
        <f>'Bieu8-XSKT'!Z108</f>
        <v>0</v>
      </c>
      <c r="AA108" s="40">
        <f>'Bieu8-XSKT'!AA108</f>
        <v>0</v>
      </c>
      <c r="AB108" s="40">
        <f>'Bieu8-XSKT'!AB108</f>
        <v>0</v>
      </c>
      <c r="AC108" s="40">
        <f>'Bieu8-XSKT'!AC108</f>
        <v>0</v>
      </c>
      <c r="AD108" s="40">
        <f>'Bieu8-XSKT'!AD108</f>
        <v>0</v>
      </c>
      <c r="AE108" s="40">
        <f>'Bieu8-XSKT'!AE108</f>
        <v>0</v>
      </c>
      <c r="AF108" s="40">
        <f>'Bieu8-XSKT'!AF108</f>
        <v>0</v>
      </c>
      <c r="AG108" s="40">
        <f>'Bieu8-XSKT'!AG108</f>
        <v>0</v>
      </c>
      <c r="AH108" s="40">
        <f>'Bieu8-XSKT'!AH108</f>
        <v>0</v>
      </c>
      <c r="AI108" s="40">
        <f>'Bieu8-XSKT'!AI108</f>
        <v>0</v>
      </c>
      <c r="AJ108" s="40">
        <f>'Bieu8-XSKT'!AJ108</f>
        <v>0</v>
      </c>
      <c r="AK108" s="40">
        <f>'Bieu8-XSKT'!AK108</f>
        <v>0</v>
      </c>
      <c r="AL108" s="40">
        <f>'Bieu8-XSKT'!AL108</f>
        <v>0</v>
      </c>
      <c r="AM108" s="40">
        <f>'Bieu8-XSKT'!AM108</f>
        <v>0</v>
      </c>
      <c r="AN108" s="40">
        <f>'Bieu8-XSKT'!AN108</f>
        <v>0</v>
      </c>
      <c r="AO108" s="40">
        <f>'Bieu8-XSKT'!AO108</f>
        <v>0</v>
      </c>
      <c r="AP108" s="40">
        <f>'Bieu8-XSKT'!AP108</f>
        <v>0</v>
      </c>
      <c r="AQ108" s="40">
        <f>'Bieu8-XSKT'!AQ108</f>
        <v>0</v>
      </c>
      <c r="AR108" s="40">
        <f>'Bieu8-XSKT'!AR108</f>
        <v>0</v>
      </c>
      <c r="AS108" s="40">
        <f>'Bieu8-XSKT'!AS108</f>
        <v>0</v>
      </c>
      <c r="AT108" s="40">
        <f>'Bieu8-XSKT'!AT108</f>
        <v>0</v>
      </c>
      <c r="AU108" s="40">
        <f>'Bieu8-XSKT'!AU108</f>
        <v>0</v>
      </c>
      <c r="AV108" s="40">
        <f>'Bieu8-XSKT'!AV108</f>
        <v>0</v>
      </c>
      <c r="AW108" s="40">
        <f>'Bieu8-XSKT'!AW108</f>
        <v>0</v>
      </c>
      <c r="AX108" s="40">
        <f>'Bieu8-XSKT'!AX108</f>
        <v>0</v>
      </c>
      <c r="AY108" s="40">
        <f>'Bieu8-XSKT'!AY108</f>
        <v>0</v>
      </c>
      <c r="AZ108" s="40">
        <f>'Bieu8-XSKT'!AZ108</f>
        <v>0</v>
      </c>
      <c r="BA108" s="40">
        <f>'Bieu8-XSKT'!BA108</f>
        <v>0</v>
      </c>
      <c r="BB108" s="40">
        <f>'Bieu8-XSKT'!BB108</f>
        <v>0</v>
      </c>
      <c r="BC108" s="40">
        <f>'Bieu8-XSKT'!BC108</f>
        <v>0</v>
      </c>
      <c r="BD108" s="40">
        <f>'Bieu8-XSKT'!BD108</f>
        <v>0</v>
      </c>
      <c r="BE108" s="40">
        <f>'Bieu8-XSKT'!BE108</f>
        <v>0</v>
      </c>
      <c r="BF108" s="40">
        <f>'Bieu8-XSKT'!BF108</f>
        <v>0</v>
      </c>
      <c r="BG108" s="40">
        <f>'Bieu8-XSKT'!BG108</f>
        <v>0</v>
      </c>
      <c r="BH108" s="40">
        <f>'Bieu8-XSKT'!BH108</f>
        <v>0</v>
      </c>
      <c r="BI108" s="40">
        <f>'Bieu8-XSKT'!BI108</f>
        <v>0</v>
      </c>
      <c r="BJ108" s="40">
        <f>'Bieu8-XSKT'!BJ108</f>
        <v>0</v>
      </c>
      <c r="BK108" s="40">
        <f>'Bieu8-XSKT'!BK108</f>
        <v>0</v>
      </c>
      <c r="BL108" s="40">
        <f>'Bieu8-XSKT'!BL108</f>
        <v>0</v>
      </c>
      <c r="BM108" s="40">
        <f>'Bieu8-XSKT'!BM108</f>
        <v>0</v>
      </c>
      <c r="BN108" s="40">
        <f>'Bieu8-XSKT'!BN108</f>
        <v>0</v>
      </c>
      <c r="BO108" s="40">
        <f>'Bieu8-XSKT'!BO108</f>
        <v>0</v>
      </c>
      <c r="BP108" s="40">
        <f>'Bieu8-XSKT'!BP108</f>
        <v>2150</v>
      </c>
      <c r="BQ108" s="40">
        <f>'Bieu8-XSKT'!BQ108</f>
        <v>0</v>
      </c>
      <c r="BR108" s="40">
        <f>'Bieu8-XSKT'!BR108</f>
        <v>2150</v>
      </c>
      <c r="BS108" s="40">
        <f>'Bieu8-XSKT'!BS108</f>
        <v>0</v>
      </c>
      <c r="BT108" s="40">
        <f>'Bieu8-XSKT'!BT108</f>
        <v>0</v>
      </c>
      <c r="BU108" s="40">
        <f>'Bieu8-XSKT'!BU108</f>
        <v>2150</v>
      </c>
      <c r="BV108" s="40">
        <f>'Bieu8-XSKT'!BV108</f>
        <v>2150</v>
      </c>
      <c r="BW108" s="40">
        <f>'Bieu8-XSKT'!BW108</f>
        <v>2150</v>
      </c>
      <c r="BX108" s="40">
        <f>'Bieu8-XSKT'!BX108</f>
        <v>2150</v>
      </c>
      <c r="BY108" s="40">
        <f>'Bieu8-XSKT'!BY108</f>
        <v>0</v>
      </c>
      <c r="BZ108" s="40">
        <f>'Bieu8-XSKT'!BZ108</f>
        <v>0</v>
      </c>
      <c r="CA108" s="40">
        <f>'Bieu8-XSKT'!CA108</f>
        <v>3020</v>
      </c>
      <c r="CB108" s="40">
        <f>'Bieu8-XSKT'!CB108</f>
        <v>3020</v>
      </c>
      <c r="CC108" s="39">
        <f t="shared" ref="CC108:CC109" si="15">CB108</f>
        <v>3020</v>
      </c>
      <c r="CD108" s="58" t="s">
        <v>64</v>
      </c>
      <c r="CE108" s="58"/>
    </row>
    <row r="109" spans="1:83" s="17" customFormat="1" ht="75" hidden="1" x14ac:dyDescent="0.25">
      <c r="A109" s="41">
        <f t="shared" si="11"/>
        <v>17</v>
      </c>
      <c r="B109" s="57" t="s">
        <v>258</v>
      </c>
      <c r="C109" s="44"/>
      <c r="D109" s="44"/>
      <c r="E109" s="45"/>
      <c r="F109" s="55" t="s">
        <v>485</v>
      </c>
      <c r="G109" s="40">
        <f>'Bieu8-XSKT'!G109</f>
        <v>6597</v>
      </c>
      <c r="H109" s="40">
        <f>'Bieu8-XSKT'!H109</f>
        <v>5937.3</v>
      </c>
      <c r="I109" s="40">
        <f>'Bieu8-XSKT'!I109</f>
        <v>0</v>
      </c>
      <c r="J109" s="40">
        <f>'Bieu8-XSKT'!J109</f>
        <v>0</v>
      </c>
      <c r="K109" s="40">
        <f>'Bieu8-XSKT'!K109</f>
        <v>0</v>
      </c>
      <c r="L109" s="40">
        <f>'Bieu8-XSKT'!L109</f>
        <v>0</v>
      </c>
      <c r="M109" s="40">
        <f>'Bieu8-XSKT'!M109</f>
        <v>0</v>
      </c>
      <c r="N109" s="40">
        <f>'Bieu8-XSKT'!N109</f>
        <v>0</v>
      </c>
      <c r="O109" s="40">
        <f>'Bieu8-XSKT'!O109</f>
        <v>0</v>
      </c>
      <c r="P109" s="40">
        <f>'Bieu8-XSKT'!P109</f>
        <v>0</v>
      </c>
      <c r="Q109" s="40">
        <f>'Bieu8-XSKT'!Q109</f>
        <v>0</v>
      </c>
      <c r="R109" s="40">
        <f>'Bieu8-XSKT'!R109</f>
        <v>0</v>
      </c>
      <c r="S109" s="40">
        <f>'Bieu8-XSKT'!S109</f>
        <v>0</v>
      </c>
      <c r="T109" s="40">
        <f>'Bieu8-XSKT'!T109</f>
        <v>0</v>
      </c>
      <c r="U109" s="40">
        <f>'Bieu8-XSKT'!U109</f>
        <v>0</v>
      </c>
      <c r="V109" s="40">
        <f>'Bieu8-XSKT'!V109</f>
        <v>0</v>
      </c>
      <c r="W109" s="40">
        <f>'Bieu8-XSKT'!W109</f>
        <v>0</v>
      </c>
      <c r="X109" s="40">
        <f>'Bieu8-XSKT'!X109</f>
        <v>0</v>
      </c>
      <c r="Y109" s="40">
        <f>'Bieu8-XSKT'!Y109</f>
        <v>0</v>
      </c>
      <c r="Z109" s="40">
        <f>'Bieu8-XSKT'!Z109</f>
        <v>0</v>
      </c>
      <c r="AA109" s="40">
        <f>'Bieu8-XSKT'!AA109</f>
        <v>0</v>
      </c>
      <c r="AB109" s="40">
        <f>'Bieu8-XSKT'!AB109</f>
        <v>0</v>
      </c>
      <c r="AC109" s="40">
        <f>'Bieu8-XSKT'!AC109</f>
        <v>0</v>
      </c>
      <c r="AD109" s="40">
        <f>'Bieu8-XSKT'!AD109</f>
        <v>0</v>
      </c>
      <c r="AE109" s="40">
        <f>'Bieu8-XSKT'!AE109</f>
        <v>0</v>
      </c>
      <c r="AF109" s="40">
        <f>'Bieu8-XSKT'!AF109</f>
        <v>0</v>
      </c>
      <c r="AG109" s="40">
        <f>'Bieu8-XSKT'!AG109</f>
        <v>0</v>
      </c>
      <c r="AH109" s="40">
        <f>'Bieu8-XSKT'!AH109</f>
        <v>0</v>
      </c>
      <c r="AI109" s="40">
        <f>'Bieu8-XSKT'!AI109</f>
        <v>0</v>
      </c>
      <c r="AJ109" s="40">
        <f>'Bieu8-XSKT'!AJ109</f>
        <v>0</v>
      </c>
      <c r="AK109" s="40">
        <f>'Bieu8-XSKT'!AK109</f>
        <v>0</v>
      </c>
      <c r="AL109" s="40">
        <f>'Bieu8-XSKT'!AL109</f>
        <v>0</v>
      </c>
      <c r="AM109" s="40">
        <f>'Bieu8-XSKT'!AM109</f>
        <v>0</v>
      </c>
      <c r="AN109" s="40">
        <f>'Bieu8-XSKT'!AN109</f>
        <v>0</v>
      </c>
      <c r="AO109" s="40">
        <f>'Bieu8-XSKT'!AO109</f>
        <v>0</v>
      </c>
      <c r="AP109" s="40">
        <f>'Bieu8-XSKT'!AP109</f>
        <v>0</v>
      </c>
      <c r="AQ109" s="40">
        <f>'Bieu8-XSKT'!AQ109</f>
        <v>0</v>
      </c>
      <c r="AR109" s="40">
        <f>'Bieu8-XSKT'!AR109</f>
        <v>0</v>
      </c>
      <c r="AS109" s="40">
        <f>'Bieu8-XSKT'!AS109</f>
        <v>0</v>
      </c>
      <c r="AT109" s="40">
        <f>'Bieu8-XSKT'!AT109</f>
        <v>0</v>
      </c>
      <c r="AU109" s="40">
        <f>'Bieu8-XSKT'!AU109</f>
        <v>0</v>
      </c>
      <c r="AV109" s="40">
        <f>'Bieu8-XSKT'!AV109</f>
        <v>0</v>
      </c>
      <c r="AW109" s="40">
        <f>'Bieu8-XSKT'!AW109</f>
        <v>0</v>
      </c>
      <c r="AX109" s="40">
        <f>'Bieu8-XSKT'!AX109</f>
        <v>0</v>
      </c>
      <c r="AY109" s="40">
        <f>'Bieu8-XSKT'!AY109</f>
        <v>0</v>
      </c>
      <c r="AZ109" s="40">
        <f>'Bieu8-XSKT'!AZ109</f>
        <v>0</v>
      </c>
      <c r="BA109" s="40">
        <f>'Bieu8-XSKT'!BA109</f>
        <v>0</v>
      </c>
      <c r="BB109" s="40">
        <f>'Bieu8-XSKT'!BB109</f>
        <v>0</v>
      </c>
      <c r="BC109" s="40">
        <f>'Bieu8-XSKT'!BC109</f>
        <v>0</v>
      </c>
      <c r="BD109" s="40">
        <f>'Bieu8-XSKT'!BD109</f>
        <v>0</v>
      </c>
      <c r="BE109" s="40">
        <f>'Bieu8-XSKT'!BE109</f>
        <v>0</v>
      </c>
      <c r="BF109" s="40">
        <f>'Bieu8-XSKT'!BF109</f>
        <v>0</v>
      </c>
      <c r="BG109" s="40">
        <f>'Bieu8-XSKT'!BG109</f>
        <v>0</v>
      </c>
      <c r="BH109" s="40">
        <f>'Bieu8-XSKT'!BH109</f>
        <v>0</v>
      </c>
      <c r="BI109" s="40">
        <f>'Bieu8-XSKT'!BI109</f>
        <v>0</v>
      </c>
      <c r="BJ109" s="40">
        <f>'Bieu8-XSKT'!BJ109</f>
        <v>0</v>
      </c>
      <c r="BK109" s="40">
        <f>'Bieu8-XSKT'!BK109</f>
        <v>0</v>
      </c>
      <c r="BL109" s="40">
        <f>'Bieu8-XSKT'!BL109</f>
        <v>0</v>
      </c>
      <c r="BM109" s="40">
        <f>'Bieu8-XSKT'!BM109</f>
        <v>0</v>
      </c>
      <c r="BN109" s="40">
        <f>'Bieu8-XSKT'!BN109</f>
        <v>0</v>
      </c>
      <c r="BO109" s="40">
        <f>'Bieu8-XSKT'!BO109</f>
        <v>0</v>
      </c>
      <c r="BP109" s="40">
        <f>'Bieu8-XSKT'!BP109</f>
        <v>1780</v>
      </c>
      <c r="BQ109" s="40">
        <f>'Bieu8-XSKT'!BQ109</f>
        <v>0</v>
      </c>
      <c r="BR109" s="40">
        <f>'Bieu8-XSKT'!BR109</f>
        <v>1780</v>
      </c>
      <c r="BS109" s="40">
        <f>'Bieu8-XSKT'!BS109</f>
        <v>0</v>
      </c>
      <c r="BT109" s="40">
        <f>'Bieu8-XSKT'!BT109</f>
        <v>0</v>
      </c>
      <c r="BU109" s="40">
        <f>'Bieu8-XSKT'!BU109</f>
        <v>1780</v>
      </c>
      <c r="BV109" s="40">
        <f>'Bieu8-XSKT'!BV109</f>
        <v>1780</v>
      </c>
      <c r="BW109" s="40">
        <f>'Bieu8-XSKT'!BW109</f>
        <v>1780</v>
      </c>
      <c r="BX109" s="40">
        <f>'Bieu8-XSKT'!BX109</f>
        <v>1780</v>
      </c>
      <c r="BY109" s="40">
        <f>'Bieu8-XSKT'!BY109</f>
        <v>0</v>
      </c>
      <c r="BZ109" s="40">
        <f>'Bieu8-XSKT'!BZ109</f>
        <v>0</v>
      </c>
      <c r="CA109" s="40">
        <f>'Bieu8-XSKT'!CA109</f>
        <v>2640</v>
      </c>
      <c r="CB109" s="40">
        <f>'Bieu8-XSKT'!CB109</f>
        <v>2640</v>
      </c>
      <c r="CC109" s="39">
        <f t="shared" si="15"/>
        <v>2640</v>
      </c>
      <c r="CD109" s="58" t="s">
        <v>64</v>
      </c>
      <c r="CE109" s="58"/>
    </row>
    <row r="110" spans="1:83" s="17" customFormat="1" ht="45" hidden="1" x14ac:dyDescent="0.25">
      <c r="A110" s="41">
        <f t="shared" si="11"/>
        <v>18</v>
      </c>
      <c r="B110" s="51" t="s">
        <v>259</v>
      </c>
      <c r="C110" s="44"/>
      <c r="D110" s="44"/>
      <c r="E110" s="45"/>
      <c r="F110" s="52" t="s">
        <v>486</v>
      </c>
      <c r="G110" s="40">
        <f>'Bieu8-XSKT'!G110</f>
        <v>12600</v>
      </c>
      <c r="H110" s="40">
        <f>'Bieu8-XSKT'!H110</f>
        <v>11340</v>
      </c>
      <c r="I110" s="40">
        <f>'Bieu8-XSKT'!I110</f>
        <v>0</v>
      </c>
      <c r="J110" s="40">
        <f>'Bieu8-XSKT'!J110</f>
        <v>0</v>
      </c>
      <c r="K110" s="40">
        <f>'Bieu8-XSKT'!K110</f>
        <v>0</v>
      </c>
      <c r="L110" s="40">
        <f>'Bieu8-XSKT'!L110</f>
        <v>0</v>
      </c>
      <c r="M110" s="40">
        <f>'Bieu8-XSKT'!M110</f>
        <v>0</v>
      </c>
      <c r="N110" s="40">
        <f>'Bieu8-XSKT'!N110</f>
        <v>0</v>
      </c>
      <c r="O110" s="40">
        <f>'Bieu8-XSKT'!O110</f>
        <v>0</v>
      </c>
      <c r="P110" s="40">
        <f>'Bieu8-XSKT'!P110</f>
        <v>0</v>
      </c>
      <c r="Q110" s="40">
        <f>'Bieu8-XSKT'!Q110</f>
        <v>0</v>
      </c>
      <c r="R110" s="40">
        <f>'Bieu8-XSKT'!R110</f>
        <v>0</v>
      </c>
      <c r="S110" s="40">
        <f>'Bieu8-XSKT'!S110</f>
        <v>0</v>
      </c>
      <c r="T110" s="40">
        <f>'Bieu8-XSKT'!T110</f>
        <v>0</v>
      </c>
      <c r="U110" s="40">
        <f>'Bieu8-XSKT'!U110</f>
        <v>0</v>
      </c>
      <c r="V110" s="40">
        <f>'Bieu8-XSKT'!V110</f>
        <v>0</v>
      </c>
      <c r="W110" s="40">
        <f>'Bieu8-XSKT'!W110</f>
        <v>0</v>
      </c>
      <c r="X110" s="40">
        <f>'Bieu8-XSKT'!X110</f>
        <v>0</v>
      </c>
      <c r="Y110" s="40">
        <f>'Bieu8-XSKT'!Y110</f>
        <v>0</v>
      </c>
      <c r="Z110" s="40">
        <f>'Bieu8-XSKT'!Z110</f>
        <v>0</v>
      </c>
      <c r="AA110" s="40">
        <f>'Bieu8-XSKT'!AA110</f>
        <v>0</v>
      </c>
      <c r="AB110" s="40">
        <f>'Bieu8-XSKT'!AB110</f>
        <v>0</v>
      </c>
      <c r="AC110" s="40">
        <f>'Bieu8-XSKT'!AC110</f>
        <v>0</v>
      </c>
      <c r="AD110" s="40">
        <f>'Bieu8-XSKT'!AD110</f>
        <v>0</v>
      </c>
      <c r="AE110" s="40">
        <f>'Bieu8-XSKT'!AE110</f>
        <v>0</v>
      </c>
      <c r="AF110" s="40">
        <f>'Bieu8-XSKT'!AF110</f>
        <v>0</v>
      </c>
      <c r="AG110" s="40">
        <f>'Bieu8-XSKT'!AG110</f>
        <v>0</v>
      </c>
      <c r="AH110" s="40">
        <f>'Bieu8-XSKT'!AH110</f>
        <v>0</v>
      </c>
      <c r="AI110" s="40">
        <f>'Bieu8-XSKT'!AI110</f>
        <v>0</v>
      </c>
      <c r="AJ110" s="40">
        <f>'Bieu8-XSKT'!AJ110</f>
        <v>0</v>
      </c>
      <c r="AK110" s="40">
        <f>'Bieu8-XSKT'!AK110</f>
        <v>0</v>
      </c>
      <c r="AL110" s="40">
        <f>'Bieu8-XSKT'!AL110</f>
        <v>0</v>
      </c>
      <c r="AM110" s="40">
        <f>'Bieu8-XSKT'!AM110</f>
        <v>0</v>
      </c>
      <c r="AN110" s="40">
        <f>'Bieu8-XSKT'!AN110</f>
        <v>0</v>
      </c>
      <c r="AO110" s="40">
        <f>'Bieu8-XSKT'!AO110</f>
        <v>0</v>
      </c>
      <c r="AP110" s="40">
        <f>'Bieu8-XSKT'!AP110</f>
        <v>0</v>
      </c>
      <c r="AQ110" s="40">
        <f>'Bieu8-XSKT'!AQ110</f>
        <v>0</v>
      </c>
      <c r="AR110" s="40">
        <f>'Bieu8-XSKT'!AR110</f>
        <v>0</v>
      </c>
      <c r="AS110" s="40">
        <f>'Bieu8-XSKT'!AS110</f>
        <v>0</v>
      </c>
      <c r="AT110" s="40">
        <f>'Bieu8-XSKT'!AT110</f>
        <v>0</v>
      </c>
      <c r="AU110" s="40">
        <f>'Bieu8-XSKT'!AU110</f>
        <v>0</v>
      </c>
      <c r="AV110" s="40">
        <f>'Bieu8-XSKT'!AV110</f>
        <v>0</v>
      </c>
      <c r="AW110" s="40">
        <f>'Bieu8-XSKT'!AW110</f>
        <v>0</v>
      </c>
      <c r="AX110" s="40">
        <f>'Bieu8-XSKT'!AX110</f>
        <v>0</v>
      </c>
      <c r="AY110" s="40">
        <f>'Bieu8-XSKT'!AY110</f>
        <v>0</v>
      </c>
      <c r="AZ110" s="40">
        <f>'Bieu8-XSKT'!AZ110</f>
        <v>0</v>
      </c>
      <c r="BA110" s="40">
        <f>'Bieu8-XSKT'!BA110</f>
        <v>0</v>
      </c>
      <c r="BB110" s="40">
        <f>'Bieu8-XSKT'!BB110</f>
        <v>0</v>
      </c>
      <c r="BC110" s="40">
        <f>'Bieu8-XSKT'!BC110</f>
        <v>0</v>
      </c>
      <c r="BD110" s="40">
        <f>'Bieu8-XSKT'!BD110</f>
        <v>0</v>
      </c>
      <c r="BE110" s="40">
        <f>'Bieu8-XSKT'!BE110</f>
        <v>0</v>
      </c>
      <c r="BF110" s="40">
        <f>'Bieu8-XSKT'!BF110</f>
        <v>0</v>
      </c>
      <c r="BG110" s="40">
        <f>'Bieu8-XSKT'!BG110</f>
        <v>0</v>
      </c>
      <c r="BH110" s="40">
        <f>'Bieu8-XSKT'!BH110</f>
        <v>0</v>
      </c>
      <c r="BI110" s="40">
        <f>'Bieu8-XSKT'!BI110</f>
        <v>0</v>
      </c>
      <c r="BJ110" s="40">
        <f>'Bieu8-XSKT'!BJ110</f>
        <v>0</v>
      </c>
      <c r="BK110" s="40">
        <f>'Bieu8-XSKT'!BK110</f>
        <v>0</v>
      </c>
      <c r="BL110" s="40">
        <f>'Bieu8-XSKT'!BL110</f>
        <v>0</v>
      </c>
      <c r="BM110" s="40">
        <f>'Bieu8-XSKT'!BM110</f>
        <v>0</v>
      </c>
      <c r="BN110" s="40">
        <f>'Bieu8-XSKT'!BN110</f>
        <v>0</v>
      </c>
      <c r="BO110" s="40">
        <f>'Bieu8-XSKT'!BO110</f>
        <v>0</v>
      </c>
      <c r="BP110" s="40">
        <f>'Bieu8-XSKT'!BP110</f>
        <v>2400</v>
      </c>
      <c r="BQ110" s="40">
        <f>'Bieu8-XSKT'!BQ110</f>
        <v>0</v>
      </c>
      <c r="BR110" s="40">
        <f>'Bieu8-XSKT'!BR110</f>
        <v>2400</v>
      </c>
      <c r="BS110" s="40">
        <f>'Bieu8-XSKT'!BS110</f>
        <v>0</v>
      </c>
      <c r="BT110" s="40">
        <f>'Bieu8-XSKT'!BT110</f>
        <v>1005</v>
      </c>
      <c r="BU110" s="40">
        <f>'Bieu8-XSKT'!BU110</f>
        <v>3405</v>
      </c>
      <c r="BV110" s="40">
        <f>'Bieu8-XSKT'!BV110</f>
        <v>2400</v>
      </c>
      <c r="BW110" s="40">
        <f>'Bieu8-XSKT'!BW110</f>
        <v>2400</v>
      </c>
      <c r="BX110" s="40">
        <f>'Bieu8-XSKT'!BX110</f>
        <v>2400</v>
      </c>
      <c r="BY110" s="40">
        <f>'Bieu8-XSKT'!BY110</f>
        <v>1005</v>
      </c>
      <c r="BZ110" s="40">
        <f>'Bieu8-XSKT'!BZ110</f>
        <v>0</v>
      </c>
      <c r="CA110" s="40">
        <f>'Bieu8-XSKT'!CA110</f>
        <v>4495</v>
      </c>
      <c r="CB110" s="40">
        <f>'Bieu8-XSKT'!CB110</f>
        <v>5500</v>
      </c>
      <c r="CC110" s="39">
        <f>CB110-BY110</f>
        <v>4495</v>
      </c>
      <c r="CD110" s="60" t="s">
        <v>65</v>
      </c>
      <c r="CE110" s="60"/>
    </row>
    <row r="111" spans="1:83" s="17" customFormat="1" ht="60" hidden="1" x14ac:dyDescent="0.25">
      <c r="A111" s="41">
        <f t="shared" si="11"/>
        <v>19</v>
      </c>
      <c r="B111" s="57" t="s">
        <v>267</v>
      </c>
      <c r="C111" s="44"/>
      <c r="D111" s="44"/>
      <c r="E111" s="45"/>
      <c r="F111" s="55" t="s">
        <v>487</v>
      </c>
      <c r="G111" s="40">
        <f>'Bieu8-XSKT'!G111</f>
        <v>6495.5378929999997</v>
      </c>
      <c r="H111" s="40">
        <f>'Bieu8-XSKT'!H111</f>
        <v>5845.9841036999997</v>
      </c>
      <c r="I111" s="40">
        <f>'Bieu8-XSKT'!I111</f>
        <v>0</v>
      </c>
      <c r="J111" s="40">
        <f>'Bieu8-XSKT'!J111</f>
        <v>0</v>
      </c>
      <c r="K111" s="40">
        <f>'Bieu8-XSKT'!K111</f>
        <v>0</v>
      </c>
      <c r="L111" s="40">
        <f>'Bieu8-XSKT'!L111</f>
        <v>0</v>
      </c>
      <c r="M111" s="40">
        <f>'Bieu8-XSKT'!M111</f>
        <v>0</v>
      </c>
      <c r="N111" s="40">
        <f>'Bieu8-XSKT'!N111</f>
        <v>0</v>
      </c>
      <c r="O111" s="40">
        <f>'Bieu8-XSKT'!O111</f>
        <v>0</v>
      </c>
      <c r="P111" s="40">
        <f>'Bieu8-XSKT'!P111</f>
        <v>0</v>
      </c>
      <c r="Q111" s="40">
        <f>'Bieu8-XSKT'!Q111</f>
        <v>0</v>
      </c>
      <c r="R111" s="40">
        <f>'Bieu8-XSKT'!R111</f>
        <v>0</v>
      </c>
      <c r="S111" s="40">
        <f>'Bieu8-XSKT'!S111</f>
        <v>0</v>
      </c>
      <c r="T111" s="40">
        <f>'Bieu8-XSKT'!T111</f>
        <v>0</v>
      </c>
      <c r="U111" s="40">
        <f>'Bieu8-XSKT'!U111</f>
        <v>0</v>
      </c>
      <c r="V111" s="40">
        <f>'Bieu8-XSKT'!V111</f>
        <v>0</v>
      </c>
      <c r="W111" s="40">
        <f>'Bieu8-XSKT'!W111</f>
        <v>0</v>
      </c>
      <c r="X111" s="40">
        <f>'Bieu8-XSKT'!X111</f>
        <v>0</v>
      </c>
      <c r="Y111" s="40">
        <f>'Bieu8-XSKT'!Y111</f>
        <v>0</v>
      </c>
      <c r="Z111" s="40">
        <f>'Bieu8-XSKT'!Z111</f>
        <v>0</v>
      </c>
      <c r="AA111" s="40">
        <f>'Bieu8-XSKT'!AA111</f>
        <v>0</v>
      </c>
      <c r="AB111" s="40">
        <f>'Bieu8-XSKT'!AB111</f>
        <v>0</v>
      </c>
      <c r="AC111" s="40">
        <f>'Bieu8-XSKT'!AC111</f>
        <v>0</v>
      </c>
      <c r="AD111" s="40">
        <f>'Bieu8-XSKT'!AD111</f>
        <v>0</v>
      </c>
      <c r="AE111" s="40">
        <f>'Bieu8-XSKT'!AE111</f>
        <v>0</v>
      </c>
      <c r="AF111" s="40">
        <f>'Bieu8-XSKT'!AF111</f>
        <v>0</v>
      </c>
      <c r="AG111" s="40">
        <f>'Bieu8-XSKT'!AG111</f>
        <v>0</v>
      </c>
      <c r="AH111" s="40">
        <f>'Bieu8-XSKT'!AH111</f>
        <v>0</v>
      </c>
      <c r="AI111" s="40">
        <f>'Bieu8-XSKT'!AI111</f>
        <v>0</v>
      </c>
      <c r="AJ111" s="40">
        <f>'Bieu8-XSKT'!AJ111</f>
        <v>0</v>
      </c>
      <c r="AK111" s="40">
        <f>'Bieu8-XSKT'!AK111</f>
        <v>0</v>
      </c>
      <c r="AL111" s="40">
        <f>'Bieu8-XSKT'!AL111</f>
        <v>0</v>
      </c>
      <c r="AM111" s="40">
        <f>'Bieu8-XSKT'!AM111</f>
        <v>0</v>
      </c>
      <c r="AN111" s="40">
        <f>'Bieu8-XSKT'!AN111</f>
        <v>0</v>
      </c>
      <c r="AO111" s="40">
        <f>'Bieu8-XSKT'!AO111</f>
        <v>0</v>
      </c>
      <c r="AP111" s="40">
        <f>'Bieu8-XSKT'!AP111</f>
        <v>0</v>
      </c>
      <c r="AQ111" s="40">
        <f>'Bieu8-XSKT'!AQ111</f>
        <v>0</v>
      </c>
      <c r="AR111" s="40">
        <f>'Bieu8-XSKT'!AR111</f>
        <v>0</v>
      </c>
      <c r="AS111" s="40">
        <f>'Bieu8-XSKT'!AS111</f>
        <v>0</v>
      </c>
      <c r="AT111" s="40">
        <f>'Bieu8-XSKT'!AT111</f>
        <v>0</v>
      </c>
      <c r="AU111" s="40">
        <f>'Bieu8-XSKT'!AU111</f>
        <v>0</v>
      </c>
      <c r="AV111" s="40">
        <f>'Bieu8-XSKT'!AV111</f>
        <v>0</v>
      </c>
      <c r="AW111" s="40">
        <f>'Bieu8-XSKT'!AW111</f>
        <v>0</v>
      </c>
      <c r="AX111" s="40">
        <f>'Bieu8-XSKT'!AX111</f>
        <v>0</v>
      </c>
      <c r="AY111" s="40">
        <f>'Bieu8-XSKT'!AY111</f>
        <v>0</v>
      </c>
      <c r="AZ111" s="40">
        <f>'Bieu8-XSKT'!AZ111</f>
        <v>0</v>
      </c>
      <c r="BA111" s="40">
        <f>'Bieu8-XSKT'!BA111</f>
        <v>0</v>
      </c>
      <c r="BB111" s="40">
        <f>'Bieu8-XSKT'!BB111</f>
        <v>0</v>
      </c>
      <c r="BC111" s="40">
        <f>'Bieu8-XSKT'!BC111</f>
        <v>0</v>
      </c>
      <c r="BD111" s="40">
        <f>'Bieu8-XSKT'!BD111</f>
        <v>0</v>
      </c>
      <c r="BE111" s="40">
        <f>'Bieu8-XSKT'!BE111</f>
        <v>0</v>
      </c>
      <c r="BF111" s="40">
        <f>'Bieu8-XSKT'!BF111</f>
        <v>0</v>
      </c>
      <c r="BG111" s="40">
        <f>'Bieu8-XSKT'!BG111</f>
        <v>0</v>
      </c>
      <c r="BH111" s="40">
        <f>'Bieu8-XSKT'!BH111</f>
        <v>0</v>
      </c>
      <c r="BI111" s="40">
        <f>'Bieu8-XSKT'!BI111</f>
        <v>0</v>
      </c>
      <c r="BJ111" s="40">
        <f>'Bieu8-XSKT'!BJ111</f>
        <v>0</v>
      </c>
      <c r="BK111" s="40">
        <f>'Bieu8-XSKT'!BK111</f>
        <v>0</v>
      </c>
      <c r="BL111" s="40">
        <f>'Bieu8-XSKT'!BL111</f>
        <v>0</v>
      </c>
      <c r="BM111" s="40">
        <f>'Bieu8-XSKT'!BM111</f>
        <v>0</v>
      </c>
      <c r="BN111" s="40">
        <f>'Bieu8-XSKT'!BN111</f>
        <v>0</v>
      </c>
      <c r="BO111" s="40">
        <f>'Bieu8-XSKT'!BO111</f>
        <v>1507</v>
      </c>
      <c r="BP111" s="40">
        <f>'Bieu8-XSKT'!BP111</f>
        <v>1800</v>
      </c>
      <c r="BQ111" s="40">
        <f>'Bieu8-XSKT'!BQ111</f>
        <v>0</v>
      </c>
      <c r="BR111" s="40">
        <f>'Bieu8-XSKT'!BR111</f>
        <v>1800</v>
      </c>
      <c r="BS111" s="40">
        <f>'Bieu8-XSKT'!BS111</f>
        <v>0</v>
      </c>
      <c r="BT111" s="40">
        <f>'Bieu8-XSKT'!BT111</f>
        <v>0</v>
      </c>
      <c r="BU111" s="40">
        <f>'Bieu8-XSKT'!BU111</f>
        <v>3307</v>
      </c>
      <c r="BV111" s="40">
        <f>'Bieu8-XSKT'!BV111</f>
        <v>1820</v>
      </c>
      <c r="BW111" s="40">
        <f>'Bieu8-XSKT'!BW111</f>
        <v>1800</v>
      </c>
      <c r="BX111" s="40">
        <f>'Bieu8-XSKT'!BX111</f>
        <v>1800</v>
      </c>
      <c r="BY111" s="40">
        <f>'Bieu8-XSKT'!BY111</f>
        <v>1487</v>
      </c>
      <c r="BZ111" s="40">
        <f>'Bieu8-XSKT'!BZ111</f>
        <v>1487</v>
      </c>
      <c r="CA111" s="40">
        <f>'Bieu8-XSKT'!CA111</f>
        <v>1513</v>
      </c>
      <c r="CB111" s="40">
        <f>'Bieu8-XSKT'!CB111</f>
        <v>3000</v>
      </c>
      <c r="CC111" s="39">
        <f>CB111-BY111</f>
        <v>1513</v>
      </c>
      <c r="CD111" s="49" t="s">
        <v>69</v>
      </c>
      <c r="CE111" s="49"/>
    </row>
    <row r="112" spans="1:83" s="17" customFormat="1" ht="15.75" hidden="1" x14ac:dyDescent="0.25">
      <c r="A112" s="41"/>
      <c r="B112" s="43"/>
      <c r="C112" s="44"/>
      <c r="D112" s="44"/>
      <c r="E112" s="45"/>
      <c r="F112" s="133"/>
      <c r="G112" s="39"/>
      <c r="H112" s="39"/>
      <c r="I112" s="38"/>
      <c r="J112" s="38"/>
      <c r="K112" s="38"/>
      <c r="L112" s="39"/>
      <c r="M112" s="39"/>
      <c r="N112" s="39"/>
      <c r="O112" s="39"/>
      <c r="P112" s="38"/>
      <c r="Q112" s="38"/>
      <c r="R112" s="39"/>
      <c r="S112" s="39"/>
      <c r="T112" s="38"/>
      <c r="U112" s="39"/>
      <c r="V112" s="39"/>
      <c r="W112" s="39"/>
      <c r="X112" s="39"/>
      <c r="Y112" s="47"/>
      <c r="Z112" s="38"/>
      <c r="AA112" s="38"/>
      <c r="AB112" s="39"/>
      <c r="AC112" s="39"/>
      <c r="AD112" s="39"/>
      <c r="AE112" s="38"/>
      <c r="AF112" s="38"/>
      <c r="AG112" s="39"/>
      <c r="AH112" s="39"/>
      <c r="AI112" s="39"/>
      <c r="AJ112" s="39"/>
      <c r="AK112" s="39"/>
      <c r="AL112" s="39"/>
      <c r="AM112" s="39"/>
      <c r="AN112" s="39"/>
      <c r="AO112" s="39"/>
      <c r="AP112" s="38"/>
      <c r="AQ112" s="38"/>
      <c r="AR112" s="38"/>
      <c r="AS112" s="39"/>
      <c r="AT112" s="39"/>
      <c r="AU112" s="39"/>
      <c r="AV112" s="47"/>
      <c r="AW112" s="38"/>
      <c r="AX112" s="38"/>
      <c r="AY112" s="38"/>
      <c r="AZ112" s="38"/>
      <c r="BA112" s="38"/>
      <c r="BB112" s="38"/>
      <c r="BC112" s="38"/>
      <c r="BD112" s="38"/>
      <c r="BE112" s="38"/>
      <c r="BF112" s="38"/>
      <c r="BG112" s="39"/>
      <c r="BH112" s="39"/>
      <c r="BI112" s="39"/>
      <c r="BJ112" s="39"/>
      <c r="BK112" s="39"/>
      <c r="BL112" s="39"/>
      <c r="BM112" s="39"/>
      <c r="BN112" s="39"/>
      <c r="BO112" s="38"/>
      <c r="BP112" s="38"/>
      <c r="BQ112" s="39"/>
      <c r="BR112" s="39"/>
      <c r="BS112" s="39"/>
      <c r="BT112" s="39"/>
      <c r="BU112" s="39"/>
      <c r="BV112" s="39"/>
      <c r="BW112" s="39"/>
      <c r="BX112" s="39"/>
      <c r="BY112" s="39"/>
      <c r="BZ112" s="39"/>
      <c r="CA112" s="39"/>
      <c r="CB112" s="39"/>
      <c r="CC112" s="39"/>
      <c r="CD112" s="54"/>
      <c r="CE112" s="54"/>
    </row>
    <row r="113" spans="1:83" s="107" customFormat="1" ht="28.5" hidden="1" x14ac:dyDescent="0.25">
      <c r="A113" s="143"/>
      <c r="B113" s="115" t="s">
        <v>252</v>
      </c>
      <c r="C113" s="117"/>
      <c r="D113" s="117"/>
      <c r="E113" s="118"/>
      <c r="F113" s="143"/>
      <c r="G113" s="119">
        <f t="shared" ref="G113:AL113" si="16">SUM(G114:G166)</f>
        <v>431455.2</v>
      </c>
      <c r="H113" s="119">
        <f t="shared" si="16"/>
        <v>377829.57999999996</v>
      </c>
      <c r="I113" s="119">
        <f t="shared" si="16"/>
        <v>0</v>
      </c>
      <c r="J113" s="119">
        <f t="shared" si="16"/>
        <v>0</v>
      </c>
      <c r="K113" s="119">
        <f t="shared" si="16"/>
        <v>0</v>
      </c>
      <c r="L113" s="119">
        <f t="shared" si="16"/>
        <v>0</v>
      </c>
      <c r="M113" s="119">
        <f t="shared" si="16"/>
        <v>0</v>
      </c>
      <c r="N113" s="119">
        <f t="shared" si="16"/>
        <v>0</v>
      </c>
      <c r="O113" s="119">
        <f t="shared" si="16"/>
        <v>0</v>
      </c>
      <c r="P113" s="119">
        <f t="shared" si="16"/>
        <v>0</v>
      </c>
      <c r="Q113" s="119">
        <f t="shared" si="16"/>
        <v>0</v>
      </c>
      <c r="R113" s="119">
        <f t="shared" si="16"/>
        <v>0</v>
      </c>
      <c r="S113" s="119">
        <f t="shared" si="16"/>
        <v>0</v>
      </c>
      <c r="T113" s="119">
        <f t="shared" si="16"/>
        <v>0</v>
      </c>
      <c r="U113" s="119">
        <f t="shared" si="16"/>
        <v>0</v>
      </c>
      <c r="V113" s="119">
        <f t="shared" si="16"/>
        <v>0</v>
      </c>
      <c r="W113" s="119">
        <f t="shared" si="16"/>
        <v>0</v>
      </c>
      <c r="X113" s="119">
        <f t="shared" si="16"/>
        <v>0</v>
      </c>
      <c r="Y113" s="119">
        <f t="shared" si="16"/>
        <v>0</v>
      </c>
      <c r="Z113" s="119">
        <f t="shared" si="16"/>
        <v>0</v>
      </c>
      <c r="AA113" s="119">
        <f t="shared" si="16"/>
        <v>0</v>
      </c>
      <c r="AB113" s="119">
        <f t="shared" si="16"/>
        <v>0</v>
      </c>
      <c r="AC113" s="119">
        <f t="shared" si="16"/>
        <v>0</v>
      </c>
      <c r="AD113" s="119">
        <f t="shared" si="16"/>
        <v>0</v>
      </c>
      <c r="AE113" s="119">
        <f t="shared" si="16"/>
        <v>0</v>
      </c>
      <c r="AF113" s="119">
        <f t="shared" si="16"/>
        <v>0</v>
      </c>
      <c r="AG113" s="119">
        <f t="shared" si="16"/>
        <v>0</v>
      </c>
      <c r="AH113" s="119">
        <f t="shared" si="16"/>
        <v>0</v>
      </c>
      <c r="AI113" s="119">
        <f t="shared" si="16"/>
        <v>0</v>
      </c>
      <c r="AJ113" s="119">
        <f t="shared" si="16"/>
        <v>0</v>
      </c>
      <c r="AK113" s="119">
        <f t="shared" si="16"/>
        <v>0</v>
      </c>
      <c r="AL113" s="119">
        <f t="shared" si="16"/>
        <v>0</v>
      </c>
      <c r="AM113" s="119">
        <f t="shared" ref="AM113:CC113" si="17">SUM(AM114:AM166)</f>
        <v>0</v>
      </c>
      <c r="AN113" s="119">
        <f t="shared" si="17"/>
        <v>0</v>
      </c>
      <c r="AO113" s="119">
        <f t="shared" si="17"/>
        <v>0</v>
      </c>
      <c r="AP113" s="119">
        <f t="shared" si="17"/>
        <v>0</v>
      </c>
      <c r="AQ113" s="119">
        <f t="shared" si="17"/>
        <v>0</v>
      </c>
      <c r="AR113" s="119">
        <f t="shared" si="17"/>
        <v>0</v>
      </c>
      <c r="AS113" s="119">
        <f t="shared" si="17"/>
        <v>0</v>
      </c>
      <c r="AT113" s="119">
        <f t="shared" si="17"/>
        <v>0</v>
      </c>
      <c r="AU113" s="119">
        <f t="shared" si="17"/>
        <v>0</v>
      </c>
      <c r="AV113" s="119">
        <f t="shared" si="17"/>
        <v>0</v>
      </c>
      <c r="AW113" s="119">
        <f t="shared" si="17"/>
        <v>0</v>
      </c>
      <c r="AX113" s="119">
        <f t="shared" si="17"/>
        <v>0</v>
      </c>
      <c r="AY113" s="119">
        <f t="shared" si="17"/>
        <v>0</v>
      </c>
      <c r="AZ113" s="119">
        <f t="shared" si="17"/>
        <v>0</v>
      </c>
      <c r="BA113" s="119">
        <f t="shared" si="17"/>
        <v>0</v>
      </c>
      <c r="BB113" s="119">
        <f t="shared" si="17"/>
        <v>0</v>
      </c>
      <c r="BC113" s="119">
        <f t="shared" si="17"/>
        <v>0</v>
      </c>
      <c r="BD113" s="119">
        <f t="shared" si="17"/>
        <v>0</v>
      </c>
      <c r="BE113" s="119">
        <f t="shared" si="17"/>
        <v>0</v>
      </c>
      <c r="BF113" s="119">
        <f t="shared" si="17"/>
        <v>0</v>
      </c>
      <c r="BG113" s="119">
        <f t="shared" si="17"/>
        <v>0</v>
      </c>
      <c r="BH113" s="119">
        <f t="shared" si="17"/>
        <v>0</v>
      </c>
      <c r="BI113" s="119">
        <f t="shared" si="17"/>
        <v>27619</v>
      </c>
      <c r="BJ113" s="119">
        <f t="shared" si="17"/>
        <v>17198</v>
      </c>
      <c r="BK113" s="119">
        <f t="shared" si="17"/>
        <v>17198</v>
      </c>
      <c r="BL113" s="119">
        <f t="shared" si="17"/>
        <v>0</v>
      </c>
      <c r="BM113" s="119">
        <f t="shared" si="17"/>
        <v>0</v>
      </c>
      <c r="BN113" s="119">
        <f t="shared" si="17"/>
        <v>17198</v>
      </c>
      <c r="BO113" s="119">
        <f t="shared" si="17"/>
        <v>0</v>
      </c>
      <c r="BP113" s="119">
        <f t="shared" si="17"/>
        <v>17198</v>
      </c>
      <c r="BQ113" s="119">
        <f t="shared" si="17"/>
        <v>0</v>
      </c>
      <c r="BR113" s="119">
        <f t="shared" si="17"/>
        <v>540</v>
      </c>
      <c r="BS113" s="119">
        <f t="shared" si="17"/>
        <v>16658</v>
      </c>
      <c r="BT113" s="119">
        <f t="shared" si="17"/>
        <v>-2894</v>
      </c>
      <c r="BU113" s="119">
        <f t="shared" si="17"/>
        <v>18910</v>
      </c>
      <c r="BV113" s="119">
        <f t="shared" si="17"/>
        <v>1060</v>
      </c>
      <c r="BW113" s="119">
        <f t="shared" si="17"/>
        <v>540</v>
      </c>
      <c r="BX113" s="119">
        <f t="shared" si="17"/>
        <v>540</v>
      </c>
      <c r="BY113" s="119">
        <f t="shared" si="17"/>
        <v>17850</v>
      </c>
      <c r="BZ113" s="119">
        <f t="shared" si="17"/>
        <v>179580.13999999998</v>
      </c>
      <c r="CA113" s="119">
        <v>154824</v>
      </c>
      <c r="CB113" s="119">
        <f>CB119+CB120+CB121+CB122+CB125+CB126+CB127+CB128+CB129+CB130+CB131+CB132+CB133+CB134+CB135+CB136+CB137+CB138+CB139+CB140+CB141+CB142+CB143+CB144+CB145+CB146+CB147+CB148+CB149+CB150+CB151+CB152+CB153+CB154+CB155+CB156+CB157+CB158+CB159+CB160+CB161+CB162+CB163+CB164+CB165</f>
        <v>155510</v>
      </c>
      <c r="CC113" s="119">
        <f t="shared" si="17"/>
        <v>154034</v>
      </c>
      <c r="CD113" s="60"/>
      <c r="CE113" s="60"/>
    </row>
    <row r="114" spans="1:83" s="17" customFormat="1" ht="30" hidden="1" x14ac:dyDescent="0.25">
      <c r="A114" s="41">
        <v>1</v>
      </c>
      <c r="B114" s="43" t="s">
        <v>207</v>
      </c>
      <c r="C114" s="44"/>
      <c r="D114" s="44"/>
      <c r="E114" s="45"/>
      <c r="F114" s="41"/>
      <c r="G114" s="39">
        <f>'Bieu8-XSKT'!G114</f>
        <v>4999</v>
      </c>
      <c r="H114" s="39">
        <f>'Bieu8-XSKT'!H114</f>
        <v>4900</v>
      </c>
      <c r="I114" s="39">
        <f>'Bieu8-XSKT'!I114</f>
        <v>0</v>
      </c>
      <c r="J114" s="39">
        <f>'Bieu8-XSKT'!J114</f>
        <v>0</v>
      </c>
      <c r="K114" s="39">
        <f>'Bieu8-XSKT'!K114</f>
        <v>0</v>
      </c>
      <c r="L114" s="39">
        <f>'Bieu8-XSKT'!L114</f>
        <v>0</v>
      </c>
      <c r="M114" s="39">
        <f>'Bieu8-XSKT'!M114</f>
        <v>0</v>
      </c>
      <c r="N114" s="39">
        <f>'Bieu8-XSKT'!N114</f>
        <v>0</v>
      </c>
      <c r="O114" s="39">
        <f>'Bieu8-XSKT'!O114</f>
        <v>0</v>
      </c>
      <c r="P114" s="39">
        <f>'Bieu8-XSKT'!P114</f>
        <v>0</v>
      </c>
      <c r="Q114" s="39">
        <f>'Bieu8-XSKT'!Q114</f>
        <v>0</v>
      </c>
      <c r="R114" s="39">
        <f>'Bieu8-XSKT'!R114</f>
        <v>0</v>
      </c>
      <c r="S114" s="39">
        <f>'Bieu8-XSKT'!S114</f>
        <v>0</v>
      </c>
      <c r="T114" s="39">
        <f>'Bieu8-XSKT'!T114</f>
        <v>0</v>
      </c>
      <c r="U114" s="39">
        <f>'Bieu8-XSKT'!U114</f>
        <v>0</v>
      </c>
      <c r="V114" s="39">
        <f>'Bieu8-XSKT'!V114</f>
        <v>0</v>
      </c>
      <c r="W114" s="39">
        <f>'Bieu8-XSKT'!W114</f>
        <v>0</v>
      </c>
      <c r="X114" s="39">
        <f>'Bieu8-XSKT'!X114</f>
        <v>0</v>
      </c>
      <c r="Y114" s="39">
        <f>'Bieu8-XSKT'!Y114</f>
        <v>0</v>
      </c>
      <c r="Z114" s="39">
        <f>'Bieu8-XSKT'!Z114</f>
        <v>0</v>
      </c>
      <c r="AA114" s="39">
        <f>'Bieu8-XSKT'!AA114</f>
        <v>0</v>
      </c>
      <c r="AB114" s="39">
        <f>'Bieu8-XSKT'!AB114</f>
        <v>0</v>
      </c>
      <c r="AC114" s="39">
        <f>'Bieu8-XSKT'!AC114</f>
        <v>0</v>
      </c>
      <c r="AD114" s="39">
        <f>'Bieu8-XSKT'!AD114</f>
        <v>0</v>
      </c>
      <c r="AE114" s="39">
        <f>'Bieu8-XSKT'!AE114</f>
        <v>0</v>
      </c>
      <c r="AF114" s="39">
        <f>'Bieu8-XSKT'!AF114</f>
        <v>0</v>
      </c>
      <c r="AG114" s="39">
        <f>'Bieu8-XSKT'!AG114</f>
        <v>0</v>
      </c>
      <c r="AH114" s="39">
        <f>'Bieu8-XSKT'!AH114</f>
        <v>0</v>
      </c>
      <c r="AI114" s="39">
        <f>'Bieu8-XSKT'!AI114</f>
        <v>0</v>
      </c>
      <c r="AJ114" s="39">
        <f>'Bieu8-XSKT'!AJ114</f>
        <v>0</v>
      </c>
      <c r="AK114" s="39">
        <f>'Bieu8-XSKT'!AK114</f>
        <v>0</v>
      </c>
      <c r="AL114" s="39">
        <f>'Bieu8-XSKT'!AL114</f>
        <v>0</v>
      </c>
      <c r="AM114" s="39">
        <f>'Bieu8-XSKT'!AM114</f>
        <v>0</v>
      </c>
      <c r="AN114" s="39">
        <f>'Bieu8-XSKT'!AN114</f>
        <v>0</v>
      </c>
      <c r="AO114" s="39">
        <f>'Bieu8-XSKT'!AO114</f>
        <v>0</v>
      </c>
      <c r="AP114" s="39">
        <f>'Bieu8-XSKT'!AP114</f>
        <v>0</v>
      </c>
      <c r="AQ114" s="39">
        <f>'Bieu8-XSKT'!AQ114</f>
        <v>0</v>
      </c>
      <c r="AR114" s="39">
        <f>'Bieu8-XSKT'!AR114</f>
        <v>0</v>
      </c>
      <c r="AS114" s="39">
        <f>'Bieu8-XSKT'!AS114</f>
        <v>0</v>
      </c>
      <c r="AT114" s="39">
        <f>'Bieu8-XSKT'!AT114</f>
        <v>0</v>
      </c>
      <c r="AU114" s="39">
        <f>'Bieu8-XSKT'!AU114</f>
        <v>0</v>
      </c>
      <c r="AV114" s="39">
        <f>'Bieu8-XSKT'!AV114</f>
        <v>0</v>
      </c>
      <c r="AW114" s="39">
        <f>'Bieu8-XSKT'!AW114</f>
        <v>0</v>
      </c>
      <c r="AX114" s="39">
        <f>'Bieu8-XSKT'!AX114</f>
        <v>0</v>
      </c>
      <c r="AY114" s="39">
        <f>'Bieu8-XSKT'!AY114</f>
        <v>0</v>
      </c>
      <c r="AZ114" s="39">
        <f>'Bieu8-XSKT'!AZ114</f>
        <v>0</v>
      </c>
      <c r="BA114" s="39">
        <f>'Bieu8-XSKT'!BA114</f>
        <v>0</v>
      </c>
      <c r="BB114" s="39">
        <f>'Bieu8-XSKT'!BB114</f>
        <v>0</v>
      </c>
      <c r="BC114" s="39">
        <f>'Bieu8-XSKT'!BC114</f>
        <v>0</v>
      </c>
      <c r="BD114" s="39">
        <f>'Bieu8-XSKT'!BD114</f>
        <v>0</v>
      </c>
      <c r="BE114" s="39">
        <f>'Bieu8-XSKT'!BE114</f>
        <v>0</v>
      </c>
      <c r="BF114" s="39">
        <f>'Bieu8-XSKT'!BF114</f>
        <v>0</v>
      </c>
      <c r="BG114" s="39">
        <f>'Bieu8-XSKT'!BG114</f>
        <v>0</v>
      </c>
      <c r="BH114" s="39">
        <f>'Bieu8-XSKT'!BH114</f>
        <v>0</v>
      </c>
      <c r="BI114" s="39">
        <f>'Bieu8-XSKT'!BI114</f>
        <v>5000</v>
      </c>
      <c r="BJ114" s="39">
        <f>'Bieu8-XSKT'!BJ114</f>
        <v>5000</v>
      </c>
      <c r="BK114" s="39">
        <f>'Bieu8-XSKT'!BK114</f>
        <v>5000</v>
      </c>
      <c r="BL114" s="39">
        <f>'Bieu8-XSKT'!BL114</f>
        <v>0</v>
      </c>
      <c r="BM114" s="39">
        <f>'Bieu8-XSKT'!BM114</f>
        <v>0</v>
      </c>
      <c r="BN114" s="39">
        <f>'Bieu8-XSKT'!BN114</f>
        <v>5000</v>
      </c>
      <c r="BO114" s="39">
        <f>'Bieu8-XSKT'!BO114</f>
        <v>0</v>
      </c>
      <c r="BP114" s="39">
        <f>'Bieu8-XSKT'!BP114</f>
        <v>5000</v>
      </c>
      <c r="BQ114" s="39">
        <f>'Bieu8-XSKT'!BQ114</f>
        <v>0</v>
      </c>
      <c r="BR114" s="39">
        <f>'Bieu8-XSKT'!BR114</f>
        <v>100</v>
      </c>
      <c r="BS114" s="39">
        <f>'Bieu8-XSKT'!BS114</f>
        <v>4900</v>
      </c>
      <c r="BT114" s="39">
        <f>'Bieu8-XSKT'!BT114</f>
        <v>-100</v>
      </c>
      <c r="BU114" s="39">
        <f>'Bieu8-XSKT'!BU114</f>
        <v>4900</v>
      </c>
      <c r="BV114" s="39">
        <f>'Bieu8-XSKT'!BV114</f>
        <v>100</v>
      </c>
      <c r="BW114" s="39">
        <f>'Bieu8-XSKT'!BW114</f>
        <v>100</v>
      </c>
      <c r="BX114" s="39">
        <f>'Bieu8-XSKT'!BX114</f>
        <v>100</v>
      </c>
      <c r="BY114" s="39">
        <f>'Bieu8-XSKT'!BY114</f>
        <v>4800</v>
      </c>
      <c r="BZ114" s="39">
        <f>'Bieu8-XSKT'!BZ114</f>
        <v>4800</v>
      </c>
      <c r="CA114" s="39">
        <f>'Bieu8-XSKT'!CA114</f>
        <v>0</v>
      </c>
      <c r="CB114" s="39">
        <f>'Bieu8-XSKT'!CB114</f>
        <v>4800</v>
      </c>
      <c r="CC114" s="39"/>
      <c r="CD114" s="58" t="s">
        <v>63</v>
      </c>
      <c r="CE114" s="58"/>
    </row>
    <row r="115" spans="1:83" s="17" customFormat="1" ht="30" hidden="1" x14ac:dyDescent="0.25">
      <c r="A115" s="41">
        <f t="shared" ref="A115:A118" si="18">A114+1</f>
        <v>2</v>
      </c>
      <c r="B115" s="43" t="s">
        <v>208</v>
      </c>
      <c r="C115" s="44"/>
      <c r="D115" s="44"/>
      <c r="E115" s="45"/>
      <c r="F115" s="58"/>
      <c r="G115" s="39">
        <f>'Bieu8-XSKT'!G115</f>
        <v>7994</v>
      </c>
      <c r="H115" s="39">
        <f>'Bieu8-XSKT'!H115</f>
        <v>7194.6</v>
      </c>
      <c r="I115" s="39">
        <f>'Bieu8-XSKT'!I115</f>
        <v>0</v>
      </c>
      <c r="J115" s="39">
        <f>'Bieu8-XSKT'!J115</f>
        <v>0</v>
      </c>
      <c r="K115" s="39">
        <f>'Bieu8-XSKT'!K115</f>
        <v>0</v>
      </c>
      <c r="L115" s="39">
        <f>'Bieu8-XSKT'!L115</f>
        <v>0</v>
      </c>
      <c r="M115" s="39">
        <f>'Bieu8-XSKT'!M115</f>
        <v>0</v>
      </c>
      <c r="N115" s="39">
        <f>'Bieu8-XSKT'!N115</f>
        <v>0</v>
      </c>
      <c r="O115" s="39">
        <f>'Bieu8-XSKT'!O115</f>
        <v>0</v>
      </c>
      <c r="P115" s="39">
        <f>'Bieu8-XSKT'!P115</f>
        <v>0</v>
      </c>
      <c r="Q115" s="39">
        <f>'Bieu8-XSKT'!Q115</f>
        <v>0</v>
      </c>
      <c r="R115" s="39">
        <f>'Bieu8-XSKT'!R115</f>
        <v>0</v>
      </c>
      <c r="S115" s="39">
        <f>'Bieu8-XSKT'!S115</f>
        <v>0</v>
      </c>
      <c r="T115" s="39">
        <f>'Bieu8-XSKT'!T115</f>
        <v>0</v>
      </c>
      <c r="U115" s="39">
        <f>'Bieu8-XSKT'!U115</f>
        <v>0</v>
      </c>
      <c r="V115" s="39">
        <f>'Bieu8-XSKT'!V115</f>
        <v>0</v>
      </c>
      <c r="W115" s="39">
        <f>'Bieu8-XSKT'!W115</f>
        <v>0</v>
      </c>
      <c r="X115" s="39">
        <f>'Bieu8-XSKT'!X115</f>
        <v>0</v>
      </c>
      <c r="Y115" s="39">
        <f>'Bieu8-XSKT'!Y115</f>
        <v>0</v>
      </c>
      <c r="Z115" s="39">
        <f>'Bieu8-XSKT'!Z115</f>
        <v>0</v>
      </c>
      <c r="AA115" s="39">
        <f>'Bieu8-XSKT'!AA115</f>
        <v>0</v>
      </c>
      <c r="AB115" s="39">
        <f>'Bieu8-XSKT'!AB115</f>
        <v>0</v>
      </c>
      <c r="AC115" s="39">
        <f>'Bieu8-XSKT'!AC115</f>
        <v>0</v>
      </c>
      <c r="AD115" s="39">
        <f>'Bieu8-XSKT'!AD115</f>
        <v>0</v>
      </c>
      <c r="AE115" s="39">
        <f>'Bieu8-XSKT'!AE115</f>
        <v>0</v>
      </c>
      <c r="AF115" s="39">
        <f>'Bieu8-XSKT'!AF115</f>
        <v>0</v>
      </c>
      <c r="AG115" s="39">
        <f>'Bieu8-XSKT'!AG115</f>
        <v>0</v>
      </c>
      <c r="AH115" s="39">
        <f>'Bieu8-XSKT'!AH115</f>
        <v>0</v>
      </c>
      <c r="AI115" s="39">
        <f>'Bieu8-XSKT'!AI115</f>
        <v>0</v>
      </c>
      <c r="AJ115" s="39">
        <f>'Bieu8-XSKT'!AJ115</f>
        <v>0</v>
      </c>
      <c r="AK115" s="39">
        <f>'Bieu8-XSKT'!AK115</f>
        <v>0</v>
      </c>
      <c r="AL115" s="39">
        <f>'Bieu8-XSKT'!AL115</f>
        <v>0</v>
      </c>
      <c r="AM115" s="39">
        <f>'Bieu8-XSKT'!AM115</f>
        <v>0</v>
      </c>
      <c r="AN115" s="39">
        <f>'Bieu8-XSKT'!AN115</f>
        <v>0</v>
      </c>
      <c r="AO115" s="39">
        <f>'Bieu8-XSKT'!AO115</f>
        <v>0</v>
      </c>
      <c r="AP115" s="39">
        <f>'Bieu8-XSKT'!AP115</f>
        <v>0</v>
      </c>
      <c r="AQ115" s="39">
        <f>'Bieu8-XSKT'!AQ115</f>
        <v>0</v>
      </c>
      <c r="AR115" s="39">
        <f>'Bieu8-XSKT'!AR115</f>
        <v>0</v>
      </c>
      <c r="AS115" s="39">
        <f>'Bieu8-XSKT'!AS115</f>
        <v>0</v>
      </c>
      <c r="AT115" s="39">
        <f>'Bieu8-XSKT'!AT115</f>
        <v>0</v>
      </c>
      <c r="AU115" s="39">
        <f>'Bieu8-XSKT'!AU115</f>
        <v>0</v>
      </c>
      <c r="AV115" s="39">
        <f>'Bieu8-XSKT'!AV115</f>
        <v>0</v>
      </c>
      <c r="AW115" s="39">
        <f>'Bieu8-XSKT'!AW115</f>
        <v>0</v>
      </c>
      <c r="AX115" s="39">
        <f>'Bieu8-XSKT'!AX115</f>
        <v>0</v>
      </c>
      <c r="AY115" s="39">
        <f>'Bieu8-XSKT'!AY115</f>
        <v>0</v>
      </c>
      <c r="AZ115" s="39">
        <f>'Bieu8-XSKT'!AZ115</f>
        <v>0</v>
      </c>
      <c r="BA115" s="39">
        <f>'Bieu8-XSKT'!BA115</f>
        <v>0</v>
      </c>
      <c r="BB115" s="39">
        <f>'Bieu8-XSKT'!BB115</f>
        <v>0</v>
      </c>
      <c r="BC115" s="39">
        <f>'Bieu8-XSKT'!BC115</f>
        <v>0</v>
      </c>
      <c r="BD115" s="39">
        <f>'Bieu8-XSKT'!BD115</f>
        <v>0</v>
      </c>
      <c r="BE115" s="39">
        <f>'Bieu8-XSKT'!BE115</f>
        <v>0</v>
      </c>
      <c r="BF115" s="39">
        <f>'Bieu8-XSKT'!BF115</f>
        <v>0</v>
      </c>
      <c r="BG115" s="39">
        <f>'Bieu8-XSKT'!BG115</f>
        <v>0</v>
      </c>
      <c r="BH115" s="39">
        <f>'Bieu8-XSKT'!BH115</f>
        <v>0</v>
      </c>
      <c r="BI115" s="39">
        <f>'Bieu8-XSKT'!BI115</f>
        <v>7998</v>
      </c>
      <c r="BJ115" s="39">
        <f>'Bieu8-XSKT'!BJ115</f>
        <v>7998</v>
      </c>
      <c r="BK115" s="39">
        <f>'Bieu8-XSKT'!BK115</f>
        <v>7998</v>
      </c>
      <c r="BL115" s="39">
        <f>'Bieu8-XSKT'!BL115</f>
        <v>0</v>
      </c>
      <c r="BM115" s="39">
        <f>'Bieu8-XSKT'!BM115</f>
        <v>0</v>
      </c>
      <c r="BN115" s="39">
        <f>'Bieu8-XSKT'!BN115</f>
        <v>7998</v>
      </c>
      <c r="BO115" s="39">
        <f>'Bieu8-XSKT'!BO115</f>
        <v>0</v>
      </c>
      <c r="BP115" s="39">
        <f>'Bieu8-XSKT'!BP115</f>
        <v>7998</v>
      </c>
      <c r="BQ115" s="39">
        <f>'Bieu8-XSKT'!BQ115</f>
        <v>0</v>
      </c>
      <c r="BR115" s="39">
        <f>'Bieu8-XSKT'!BR115</f>
        <v>160</v>
      </c>
      <c r="BS115" s="39">
        <f>'Bieu8-XSKT'!BS115</f>
        <v>7838</v>
      </c>
      <c r="BT115" s="39">
        <f>'Bieu8-XSKT'!BT115</f>
        <v>-2794</v>
      </c>
      <c r="BU115" s="39">
        <f>'Bieu8-XSKT'!BU115</f>
        <v>5204</v>
      </c>
      <c r="BV115" s="39">
        <f>'Bieu8-XSKT'!BV115</f>
        <v>160</v>
      </c>
      <c r="BW115" s="39">
        <f>'Bieu8-XSKT'!BW115</f>
        <v>160</v>
      </c>
      <c r="BX115" s="39">
        <f>'Bieu8-XSKT'!BX115</f>
        <v>160</v>
      </c>
      <c r="BY115" s="39">
        <f>'Bieu8-XSKT'!BY115</f>
        <v>5044</v>
      </c>
      <c r="BZ115" s="39">
        <f>'Bieu8-XSKT'!BZ115</f>
        <v>5044</v>
      </c>
      <c r="CA115" s="39">
        <f>'Bieu8-XSKT'!CA115</f>
        <v>0</v>
      </c>
      <c r="CB115" s="39">
        <f>'Bieu8-XSKT'!CB115</f>
        <v>5044</v>
      </c>
      <c r="CC115" s="39"/>
      <c r="CD115" s="124" t="s">
        <v>55</v>
      </c>
      <c r="CE115" s="124"/>
    </row>
    <row r="116" spans="1:83" s="17" customFormat="1" ht="30" hidden="1" x14ac:dyDescent="0.25">
      <c r="A116" s="41">
        <f t="shared" si="18"/>
        <v>3</v>
      </c>
      <c r="B116" s="43" t="s">
        <v>408</v>
      </c>
      <c r="C116" s="44"/>
      <c r="D116" s="44"/>
      <c r="E116" s="45"/>
      <c r="F116" s="41"/>
      <c r="G116" s="39">
        <f>'Bieu8-XSKT'!G116</f>
        <v>22265</v>
      </c>
      <c r="H116" s="39">
        <f>'Bieu8-XSKT'!H116</f>
        <v>20038.5</v>
      </c>
      <c r="I116" s="39">
        <f>'Bieu8-XSKT'!I116</f>
        <v>0</v>
      </c>
      <c r="J116" s="39">
        <f>'Bieu8-XSKT'!J116</f>
        <v>0</v>
      </c>
      <c r="K116" s="39">
        <f>'Bieu8-XSKT'!K116</f>
        <v>0</v>
      </c>
      <c r="L116" s="39">
        <f>'Bieu8-XSKT'!L116</f>
        <v>0</v>
      </c>
      <c r="M116" s="39">
        <f>'Bieu8-XSKT'!M116</f>
        <v>0</v>
      </c>
      <c r="N116" s="39">
        <f>'Bieu8-XSKT'!N116</f>
        <v>0</v>
      </c>
      <c r="O116" s="39">
        <f>'Bieu8-XSKT'!O116</f>
        <v>0</v>
      </c>
      <c r="P116" s="39">
        <f>'Bieu8-XSKT'!P116</f>
        <v>0</v>
      </c>
      <c r="Q116" s="39">
        <f>'Bieu8-XSKT'!Q116</f>
        <v>0</v>
      </c>
      <c r="R116" s="39">
        <f>'Bieu8-XSKT'!R116</f>
        <v>0</v>
      </c>
      <c r="S116" s="39">
        <f>'Bieu8-XSKT'!S116</f>
        <v>0</v>
      </c>
      <c r="T116" s="39">
        <f>'Bieu8-XSKT'!T116</f>
        <v>0</v>
      </c>
      <c r="U116" s="39">
        <f>'Bieu8-XSKT'!U116</f>
        <v>0</v>
      </c>
      <c r="V116" s="39">
        <f>'Bieu8-XSKT'!V116</f>
        <v>0</v>
      </c>
      <c r="W116" s="39">
        <f>'Bieu8-XSKT'!W116</f>
        <v>0</v>
      </c>
      <c r="X116" s="39">
        <f>'Bieu8-XSKT'!X116</f>
        <v>0</v>
      </c>
      <c r="Y116" s="39">
        <f>'Bieu8-XSKT'!Y116</f>
        <v>0</v>
      </c>
      <c r="Z116" s="39">
        <f>'Bieu8-XSKT'!Z116</f>
        <v>0</v>
      </c>
      <c r="AA116" s="39">
        <f>'Bieu8-XSKT'!AA116</f>
        <v>0</v>
      </c>
      <c r="AB116" s="39">
        <f>'Bieu8-XSKT'!AB116</f>
        <v>0</v>
      </c>
      <c r="AC116" s="39">
        <f>'Bieu8-XSKT'!AC116</f>
        <v>0</v>
      </c>
      <c r="AD116" s="39">
        <f>'Bieu8-XSKT'!AD116</f>
        <v>0</v>
      </c>
      <c r="AE116" s="39">
        <f>'Bieu8-XSKT'!AE116</f>
        <v>0</v>
      </c>
      <c r="AF116" s="39">
        <f>'Bieu8-XSKT'!AF116</f>
        <v>0</v>
      </c>
      <c r="AG116" s="39">
        <f>'Bieu8-XSKT'!AG116</f>
        <v>0</v>
      </c>
      <c r="AH116" s="39">
        <f>'Bieu8-XSKT'!AH116</f>
        <v>0</v>
      </c>
      <c r="AI116" s="39">
        <f>'Bieu8-XSKT'!AI116</f>
        <v>0</v>
      </c>
      <c r="AJ116" s="39">
        <f>'Bieu8-XSKT'!AJ116</f>
        <v>0</v>
      </c>
      <c r="AK116" s="39">
        <f>'Bieu8-XSKT'!AK116</f>
        <v>0</v>
      </c>
      <c r="AL116" s="39">
        <f>'Bieu8-XSKT'!AL116</f>
        <v>0</v>
      </c>
      <c r="AM116" s="39">
        <f>'Bieu8-XSKT'!AM116</f>
        <v>0</v>
      </c>
      <c r="AN116" s="39">
        <f>'Bieu8-XSKT'!AN116</f>
        <v>0</v>
      </c>
      <c r="AO116" s="39">
        <f>'Bieu8-XSKT'!AO116</f>
        <v>0</v>
      </c>
      <c r="AP116" s="39">
        <f>'Bieu8-XSKT'!AP116</f>
        <v>0</v>
      </c>
      <c r="AQ116" s="39">
        <f>'Bieu8-XSKT'!AQ116</f>
        <v>0</v>
      </c>
      <c r="AR116" s="39">
        <f>'Bieu8-XSKT'!AR116</f>
        <v>0</v>
      </c>
      <c r="AS116" s="39">
        <f>'Bieu8-XSKT'!AS116</f>
        <v>0</v>
      </c>
      <c r="AT116" s="39">
        <f>'Bieu8-XSKT'!AT116</f>
        <v>0</v>
      </c>
      <c r="AU116" s="39">
        <f>'Bieu8-XSKT'!AU116</f>
        <v>0</v>
      </c>
      <c r="AV116" s="39">
        <f>'Bieu8-XSKT'!AV116</f>
        <v>0</v>
      </c>
      <c r="AW116" s="39">
        <f>'Bieu8-XSKT'!AW116</f>
        <v>0</v>
      </c>
      <c r="AX116" s="39">
        <f>'Bieu8-XSKT'!AX116</f>
        <v>0</v>
      </c>
      <c r="AY116" s="39">
        <f>'Bieu8-XSKT'!AY116</f>
        <v>0</v>
      </c>
      <c r="AZ116" s="39">
        <f>'Bieu8-XSKT'!AZ116</f>
        <v>0</v>
      </c>
      <c r="BA116" s="39">
        <f>'Bieu8-XSKT'!BA116</f>
        <v>0</v>
      </c>
      <c r="BB116" s="39">
        <f>'Bieu8-XSKT'!BB116</f>
        <v>0</v>
      </c>
      <c r="BC116" s="39">
        <f>'Bieu8-XSKT'!BC116</f>
        <v>0</v>
      </c>
      <c r="BD116" s="39">
        <f>'Bieu8-XSKT'!BD116</f>
        <v>0</v>
      </c>
      <c r="BE116" s="39">
        <f>'Bieu8-XSKT'!BE116</f>
        <v>0</v>
      </c>
      <c r="BF116" s="39">
        <f>'Bieu8-XSKT'!BF116</f>
        <v>0</v>
      </c>
      <c r="BG116" s="39">
        <f>'Bieu8-XSKT'!BG116</f>
        <v>0</v>
      </c>
      <c r="BH116" s="39">
        <f>'Bieu8-XSKT'!BH116</f>
        <v>0</v>
      </c>
      <c r="BI116" s="39">
        <f>'Bieu8-XSKT'!BI116</f>
        <v>0</v>
      </c>
      <c r="BJ116" s="39">
        <f>'Bieu8-XSKT'!BJ116</f>
        <v>0</v>
      </c>
      <c r="BK116" s="39">
        <f>'Bieu8-XSKT'!BK116</f>
        <v>0</v>
      </c>
      <c r="BL116" s="39">
        <f>'Bieu8-XSKT'!BL116</f>
        <v>0</v>
      </c>
      <c r="BM116" s="39">
        <f>'Bieu8-XSKT'!BM116</f>
        <v>0</v>
      </c>
      <c r="BN116" s="39">
        <f>'Bieu8-XSKT'!BN116</f>
        <v>0</v>
      </c>
      <c r="BO116" s="39">
        <f>'Bieu8-XSKT'!BO116</f>
        <v>0</v>
      </c>
      <c r="BP116" s="39">
        <f>'Bieu8-XSKT'!BP116</f>
        <v>0</v>
      </c>
      <c r="BQ116" s="39">
        <f>'Bieu8-XSKT'!BQ116</f>
        <v>0</v>
      </c>
      <c r="BR116" s="39">
        <f>'Bieu8-XSKT'!BR116</f>
        <v>0</v>
      </c>
      <c r="BS116" s="39">
        <f>'Bieu8-XSKT'!BS116</f>
        <v>0</v>
      </c>
      <c r="BT116" s="39">
        <f>'Bieu8-XSKT'!BT116</f>
        <v>0</v>
      </c>
      <c r="BU116" s="39">
        <f>'Bieu8-XSKT'!BU116</f>
        <v>2000</v>
      </c>
      <c r="BV116" s="39">
        <f>'Bieu8-XSKT'!BV116</f>
        <v>350</v>
      </c>
      <c r="BW116" s="39">
        <f>'Bieu8-XSKT'!BW116</f>
        <v>0</v>
      </c>
      <c r="BX116" s="39">
        <f>'Bieu8-XSKT'!BX116</f>
        <v>0</v>
      </c>
      <c r="BY116" s="39">
        <f>'Bieu8-XSKT'!BY116</f>
        <v>1650</v>
      </c>
      <c r="BZ116" s="39">
        <f>'Bieu8-XSKT'!BZ116</f>
        <v>1650</v>
      </c>
      <c r="CA116" s="39">
        <f>'Bieu8-XSKT'!CA116</f>
        <v>0</v>
      </c>
      <c r="CB116" s="39">
        <f>'Bieu8-XSKT'!CB116</f>
        <v>1650</v>
      </c>
      <c r="CC116" s="39"/>
      <c r="CD116" s="49" t="s">
        <v>54</v>
      </c>
      <c r="CE116" s="49"/>
    </row>
    <row r="117" spans="1:83" s="17" customFormat="1" ht="30" hidden="1" x14ac:dyDescent="0.25">
      <c r="A117" s="41">
        <f t="shared" si="18"/>
        <v>4</v>
      </c>
      <c r="B117" s="43" t="s">
        <v>438</v>
      </c>
      <c r="C117" s="44"/>
      <c r="D117" s="44"/>
      <c r="E117" s="45"/>
      <c r="F117" s="41"/>
      <c r="G117" s="39">
        <f>'Bieu8-XSKT'!G117</f>
        <v>5828</v>
      </c>
      <c r="H117" s="39">
        <f>'Bieu8-XSKT'!H117</f>
        <v>5245.2</v>
      </c>
      <c r="I117" s="39">
        <f>'Bieu8-XSKT'!I117</f>
        <v>0</v>
      </c>
      <c r="J117" s="39">
        <f>'Bieu8-XSKT'!J117</f>
        <v>0</v>
      </c>
      <c r="K117" s="39">
        <f>'Bieu8-XSKT'!K117</f>
        <v>0</v>
      </c>
      <c r="L117" s="39">
        <f>'Bieu8-XSKT'!L117</f>
        <v>0</v>
      </c>
      <c r="M117" s="39">
        <f>'Bieu8-XSKT'!M117</f>
        <v>0</v>
      </c>
      <c r="N117" s="39">
        <f>'Bieu8-XSKT'!N117</f>
        <v>0</v>
      </c>
      <c r="O117" s="39">
        <f>'Bieu8-XSKT'!O117</f>
        <v>0</v>
      </c>
      <c r="P117" s="39">
        <f>'Bieu8-XSKT'!P117</f>
        <v>0</v>
      </c>
      <c r="Q117" s="39">
        <f>'Bieu8-XSKT'!Q117</f>
        <v>0</v>
      </c>
      <c r="R117" s="39">
        <f>'Bieu8-XSKT'!R117</f>
        <v>0</v>
      </c>
      <c r="S117" s="39">
        <f>'Bieu8-XSKT'!S117</f>
        <v>0</v>
      </c>
      <c r="T117" s="39">
        <f>'Bieu8-XSKT'!T117</f>
        <v>0</v>
      </c>
      <c r="U117" s="39">
        <f>'Bieu8-XSKT'!U117</f>
        <v>0</v>
      </c>
      <c r="V117" s="39">
        <f>'Bieu8-XSKT'!V117</f>
        <v>0</v>
      </c>
      <c r="W117" s="39">
        <f>'Bieu8-XSKT'!W117</f>
        <v>0</v>
      </c>
      <c r="X117" s="39">
        <f>'Bieu8-XSKT'!X117</f>
        <v>0</v>
      </c>
      <c r="Y117" s="39">
        <f>'Bieu8-XSKT'!Y117</f>
        <v>0</v>
      </c>
      <c r="Z117" s="39">
        <f>'Bieu8-XSKT'!Z117</f>
        <v>0</v>
      </c>
      <c r="AA117" s="39">
        <f>'Bieu8-XSKT'!AA117</f>
        <v>0</v>
      </c>
      <c r="AB117" s="39">
        <f>'Bieu8-XSKT'!AB117</f>
        <v>0</v>
      </c>
      <c r="AC117" s="39">
        <f>'Bieu8-XSKT'!AC117</f>
        <v>0</v>
      </c>
      <c r="AD117" s="39">
        <f>'Bieu8-XSKT'!AD117</f>
        <v>0</v>
      </c>
      <c r="AE117" s="39">
        <f>'Bieu8-XSKT'!AE117</f>
        <v>0</v>
      </c>
      <c r="AF117" s="39">
        <f>'Bieu8-XSKT'!AF117</f>
        <v>0</v>
      </c>
      <c r="AG117" s="39">
        <f>'Bieu8-XSKT'!AG117</f>
        <v>0</v>
      </c>
      <c r="AH117" s="39">
        <f>'Bieu8-XSKT'!AH117</f>
        <v>0</v>
      </c>
      <c r="AI117" s="39">
        <f>'Bieu8-XSKT'!AI117</f>
        <v>0</v>
      </c>
      <c r="AJ117" s="39">
        <f>'Bieu8-XSKT'!AJ117</f>
        <v>0</v>
      </c>
      <c r="AK117" s="39">
        <f>'Bieu8-XSKT'!AK117</f>
        <v>0</v>
      </c>
      <c r="AL117" s="39">
        <f>'Bieu8-XSKT'!AL117</f>
        <v>0</v>
      </c>
      <c r="AM117" s="39">
        <f>'Bieu8-XSKT'!AM117</f>
        <v>0</v>
      </c>
      <c r="AN117" s="39">
        <f>'Bieu8-XSKT'!AN117</f>
        <v>0</v>
      </c>
      <c r="AO117" s="39">
        <f>'Bieu8-XSKT'!AO117</f>
        <v>0</v>
      </c>
      <c r="AP117" s="39">
        <f>'Bieu8-XSKT'!AP117</f>
        <v>0</v>
      </c>
      <c r="AQ117" s="39">
        <f>'Bieu8-XSKT'!AQ117</f>
        <v>0</v>
      </c>
      <c r="AR117" s="39">
        <f>'Bieu8-XSKT'!AR117</f>
        <v>0</v>
      </c>
      <c r="AS117" s="39">
        <f>'Bieu8-XSKT'!AS117</f>
        <v>0</v>
      </c>
      <c r="AT117" s="39">
        <f>'Bieu8-XSKT'!AT117</f>
        <v>0</v>
      </c>
      <c r="AU117" s="39">
        <f>'Bieu8-XSKT'!AU117</f>
        <v>0</v>
      </c>
      <c r="AV117" s="39">
        <f>'Bieu8-XSKT'!AV117</f>
        <v>0</v>
      </c>
      <c r="AW117" s="39">
        <f>'Bieu8-XSKT'!AW117</f>
        <v>0</v>
      </c>
      <c r="AX117" s="39">
        <f>'Bieu8-XSKT'!AX117</f>
        <v>0</v>
      </c>
      <c r="AY117" s="39">
        <f>'Bieu8-XSKT'!AY117</f>
        <v>0</v>
      </c>
      <c r="AZ117" s="39">
        <f>'Bieu8-XSKT'!AZ117</f>
        <v>0</v>
      </c>
      <c r="BA117" s="39">
        <f>'Bieu8-XSKT'!BA117</f>
        <v>0</v>
      </c>
      <c r="BB117" s="39">
        <f>'Bieu8-XSKT'!BB117</f>
        <v>0</v>
      </c>
      <c r="BC117" s="39">
        <f>'Bieu8-XSKT'!BC117</f>
        <v>0</v>
      </c>
      <c r="BD117" s="39">
        <f>'Bieu8-XSKT'!BD117</f>
        <v>0</v>
      </c>
      <c r="BE117" s="39">
        <f>'Bieu8-XSKT'!BE117</f>
        <v>0</v>
      </c>
      <c r="BF117" s="39">
        <f>'Bieu8-XSKT'!BF117</f>
        <v>0</v>
      </c>
      <c r="BG117" s="39">
        <f>'Bieu8-XSKT'!BG117</f>
        <v>0</v>
      </c>
      <c r="BH117" s="39">
        <f>'Bieu8-XSKT'!BH117</f>
        <v>0</v>
      </c>
      <c r="BI117" s="39">
        <f>'Bieu8-XSKT'!BI117</f>
        <v>6231</v>
      </c>
      <c r="BJ117" s="39">
        <f>'Bieu8-XSKT'!BJ117</f>
        <v>2200</v>
      </c>
      <c r="BK117" s="39">
        <f>'Bieu8-XSKT'!BK117</f>
        <v>2200</v>
      </c>
      <c r="BL117" s="39">
        <f>'Bieu8-XSKT'!BL117</f>
        <v>0</v>
      </c>
      <c r="BM117" s="39">
        <f>'Bieu8-XSKT'!BM117</f>
        <v>0</v>
      </c>
      <c r="BN117" s="39">
        <f>'Bieu8-XSKT'!BN117</f>
        <v>2200</v>
      </c>
      <c r="BO117" s="39">
        <f>'Bieu8-XSKT'!BO117</f>
        <v>0</v>
      </c>
      <c r="BP117" s="39">
        <f>'Bieu8-XSKT'!BP117</f>
        <v>2200</v>
      </c>
      <c r="BQ117" s="39">
        <f>'Bieu8-XSKT'!BQ117</f>
        <v>0</v>
      </c>
      <c r="BR117" s="39">
        <f>'Bieu8-XSKT'!BR117</f>
        <v>120</v>
      </c>
      <c r="BS117" s="39">
        <f>'Bieu8-XSKT'!BS117</f>
        <v>2080</v>
      </c>
      <c r="BT117" s="39">
        <f>'Bieu8-XSKT'!BT117</f>
        <v>0</v>
      </c>
      <c r="BU117" s="39">
        <f>'Bieu8-XSKT'!BU117</f>
        <v>2200</v>
      </c>
      <c r="BV117" s="39">
        <f>'Bieu8-XSKT'!BV117</f>
        <v>270</v>
      </c>
      <c r="BW117" s="39">
        <f>'Bieu8-XSKT'!BW117</f>
        <v>120</v>
      </c>
      <c r="BX117" s="39">
        <f>'Bieu8-XSKT'!BX117</f>
        <v>120</v>
      </c>
      <c r="BY117" s="39">
        <f>'Bieu8-XSKT'!BY117</f>
        <v>1930</v>
      </c>
      <c r="BZ117" s="39">
        <f>'Bieu8-XSKT'!BZ117</f>
        <v>1930</v>
      </c>
      <c r="CA117" s="39">
        <f>'Bieu8-XSKT'!CA117</f>
        <v>300</v>
      </c>
      <c r="CB117" s="39">
        <f>'Bieu8-XSKT'!CB117</f>
        <v>2230</v>
      </c>
      <c r="CC117" s="39"/>
      <c r="CD117" s="124" t="s">
        <v>209</v>
      </c>
      <c r="CE117" s="124"/>
    </row>
    <row r="118" spans="1:83" s="17" customFormat="1" ht="30" hidden="1" x14ac:dyDescent="0.25">
      <c r="A118" s="41">
        <f t="shared" si="18"/>
        <v>5</v>
      </c>
      <c r="B118" s="43" t="s">
        <v>210</v>
      </c>
      <c r="C118" s="44"/>
      <c r="D118" s="44"/>
      <c r="E118" s="45"/>
      <c r="F118" s="41"/>
      <c r="G118" s="39">
        <f>'Bieu8-XSKT'!G118</f>
        <v>7150</v>
      </c>
      <c r="H118" s="39">
        <f>'Bieu8-XSKT'!H118</f>
        <v>6435</v>
      </c>
      <c r="I118" s="39">
        <f>'Bieu8-XSKT'!I118</f>
        <v>0</v>
      </c>
      <c r="J118" s="39">
        <f>'Bieu8-XSKT'!J118</f>
        <v>0</v>
      </c>
      <c r="K118" s="39">
        <f>'Bieu8-XSKT'!K118</f>
        <v>0</v>
      </c>
      <c r="L118" s="39">
        <f>'Bieu8-XSKT'!L118</f>
        <v>0</v>
      </c>
      <c r="M118" s="39">
        <f>'Bieu8-XSKT'!M118</f>
        <v>0</v>
      </c>
      <c r="N118" s="39">
        <f>'Bieu8-XSKT'!N118</f>
        <v>0</v>
      </c>
      <c r="O118" s="39">
        <f>'Bieu8-XSKT'!O118</f>
        <v>0</v>
      </c>
      <c r="P118" s="39">
        <f>'Bieu8-XSKT'!P118</f>
        <v>0</v>
      </c>
      <c r="Q118" s="39">
        <f>'Bieu8-XSKT'!Q118</f>
        <v>0</v>
      </c>
      <c r="R118" s="39">
        <f>'Bieu8-XSKT'!R118</f>
        <v>0</v>
      </c>
      <c r="S118" s="39">
        <f>'Bieu8-XSKT'!S118</f>
        <v>0</v>
      </c>
      <c r="T118" s="39">
        <f>'Bieu8-XSKT'!T118</f>
        <v>0</v>
      </c>
      <c r="U118" s="39">
        <f>'Bieu8-XSKT'!U118</f>
        <v>0</v>
      </c>
      <c r="V118" s="39">
        <f>'Bieu8-XSKT'!V118</f>
        <v>0</v>
      </c>
      <c r="W118" s="39">
        <f>'Bieu8-XSKT'!W118</f>
        <v>0</v>
      </c>
      <c r="X118" s="39">
        <f>'Bieu8-XSKT'!X118</f>
        <v>0</v>
      </c>
      <c r="Y118" s="39">
        <f>'Bieu8-XSKT'!Y118</f>
        <v>0</v>
      </c>
      <c r="Z118" s="39">
        <f>'Bieu8-XSKT'!Z118</f>
        <v>0</v>
      </c>
      <c r="AA118" s="39">
        <f>'Bieu8-XSKT'!AA118</f>
        <v>0</v>
      </c>
      <c r="AB118" s="39">
        <f>'Bieu8-XSKT'!AB118</f>
        <v>0</v>
      </c>
      <c r="AC118" s="39">
        <f>'Bieu8-XSKT'!AC118</f>
        <v>0</v>
      </c>
      <c r="AD118" s="39">
        <f>'Bieu8-XSKT'!AD118</f>
        <v>0</v>
      </c>
      <c r="AE118" s="39">
        <f>'Bieu8-XSKT'!AE118</f>
        <v>0</v>
      </c>
      <c r="AF118" s="39">
        <f>'Bieu8-XSKT'!AF118</f>
        <v>0</v>
      </c>
      <c r="AG118" s="39">
        <f>'Bieu8-XSKT'!AG118</f>
        <v>0</v>
      </c>
      <c r="AH118" s="39">
        <f>'Bieu8-XSKT'!AH118</f>
        <v>0</v>
      </c>
      <c r="AI118" s="39">
        <f>'Bieu8-XSKT'!AI118</f>
        <v>0</v>
      </c>
      <c r="AJ118" s="39">
        <f>'Bieu8-XSKT'!AJ118</f>
        <v>0</v>
      </c>
      <c r="AK118" s="39">
        <f>'Bieu8-XSKT'!AK118</f>
        <v>0</v>
      </c>
      <c r="AL118" s="39">
        <f>'Bieu8-XSKT'!AL118</f>
        <v>0</v>
      </c>
      <c r="AM118" s="39">
        <f>'Bieu8-XSKT'!AM118</f>
        <v>0</v>
      </c>
      <c r="AN118" s="39">
        <f>'Bieu8-XSKT'!AN118</f>
        <v>0</v>
      </c>
      <c r="AO118" s="39">
        <f>'Bieu8-XSKT'!AO118</f>
        <v>0</v>
      </c>
      <c r="AP118" s="39">
        <f>'Bieu8-XSKT'!AP118</f>
        <v>0</v>
      </c>
      <c r="AQ118" s="39">
        <f>'Bieu8-XSKT'!AQ118</f>
        <v>0</v>
      </c>
      <c r="AR118" s="39">
        <f>'Bieu8-XSKT'!AR118</f>
        <v>0</v>
      </c>
      <c r="AS118" s="39">
        <f>'Bieu8-XSKT'!AS118</f>
        <v>0</v>
      </c>
      <c r="AT118" s="39">
        <f>'Bieu8-XSKT'!AT118</f>
        <v>0</v>
      </c>
      <c r="AU118" s="39">
        <f>'Bieu8-XSKT'!AU118</f>
        <v>0</v>
      </c>
      <c r="AV118" s="39">
        <f>'Bieu8-XSKT'!AV118</f>
        <v>0</v>
      </c>
      <c r="AW118" s="39">
        <f>'Bieu8-XSKT'!AW118</f>
        <v>0</v>
      </c>
      <c r="AX118" s="39">
        <f>'Bieu8-XSKT'!AX118</f>
        <v>0</v>
      </c>
      <c r="AY118" s="39">
        <f>'Bieu8-XSKT'!AY118</f>
        <v>0</v>
      </c>
      <c r="AZ118" s="39">
        <f>'Bieu8-XSKT'!AZ118</f>
        <v>0</v>
      </c>
      <c r="BA118" s="39">
        <f>'Bieu8-XSKT'!BA118</f>
        <v>0</v>
      </c>
      <c r="BB118" s="39">
        <f>'Bieu8-XSKT'!BB118</f>
        <v>0</v>
      </c>
      <c r="BC118" s="39">
        <f>'Bieu8-XSKT'!BC118</f>
        <v>0</v>
      </c>
      <c r="BD118" s="39">
        <f>'Bieu8-XSKT'!BD118</f>
        <v>0</v>
      </c>
      <c r="BE118" s="39">
        <f>'Bieu8-XSKT'!BE118</f>
        <v>0</v>
      </c>
      <c r="BF118" s="39">
        <f>'Bieu8-XSKT'!BF118</f>
        <v>0</v>
      </c>
      <c r="BG118" s="39">
        <f>'Bieu8-XSKT'!BG118</f>
        <v>0</v>
      </c>
      <c r="BH118" s="39">
        <f>'Bieu8-XSKT'!BH118</f>
        <v>0</v>
      </c>
      <c r="BI118" s="39">
        <f>'Bieu8-XSKT'!BI118</f>
        <v>8390</v>
      </c>
      <c r="BJ118" s="39">
        <f>'Bieu8-XSKT'!BJ118</f>
        <v>2000</v>
      </c>
      <c r="BK118" s="39">
        <f>'Bieu8-XSKT'!BK118</f>
        <v>2000</v>
      </c>
      <c r="BL118" s="39">
        <f>'Bieu8-XSKT'!BL118</f>
        <v>0</v>
      </c>
      <c r="BM118" s="39">
        <f>'Bieu8-XSKT'!BM118</f>
        <v>0</v>
      </c>
      <c r="BN118" s="39">
        <f>'Bieu8-XSKT'!BN118</f>
        <v>2000</v>
      </c>
      <c r="BO118" s="39">
        <f>'Bieu8-XSKT'!BO118</f>
        <v>0</v>
      </c>
      <c r="BP118" s="39">
        <f>'Bieu8-XSKT'!BP118</f>
        <v>2000</v>
      </c>
      <c r="BQ118" s="39">
        <f>'Bieu8-XSKT'!BQ118</f>
        <v>0</v>
      </c>
      <c r="BR118" s="39">
        <f>'Bieu8-XSKT'!BR118</f>
        <v>160</v>
      </c>
      <c r="BS118" s="39">
        <f>'Bieu8-XSKT'!BS118</f>
        <v>1840</v>
      </c>
      <c r="BT118" s="39">
        <f>'Bieu8-XSKT'!BT118</f>
        <v>0</v>
      </c>
      <c r="BU118" s="39">
        <f>'Bieu8-XSKT'!BU118</f>
        <v>2000</v>
      </c>
      <c r="BV118" s="39">
        <f>'Bieu8-XSKT'!BV118</f>
        <v>160</v>
      </c>
      <c r="BW118" s="39">
        <f>'Bieu8-XSKT'!BW118</f>
        <v>160</v>
      </c>
      <c r="BX118" s="39">
        <f>'Bieu8-XSKT'!BX118</f>
        <v>160</v>
      </c>
      <c r="BY118" s="39">
        <f>'Bieu8-XSKT'!BY118</f>
        <v>1840</v>
      </c>
      <c r="BZ118" s="39">
        <f>'Bieu8-XSKT'!BZ118</f>
        <v>1840</v>
      </c>
      <c r="CA118" s="39">
        <v>1000</v>
      </c>
      <c r="CB118" s="39">
        <f>'Bieu8-XSKT'!CB118</f>
        <v>3040</v>
      </c>
      <c r="CC118" s="39"/>
      <c r="CD118" s="124" t="s">
        <v>62</v>
      </c>
      <c r="CE118" s="124"/>
    </row>
    <row r="119" spans="1:83" s="105" customFormat="1" ht="36.6" customHeight="1" x14ac:dyDescent="0.25">
      <c r="A119" s="41">
        <v>1</v>
      </c>
      <c r="B119" s="149" t="s">
        <v>525</v>
      </c>
      <c r="C119" s="62"/>
      <c r="D119" s="62"/>
      <c r="E119" s="41"/>
      <c r="F119" s="290" t="s">
        <v>713</v>
      </c>
      <c r="G119" s="39">
        <v>6452</v>
      </c>
      <c r="H119" s="39">
        <v>2952</v>
      </c>
      <c r="I119" s="39">
        <f>'Bieu8-XSKT'!I119</f>
        <v>0</v>
      </c>
      <c r="J119" s="39">
        <f>'Bieu8-XSKT'!J119</f>
        <v>0</v>
      </c>
      <c r="K119" s="39">
        <f>'Bieu8-XSKT'!K119</f>
        <v>0</v>
      </c>
      <c r="L119" s="39">
        <f>'Bieu8-XSKT'!L119</f>
        <v>0</v>
      </c>
      <c r="M119" s="39">
        <f>'Bieu8-XSKT'!M119</f>
        <v>0</v>
      </c>
      <c r="N119" s="39">
        <f>'Bieu8-XSKT'!N119</f>
        <v>0</v>
      </c>
      <c r="O119" s="39">
        <f>'Bieu8-XSKT'!O119</f>
        <v>0</v>
      </c>
      <c r="P119" s="39">
        <f>'Bieu8-XSKT'!P119</f>
        <v>0</v>
      </c>
      <c r="Q119" s="39">
        <f>'Bieu8-XSKT'!Q119</f>
        <v>0</v>
      </c>
      <c r="R119" s="39">
        <f>'Bieu8-XSKT'!R119</f>
        <v>0</v>
      </c>
      <c r="S119" s="39">
        <f>'Bieu8-XSKT'!S119</f>
        <v>0</v>
      </c>
      <c r="T119" s="39">
        <f>'Bieu8-XSKT'!T119</f>
        <v>0</v>
      </c>
      <c r="U119" s="39">
        <f>'Bieu8-XSKT'!U119</f>
        <v>0</v>
      </c>
      <c r="V119" s="39">
        <f>'Bieu8-XSKT'!V119</f>
        <v>0</v>
      </c>
      <c r="W119" s="39">
        <f>'Bieu8-XSKT'!W119</f>
        <v>0</v>
      </c>
      <c r="X119" s="39">
        <f>'Bieu8-XSKT'!X119</f>
        <v>0</v>
      </c>
      <c r="Y119" s="39">
        <f>'Bieu8-XSKT'!Y119</f>
        <v>0</v>
      </c>
      <c r="Z119" s="39">
        <f>'Bieu8-XSKT'!Z119</f>
        <v>0</v>
      </c>
      <c r="AA119" s="39">
        <f>'Bieu8-XSKT'!AA119</f>
        <v>0</v>
      </c>
      <c r="AB119" s="39">
        <f>'Bieu8-XSKT'!AB119</f>
        <v>0</v>
      </c>
      <c r="AC119" s="39">
        <f>'Bieu8-XSKT'!AC119</f>
        <v>0</v>
      </c>
      <c r="AD119" s="39">
        <f>'Bieu8-XSKT'!AD119</f>
        <v>0</v>
      </c>
      <c r="AE119" s="39">
        <f>'Bieu8-XSKT'!AE119</f>
        <v>0</v>
      </c>
      <c r="AF119" s="39">
        <f>'Bieu8-XSKT'!AF119</f>
        <v>0</v>
      </c>
      <c r="AG119" s="39">
        <f>'Bieu8-XSKT'!AG119</f>
        <v>0</v>
      </c>
      <c r="AH119" s="39">
        <f>'Bieu8-XSKT'!AH119</f>
        <v>0</v>
      </c>
      <c r="AI119" s="39">
        <f>'Bieu8-XSKT'!AI119</f>
        <v>0</v>
      </c>
      <c r="AJ119" s="39">
        <f>'Bieu8-XSKT'!AJ119</f>
        <v>0</v>
      </c>
      <c r="AK119" s="39">
        <f>'Bieu8-XSKT'!AK119</f>
        <v>0</v>
      </c>
      <c r="AL119" s="39">
        <f>'Bieu8-XSKT'!AL119</f>
        <v>0</v>
      </c>
      <c r="AM119" s="39">
        <f>'Bieu8-XSKT'!AM119</f>
        <v>0</v>
      </c>
      <c r="AN119" s="39">
        <f>'Bieu8-XSKT'!AN119</f>
        <v>0</v>
      </c>
      <c r="AO119" s="39">
        <f>'Bieu8-XSKT'!AO119</f>
        <v>0</v>
      </c>
      <c r="AP119" s="39">
        <f>'Bieu8-XSKT'!AP119</f>
        <v>0</v>
      </c>
      <c r="AQ119" s="39">
        <f>'Bieu8-XSKT'!AQ119</f>
        <v>0</v>
      </c>
      <c r="AR119" s="39">
        <f>'Bieu8-XSKT'!AR119</f>
        <v>0</v>
      </c>
      <c r="AS119" s="39">
        <f>'Bieu8-XSKT'!AS119</f>
        <v>0</v>
      </c>
      <c r="AT119" s="39">
        <f>'Bieu8-XSKT'!AT119</f>
        <v>0</v>
      </c>
      <c r="AU119" s="39">
        <f>'Bieu8-XSKT'!AU119</f>
        <v>0</v>
      </c>
      <c r="AV119" s="39">
        <f>'Bieu8-XSKT'!AV119</f>
        <v>0</v>
      </c>
      <c r="AW119" s="39">
        <f>'Bieu8-XSKT'!AW119</f>
        <v>0</v>
      </c>
      <c r="AX119" s="39">
        <f>'Bieu8-XSKT'!AX119</f>
        <v>0</v>
      </c>
      <c r="AY119" s="39">
        <f>'Bieu8-XSKT'!AY119</f>
        <v>0</v>
      </c>
      <c r="AZ119" s="39">
        <f>'Bieu8-XSKT'!AZ119</f>
        <v>0</v>
      </c>
      <c r="BA119" s="39">
        <f>'Bieu8-XSKT'!BA119</f>
        <v>0</v>
      </c>
      <c r="BB119" s="39">
        <f>'Bieu8-XSKT'!BB119</f>
        <v>0</v>
      </c>
      <c r="BC119" s="39">
        <f>'Bieu8-XSKT'!BC119</f>
        <v>0</v>
      </c>
      <c r="BD119" s="39">
        <f>'Bieu8-XSKT'!BD119</f>
        <v>0</v>
      </c>
      <c r="BE119" s="39">
        <f>'Bieu8-XSKT'!BE119</f>
        <v>0</v>
      </c>
      <c r="BF119" s="39">
        <f>'Bieu8-XSKT'!BF119</f>
        <v>0</v>
      </c>
      <c r="BG119" s="39">
        <f>'Bieu8-XSKT'!BG119</f>
        <v>0</v>
      </c>
      <c r="BH119" s="39">
        <f>'Bieu8-XSKT'!BH119</f>
        <v>0</v>
      </c>
      <c r="BI119" s="39">
        <f>'Bieu8-XSKT'!BI119</f>
        <v>0</v>
      </c>
      <c r="BJ119" s="39">
        <f>'Bieu8-XSKT'!BJ119</f>
        <v>0</v>
      </c>
      <c r="BK119" s="39">
        <f>'Bieu8-XSKT'!BK119</f>
        <v>0</v>
      </c>
      <c r="BL119" s="39">
        <f>'Bieu8-XSKT'!BL119</f>
        <v>0</v>
      </c>
      <c r="BM119" s="39">
        <f>'Bieu8-XSKT'!BM119</f>
        <v>0</v>
      </c>
      <c r="BN119" s="39">
        <f>'Bieu8-XSKT'!BN119</f>
        <v>0</v>
      </c>
      <c r="BO119" s="39">
        <f>'Bieu8-XSKT'!BO119</f>
        <v>0</v>
      </c>
      <c r="BP119" s="39">
        <f>'Bieu8-XSKT'!BP119</f>
        <v>0</v>
      </c>
      <c r="BQ119" s="39">
        <f>'Bieu8-XSKT'!BQ119</f>
        <v>0</v>
      </c>
      <c r="BR119" s="39">
        <f>'Bieu8-XSKT'!BR119</f>
        <v>0</v>
      </c>
      <c r="BS119" s="39">
        <f>'Bieu8-XSKT'!BS119</f>
        <v>0</v>
      </c>
      <c r="BT119" s="39">
        <f>'Bieu8-XSKT'!BT119</f>
        <v>0</v>
      </c>
      <c r="BU119" s="39">
        <v>1110</v>
      </c>
      <c r="BV119" s="39">
        <f>'Bieu8-XSKT'!BV119</f>
        <v>0</v>
      </c>
      <c r="BW119" s="39">
        <f>'Bieu8-XSKT'!BW119</f>
        <v>0</v>
      </c>
      <c r="BX119" s="39">
        <f>'Bieu8-XSKT'!BX119</f>
        <v>0</v>
      </c>
      <c r="BY119" s="39">
        <v>1110</v>
      </c>
      <c r="BZ119" s="39">
        <f>'Bieu8-XSKT'!BZ119</f>
        <v>0</v>
      </c>
      <c r="CA119" s="39">
        <f>'Bieu8-XSKT'!CA119</f>
        <v>0</v>
      </c>
      <c r="CB119" s="39">
        <f>'Bieu8-XSKT'!CB119</f>
        <v>0</v>
      </c>
      <c r="CC119" s="39"/>
      <c r="CD119" s="54" t="s">
        <v>287</v>
      </c>
      <c r="CE119" s="490" t="s">
        <v>509</v>
      </c>
    </row>
    <row r="120" spans="1:83" s="105" customFormat="1" ht="45" x14ac:dyDescent="0.25">
      <c r="A120" s="41">
        <f>A119+1</f>
        <v>2</v>
      </c>
      <c r="B120" s="150" t="s">
        <v>506</v>
      </c>
      <c r="C120" s="62"/>
      <c r="D120" s="62"/>
      <c r="E120" s="41"/>
      <c r="F120" s="46" t="s">
        <v>722</v>
      </c>
      <c r="G120" s="39">
        <f>'Bieu8-XSKT'!G120</f>
        <v>4431</v>
      </c>
      <c r="H120" s="39">
        <f>'Bieu8-XSKT'!H120</f>
        <v>500</v>
      </c>
      <c r="I120" s="39">
        <f>'Bieu8-XSKT'!I120</f>
        <v>0</v>
      </c>
      <c r="J120" s="39">
        <f>'Bieu8-XSKT'!J120</f>
        <v>0</v>
      </c>
      <c r="K120" s="39">
        <f>'Bieu8-XSKT'!K120</f>
        <v>0</v>
      </c>
      <c r="L120" s="39">
        <f>'Bieu8-XSKT'!L120</f>
        <v>0</v>
      </c>
      <c r="M120" s="39">
        <f>'Bieu8-XSKT'!M120</f>
        <v>0</v>
      </c>
      <c r="N120" s="39">
        <f>'Bieu8-XSKT'!N120</f>
        <v>0</v>
      </c>
      <c r="O120" s="39">
        <f>'Bieu8-XSKT'!O120</f>
        <v>0</v>
      </c>
      <c r="P120" s="39">
        <f>'Bieu8-XSKT'!P120</f>
        <v>0</v>
      </c>
      <c r="Q120" s="39">
        <f>'Bieu8-XSKT'!Q120</f>
        <v>0</v>
      </c>
      <c r="R120" s="39">
        <f>'Bieu8-XSKT'!R120</f>
        <v>0</v>
      </c>
      <c r="S120" s="39">
        <f>'Bieu8-XSKT'!S120</f>
        <v>0</v>
      </c>
      <c r="T120" s="39">
        <f>'Bieu8-XSKT'!T120</f>
        <v>0</v>
      </c>
      <c r="U120" s="39">
        <f>'Bieu8-XSKT'!U120</f>
        <v>0</v>
      </c>
      <c r="V120" s="39">
        <f>'Bieu8-XSKT'!V120</f>
        <v>0</v>
      </c>
      <c r="W120" s="39">
        <f>'Bieu8-XSKT'!W120</f>
        <v>0</v>
      </c>
      <c r="X120" s="39">
        <f>'Bieu8-XSKT'!X120</f>
        <v>0</v>
      </c>
      <c r="Y120" s="39">
        <f>'Bieu8-XSKT'!Y120</f>
        <v>0</v>
      </c>
      <c r="Z120" s="39">
        <f>'Bieu8-XSKT'!Z120</f>
        <v>0</v>
      </c>
      <c r="AA120" s="39">
        <f>'Bieu8-XSKT'!AA120</f>
        <v>0</v>
      </c>
      <c r="AB120" s="39">
        <f>'Bieu8-XSKT'!AB120</f>
        <v>0</v>
      </c>
      <c r="AC120" s="39">
        <f>'Bieu8-XSKT'!AC120</f>
        <v>0</v>
      </c>
      <c r="AD120" s="39">
        <f>'Bieu8-XSKT'!AD120</f>
        <v>0</v>
      </c>
      <c r="AE120" s="39">
        <f>'Bieu8-XSKT'!AE120</f>
        <v>0</v>
      </c>
      <c r="AF120" s="39">
        <f>'Bieu8-XSKT'!AF120</f>
        <v>0</v>
      </c>
      <c r="AG120" s="39">
        <f>'Bieu8-XSKT'!AG120</f>
        <v>0</v>
      </c>
      <c r="AH120" s="39">
        <f>'Bieu8-XSKT'!AH120</f>
        <v>0</v>
      </c>
      <c r="AI120" s="39">
        <f>'Bieu8-XSKT'!AI120</f>
        <v>0</v>
      </c>
      <c r="AJ120" s="39">
        <f>'Bieu8-XSKT'!AJ120</f>
        <v>0</v>
      </c>
      <c r="AK120" s="39">
        <f>'Bieu8-XSKT'!AK120</f>
        <v>0</v>
      </c>
      <c r="AL120" s="39">
        <f>'Bieu8-XSKT'!AL120</f>
        <v>0</v>
      </c>
      <c r="AM120" s="39">
        <f>'Bieu8-XSKT'!AM120</f>
        <v>0</v>
      </c>
      <c r="AN120" s="39">
        <f>'Bieu8-XSKT'!AN120</f>
        <v>0</v>
      </c>
      <c r="AO120" s="39">
        <f>'Bieu8-XSKT'!AO120</f>
        <v>0</v>
      </c>
      <c r="AP120" s="39">
        <f>'Bieu8-XSKT'!AP120</f>
        <v>0</v>
      </c>
      <c r="AQ120" s="39">
        <f>'Bieu8-XSKT'!AQ120</f>
        <v>0</v>
      </c>
      <c r="AR120" s="39">
        <f>'Bieu8-XSKT'!AR120</f>
        <v>0</v>
      </c>
      <c r="AS120" s="39">
        <f>'Bieu8-XSKT'!AS120</f>
        <v>0</v>
      </c>
      <c r="AT120" s="39">
        <f>'Bieu8-XSKT'!AT120</f>
        <v>0</v>
      </c>
      <c r="AU120" s="39">
        <f>'Bieu8-XSKT'!AU120</f>
        <v>0</v>
      </c>
      <c r="AV120" s="39">
        <f>'Bieu8-XSKT'!AV120</f>
        <v>0</v>
      </c>
      <c r="AW120" s="39">
        <f>'Bieu8-XSKT'!AW120</f>
        <v>0</v>
      </c>
      <c r="AX120" s="39">
        <f>'Bieu8-XSKT'!AX120</f>
        <v>0</v>
      </c>
      <c r="AY120" s="39">
        <f>'Bieu8-XSKT'!AY120</f>
        <v>0</v>
      </c>
      <c r="AZ120" s="39">
        <f>'Bieu8-XSKT'!AZ120</f>
        <v>0</v>
      </c>
      <c r="BA120" s="39">
        <f>'Bieu8-XSKT'!BA120</f>
        <v>0</v>
      </c>
      <c r="BB120" s="39">
        <f>'Bieu8-XSKT'!BB120</f>
        <v>0</v>
      </c>
      <c r="BC120" s="39">
        <f>'Bieu8-XSKT'!BC120</f>
        <v>0</v>
      </c>
      <c r="BD120" s="39">
        <f>'Bieu8-XSKT'!BD120</f>
        <v>0</v>
      </c>
      <c r="BE120" s="39">
        <f>'Bieu8-XSKT'!BE120</f>
        <v>0</v>
      </c>
      <c r="BF120" s="39">
        <f>'Bieu8-XSKT'!BF120</f>
        <v>0</v>
      </c>
      <c r="BG120" s="39">
        <f>'Bieu8-XSKT'!BG120</f>
        <v>0</v>
      </c>
      <c r="BH120" s="39">
        <f>'Bieu8-XSKT'!BH120</f>
        <v>0</v>
      </c>
      <c r="BI120" s="39">
        <f>'Bieu8-XSKT'!BI120</f>
        <v>0</v>
      </c>
      <c r="BJ120" s="39">
        <f>'Bieu8-XSKT'!BJ120</f>
        <v>0</v>
      </c>
      <c r="BK120" s="39">
        <f>'Bieu8-XSKT'!BK120</f>
        <v>0</v>
      </c>
      <c r="BL120" s="39">
        <f>'Bieu8-XSKT'!BL120</f>
        <v>0</v>
      </c>
      <c r="BM120" s="39">
        <f>'Bieu8-XSKT'!BM120</f>
        <v>0</v>
      </c>
      <c r="BN120" s="39">
        <f>'Bieu8-XSKT'!BN120</f>
        <v>0</v>
      </c>
      <c r="BO120" s="39">
        <f>'Bieu8-XSKT'!BO120</f>
        <v>0</v>
      </c>
      <c r="BP120" s="39">
        <f>'Bieu8-XSKT'!BP120</f>
        <v>0</v>
      </c>
      <c r="BQ120" s="39">
        <f>'Bieu8-XSKT'!BQ120</f>
        <v>0</v>
      </c>
      <c r="BR120" s="39">
        <f>'Bieu8-XSKT'!BR120</f>
        <v>0</v>
      </c>
      <c r="BS120" s="39">
        <f>'Bieu8-XSKT'!BS120</f>
        <v>0</v>
      </c>
      <c r="BT120" s="39">
        <f>'Bieu8-XSKT'!BT120</f>
        <v>0</v>
      </c>
      <c r="BU120" s="39">
        <f>'Bieu8-XSKT'!BU120</f>
        <v>500</v>
      </c>
      <c r="BV120" s="39">
        <f>'Bieu8-XSKT'!BV120</f>
        <v>0</v>
      </c>
      <c r="BW120" s="39">
        <f>'Bieu8-XSKT'!BW120</f>
        <v>0</v>
      </c>
      <c r="BX120" s="39">
        <f>'Bieu8-XSKT'!BX120</f>
        <v>0</v>
      </c>
      <c r="BY120" s="39">
        <f>'Bieu8-XSKT'!BY120</f>
        <v>500</v>
      </c>
      <c r="BZ120" s="39">
        <f>'Bieu8-XSKT'!BZ120</f>
        <v>500</v>
      </c>
      <c r="CA120" s="39">
        <f>'Bieu8-XSKT'!CA120</f>
        <v>0</v>
      </c>
      <c r="CB120" s="39">
        <f>'Bieu8-XSKT'!CB120</f>
        <v>500</v>
      </c>
      <c r="CC120" s="39"/>
      <c r="CD120" s="54" t="s">
        <v>287</v>
      </c>
      <c r="CE120" s="491"/>
    </row>
    <row r="121" spans="1:83" s="105" customFormat="1" ht="45" x14ac:dyDescent="0.25">
      <c r="A121" s="41">
        <f>A120+1</f>
        <v>3</v>
      </c>
      <c r="B121" s="150" t="s">
        <v>427</v>
      </c>
      <c r="C121" s="62"/>
      <c r="D121" s="62"/>
      <c r="E121" s="41"/>
      <c r="F121" s="46" t="s">
        <v>723</v>
      </c>
      <c r="G121" s="39">
        <f>'Bieu8-XSKT'!G121</f>
        <v>3749</v>
      </c>
      <c r="H121" s="39">
        <f>'Bieu8-XSKT'!H121</f>
        <v>500</v>
      </c>
      <c r="I121" s="39">
        <f>'Bieu8-XSKT'!I121</f>
        <v>0</v>
      </c>
      <c r="J121" s="39">
        <f>'Bieu8-XSKT'!J121</f>
        <v>0</v>
      </c>
      <c r="K121" s="39">
        <f>'Bieu8-XSKT'!K121</f>
        <v>0</v>
      </c>
      <c r="L121" s="39">
        <f>'Bieu8-XSKT'!L121</f>
        <v>0</v>
      </c>
      <c r="M121" s="39">
        <f>'Bieu8-XSKT'!M121</f>
        <v>0</v>
      </c>
      <c r="N121" s="39">
        <f>'Bieu8-XSKT'!N121</f>
        <v>0</v>
      </c>
      <c r="O121" s="39">
        <f>'Bieu8-XSKT'!O121</f>
        <v>0</v>
      </c>
      <c r="P121" s="39">
        <f>'Bieu8-XSKT'!P121</f>
        <v>0</v>
      </c>
      <c r="Q121" s="39">
        <f>'Bieu8-XSKT'!Q121</f>
        <v>0</v>
      </c>
      <c r="R121" s="39">
        <f>'Bieu8-XSKT'!R121</f>
        <v>0</v>
      </c>
      <c r="S121" s="39">
        <f>'Bieu8-XSKT'!S121</f>
        <v>0</v>
      </c>
      <c r="T121" s="39">
        <f>'Bieu8-XSKT'!T121</f>
        <v>0</v>
      </c>
      <c r="U121" s="39">
        <f>'Bieu8-XSKT'!U121</f>
        <v>0</v>
      </c>
      <c r="V121" s="39">
        <f>'Bieu8-XSKT'!V121</f>
        <v>0</v>
      </c>
      <c r="W121" s="39">
        <f>'Bieu8-XSKT'!W121</f>
        <v>0</v>
      </c>
      <c r="X121" s="39">
        <f>'Bieu8-XSKT'!X121</f>
        <v>0</v>
      </c>
      <c r="Y121" s="39">
        <f>'Bieu8-XSKT'!Y121</f>
        <v>0</v>
      </c>
      <c r="Z121" s="39">
        <f>'Bieu8-XSKT'!Z121</f>
        <v>0</v>
      </c>
      <c r="AA121" s="39">
        <f>'Bieu8-XSKT'!AA121</f>
        <v>0</v>
      </c>
      <c r="AB121" s="39">
        <f>'Bieu8-XSKT'!AB121</f>
        <v>0</v>
      </c>
      <c r="AC121" s="39">
        <f>'Bieu8-XSKT'!AC121</f>
        <v>0</v>
      </c>
      <c r="AD121" s="39">
        <f>'Bieu8-XSKT'!AD121</f>
        <v>0</v>
      </c>
      <c r="AE121" s="39">
        <f>'Bieu8-XSKT'!AE121</f>
        <v>0</v>
      </c>
      <c r="AF121" s="39">
        <f>'Bieu8-XSKT'!AF121</f>
        <v>0</v>
      </c>
      <c r="AG121" s="39">
        <f>'Bieu8-XSKT'!AG121</f>
        <v>0</v>
      </c>
      <c r="AH121" s="39">
        <f>'Bieu8-XSKT'!AH121</f>
        <v>0</v>
      </c>
      <c r="AI121" s="39">
        <f>'Bieu8-XSKT'!AI121</f>
        <v>0</v>
      </c>
      <c r="AJ121" s="39">
        <f>'Bieu8-XSKT'!AJ121</f>
        <v>0</v>
      </c>
      <c r="AK121" s="39">
        <f>'Bieu8-XSKT'!AK121</f>
        <v>0</v>
      </c>
      <c r="AL121" s="39">
        <f>'Bieu8-XSKT'!AL121</f>
        <v>0</v>
      </c>
      <c r="AM121" s="39">
        <f>'Bieu8-XSKT'!AM121</f>
        <v>0</v>
      </c>
      <c r="AN121" s="39">
        <f>'Bieu8-XSKT'!AN121</f>
        <v>0</v>
      </c>
      <c r="AO121" s="39">
        <f>'Bieu8-XSKT'!AO121</f>
        <v>0</v>
      </c>
      <c r="AP121" s="39">
        <f>'Bieu8-XSKT'!AP121</f>
        <v>0</v>
      </c>
      <c r="AQ121" s="39">
        <f>'Bieu8-XSKT'!AQ121</f>
        <v>0</v>
      </c>
      <c r="AR121" s="39">
        <f>'Bieu8-XSKT'!AR121</f>
        <v>0</v>
      </c>
      <c r="AS121" s="39">
        <f>'Bieu8-XSKT'!AS121</f>
        <v>0</v>
      </c>
      <c r="AT121" s="39">
        <f>'Bieu8-XSKT'!AT121</f>
        <v>0</v>
      </c>
      <c r="AU121" s="39">
        <f>'Bieu8-XSKT'!AU121</f>
        <v>0</v>
      </c>
      <c r="AV121" s="39">
        <f>'Bieu8-XSKT'!AV121</f>
        <v>0</v>
      </c>
      <c r="AW121" s="39">
        <f>'Bieu8-XSKT'!AW121</f>
        <v>0</v>
      </c>
      <c r="AX121" s="39">
        <f>'Bieu8-XSKT'!AX121</f>
        <v>0</v>
      </c>
      <c r="AY121" s="39">
        <f>'Bieu8-XSKT'!AY121</f>
        <v>0</v>
      </c>
      <c r="AZ121" s="39">
        <f>'Bieu8-XSKT'!AZ121</f>
        <v>0</v>
      </c>
      <c r="BA121" s="39">
        <f>'Bieu8-XSKT'!BA121</f>
        <v>0</v>
      </c>
      <c r="BB121" s="39">
        <f>'Bieu8-XSKT'!BB121</f>
        <v>0</v>
      </c>
      <c r="BC121" s="39">
        <f>'Bieu8-XSKT'!BC121</f>
        <v>0</v>
      </c>
      <c r="BD121" s="39">
        <f>'Bieu8-XSKT'!BD121</f>
        <v>0</v>
      </c>
      <c r="BE121" s="39">
        <f>'Bieu8-XSKT'!BE121</f>
        <v>0</v>
      </c>
      <c r="BF121" s="39">
        <f>'Bieu8-XSKT'!BF121</f>
        <v>0</v>
      </c>
      <c r="BG121" s="39">
        <f>'Bieu8-XSKT'!BG121</f>
        <v>0</v>
      </c>
      <c r="BH121" s="39">
        <f>'Bieu8-XSKT'!BH121</f>
        <v>0</v>
      </c>
      <c r="BI121" s="39">
        <f>'Bieu8-XSKT'!BI121</f>
        <v>0</v>
      </c>
      <c r="BJ121" s="39">
        <f>'Bieu8-XSKT'!BJ121</f>
        <v>0</v>
      </c>
      <c r="BK121" s="39">
        <f>'Bieu8-XSKT'!BK121</f>
        <v>0</v>
      </c>
      <c r="BL121" s="39">
        <f>'Bieu8-XSKT'!BL121</f>
        <v>0</v>
      </c>
      <c r="BM121" s="39">
        <f>'Bieu8-XSKT'!BM121</f>
        <v>0</v>
      </c>
      <c r="BN121" s="39">
        <f>'Bieu8-XSKT'!BN121</f>
        <v>0</v>
      </c>
      <c r="BO121" s="39">
        <f>'Bieu8-XSKT'!BO121</f>
        <v>0</v>
      </c>
      <c r="BP121" s="39">
        <f>'Bieu8-XSKT'!BP121</f>
        <v>0</v>
      </c>
      <c r="BQ121" s="39">
        <f>'Bieu8-XSKT'!BQ121</f>
        <v>0</v>
      </c>
      <c r="BR121" s="39">
        <f>'Bieu8-XSKT'!BR121</f>
        <v>0</v>
      </c>
      <c r="BS121" s="39">
        <f>'Bieu8-XSKT'!BS121</f>
        <v>0</v>
      </c>
      <c r="BT121" s="39">
        <f>'Bieu8-XSKT'!BT121</f>
        <v>0</v>
      </c>
      <c r="BU121" s="39">
        <f>'Bieu8-XSKT'!BU121</f>
        <v>500</v>
      </c>
      <c r="BV121" s="39">
        <f>'Bieu8-XSKT'!BV121</f>
        <v>0</v>
      </c>
      <c r="BW121" s="39">
        <f>'Bieu8-XSKT'!BW121</f>
        <v>0</v>
      </c>
      <c r="BX121" s="39">
        <f>'Bieu8-XSKT'!BX121</f>
        <v>0</v>
      </c>
      <c r="BY121" s="39">
        <f>'Bieu8-XSKT'!BY121</f>
        <v>500</v>
      </c>
      <c r="BZ121" s="39">
        <f>'Bieu8-XSKT'!BZ121</f>
        <v>500</v>
      </c>
      <c r="CA121" s="39">
        <f>'Bieu8-XSKT'!CA121</f>
        <v>0</v>
      </c>
      <c r="CB121" s="39">
        <f>'Bieu8-XSKT'!CB121</f>
        <v>500</v>
      </c>
      <c r="CC121" s="39"/>
      <c r="CD121" s="54" t="s">
        <v>287</v>
      </c>
      <c r="CE121" s="491"/>
    </row>
    <row r="122" spans="1:83" s="105" customFormat="1" ht="45" hidden="1" x14ac:dyDescent="0.25">
      <c r="A122" s="41">
        <f>A121+1</f>
        <v>4</v>
      </c>
      <c r="B122" s="150" t="s">
        <v>428</v>
      </c>
      <c r="C122" s="62"/>
      <c r="D122" s="62"/>
      <c r="E122" s="41"/>
      <c r="F122" s="41"/>
      <c r="G122" s="39">
        <f>'Bieu8-XSKT'!G122</f>
        <v>0</v>
      </c>
      <c r="H122" s="39">
        <f>'Bieu8-XSKT'!H122</f>
        <v>0</v>
      </c>
      <c r="I122" s="39">
        <f>'Bieu8-XSKT'!I122</f>
        <v>0</v>
      </c>
      <c r="J122" s="39">
        <f>'Bieu8-XSKT'!J122</f>
        <v>0</v>
      </c>
      <c r="K122" s="39">
        <f>'Bieu8-XSKT'!K122</f>
        <v>0</v>
      </c>
      <c r="L122" s="39">
        <f>'Bieu8-XSKT'!L122</f>
        <v>0</v>
      </c>
      <c r="M122" s="39">
        <f>'Bieu8-XSKT'!M122</f>
        <v>0</v>
      </c>
      <c r="N122" s="39">
        <f>'Bieu8-XSKT'!N122</f>
        <v>0</v>
      </c>
      <c r="O122" s="39">
        <f>'Bieu8-XSKT'!O122</f>
        <v>0</v>
      </c>
      <c r="P122" s="39">
        <f>'Bieu8-XSKT'!P122</f>
        <v>0</v>
      </c>
      <c r="Q122" s="39">
        <f>'Bieu8-XSKT'!Q122</f>
        <v>0</v>
      </c>
      <c r="R122" s="39">
        <f>'Bieu8-XSKT'!R122</f>
        <v>0</v>
      </c>
      <c r="S122" s="39">
        <f>'Bieu8-XSKT'!S122</f>
        <v>0</v>
      </c>
      <c r="T122" s="39">
        <f>'Bieu8-XSKT'!T122</f>
        <v>0</v>
      </c>
      <c r="U122" s="39">
        <f>'Bieu8-XSKT'!U122</f>
        <v>0</v>
      </c>
      <c r="V122" s="39">
        <f>'Bieu8-XSKT'!V122</f>
        <v>0</v>
      </c>
      <c r="W122" s="39">
        <f>'Bieu8-XSKT'!W122</f>
        <v>0</v>
      </c>
      <c r="X122" s="39">
        <f>'Bieu8-XSKT'!X122</f>
        <v>0</v>
      </c>
      <c r="Y122" s="39">
        <f>'Bieu8-XSKT'!Y122</f>
        <v>0</v>
      </c>
      <c r="Z122" s="39">
        <f>'Bieu8-XSKT'!Z122</f>
        <v>0</v>
      </c>
      <c r="AA122" s="39">
        <f>'Bieu8-XSKT'!AA122</f>
        <v>0</v>
      </c>
      <c r="AB122" s="39">
        <f>'Bieu8-XSKT'!AB122</f>
        <v>0</v>
      </c>
      <c r="AC122" s="39">
        <f>'Bieu8-XSKT'!AC122</f>
        <v>0</v>
      </c>
      <c r="AD122" s="39">
        <f>'Bieu8-XSKT'!AD122</f>
        <v>0</v>
      </c>
      <c r="AE122" s="39">
        <f>'Bieu8-XSKT'!AE122</f>
        <v>0</v>
      </c>
      <c r="AF122" s="39">
        <f>'Bieu8-XSKT'!AF122</f>
        <v>0</v>
      </c>
      <c r="AG122" s="39">
        <f>'Bieu8-XSKT'!AG122</f>
        <v>0</v>
      </c>
      <c r="AH122" s="39">
        <f>'Bieu8-XSKT'!AH122</f>
        <v>0</v>
      </c>
      <c r="AI122" s="39">
        <f>'Bieu8-XSKT'!AI122</f>
        <v>0</v>
      </c>
      <c r="AJ122" s="39">
        <f>'Bieu8-XSKT'!AJ122</f>
        <v>0</v>
      </c>
      <c r="AK122" s="39">
        <f>'Bieu8-XSKT'!AK122</f>
        <v>0</v>
      </c>
      <c r="AL122" s="39">
        <f>'Bieu8-XSKT'!AL122</f>
        <v>0</v>
      </c>
      <c r="AM122" s="39">
        <f>'Bieu8-XSKT'!AM122</f>
        <v>0</v>
      </c>
      <c r="AN122" s="39">
        <f>'Bieu8-XSKT'!AN122</f>
        <v>0</v>
      </c>
      <c r="AO122" s="39">
        <f>'Bieu8-XSKT'!AO122</f>
        <v>0</v>
      </c>
      <c r="AP122" s="39">
        <f>'Bieu8-XSKT'!AP122</f>
        <v>0</v>
      </c>
      <c r="AQ122" s="39">
        <f>'Bieu8-XSKT'!AQ122</f>
        <v>0</v>
      </c>
      <c r="AR122" s="39">
        <f>'Bieu8-XSKT'!AR122</f>
        <v>0</v>
      </c>
      <c r="AS122" s="39">
        <f>'Bieu8-XSKT'!AS122</f>
        <v>0</v>
      </c>
      <c r="AT122" s="39">
        <f>'Bieu8-XSKT'!AT122</f>
        <v>0</v>
      </c>
      <c r="AU122" s="39">
        <f>'Bieu8-XSKT'!AU122</f>
        <v>0</v>
      </c>
      <c r="AV122" s="39">
        <f>'Bieu8-XSKT'!AV122</f>
        <v>0</v>
      </c>
      <c r="AW122" s="39">
        <f>'Bieu8-XSKT'!AW122</f>
        <v>0</v>
      </c>
      <c r="AX122" s="39">
        <f>'Bieu8-XSKT'!AX122</f>
        <v>0</v>
      </c>
      <c r="AY122" s="39">
        <f>'Bieu8-XSKT'!AY122</f>
        <v>0</v>
      </c>
      <c r="AZ122" s="39">
        <f>'Bieu8-XSKT'!AZ122</f>
        <v>0</v>
      </c>
      <c r="BA122" s="39">
        <f>'Bieu8-XSKT'!BA122</f>
        <v>0</v>
      </c>
      <c r="BB122" s="39">
        <f>'Bieu8-XSKT'!BB122</f>
        <v>0</v>
      </c>
      <c r="BC122" s="39">
        <f>'Bieu8-XSKT'!BC122</f>
        <v>0</v>
      </c>
      <c r="BD122" s="39">
        <f>'Bieu8-XSKT'!BD122</f>
        <v>0</v>
      </c>
      <c r="BE122" s="39">
        <f>'Bieu8-XSKT'!BE122</f>
        <v>0</v>
      </c>
      <c r="BF122" s="39">
        <f>'Bieu8-XSKT'!BF122</f>
        <v>0</v>
      </c>
      <c r="BG122" s="39">
        <f>'Bieu8-XSKT'!BG122</f>
        <v>0</v>
      </c>
      <c r="BH122" s="39">
        <f>'Bieu8-XSKT'!BH122</f>
        <v>0</v>
      </c>
      <c r="BI122" s="39">
        <f>'Bieu8-XSKT'!BI122</f>
        <v>0</v>
      </c>
      <c r="BJ122" s="39">
        <f>'Bieu8-XSKT'!BJ122</f>
        <v>0</v>
      </c>
      <c r="BK122" s="39">
        <f>'Bieu8-XSKT'!BK122</f>
        <v>0</v>
      </c>
      <c r="BL122" s="39">
        <f>'Bieu8-XSKT'!BL122</f>
        <v>0</v>
      </c>
      <c r="BM122" s="39">
        <f>'Bieu8-XSKT'!BM122</f>
        <v>0</v>
      </c>
      <c r="BN122" s="39">
        <f>'Bieu8-XSKT'!BN122</f>
        <v>0</v>
      </c>
      <c r="BO122" s="39">
        <f>'Bieu8-XSKT'!BO122</f>
        <v>0</v>
      </c>
      <c r="BP122" s="39">
        <f>'Bieu8-XSKT'!BP122</f>
        <v>0</v>
      </c>
      <c r="BQ122" s="39">
        <f>'Bieu8-XSKT'!BQ122</f>
        <v>0</v>
      </c>
      <c r="BR122" s="39">
        <f>'Bieu8-XSKT'!BR122</f>
        <v>0</v>
      </c>
      <c r="BS122" s="39">
        <f>'Bieu8-XSKT'!BS122</f>
        <v>0</v>
      </c>
      <c r="BT122" s="39">
        <f>'Bieu8-XSKT'!BT122</f>
        <v>0</v>
      </c>
      <c r="BU122" s="39">
        <f>'Bieu8-XSKT'!BU122</f>
        <v>0</v>
      </c>
      <c r="BV122" s="39">
        <f>'Bieu8-XSKT'!BV122</f>
        <v>0</v>
      </c>
      <c r="BW122" s="39">
        <f>'Bieu8-XSKT'!BW122</f>
        <v>0</v>
      </c>
      <c r="BX122" s="39">
        <f>'Bieu8-XSKT'!BX122</f>
        <v>0</v>
      </c>
      <c r="BY122" s="39">
        <f>'Bieu8-XSKT'!BY122</f>
        <v>0</v>
      </c>
      <c r="BZ122" s="39">
        <f>'Bieu8-XSKT'!BZ122</f>
        <v>0</v>
      </c>
      <c r="CA122" s="39">
        <f>'Bieu8-XSKT'!CA122</f>
        <v>0</v>
      </c>
      <c r="CB122" s="39">
        <f>'Bieu8-XSKT'!CB122</f>
        <v>0</v>
      </c>
      <c r="CC122" s="39"/>
      <c r="CD122" s="54" t="s">
        <v>287</v>
      </c>
      <c r="CE122" s="491"/>
    </row>
    <row r="123" spans="1:83" s="17" customFormat="1" ht="15.6" hidden="1" customHeight="1" x14ac:dyDescent="0.25">
      <c r="A123" s="41"/>
      <c r="B123" s="43"/>
      <c r="C123" s="44"/>
      <c r="D123" s="44"/>
      <c r="E123" s="45"/>
      <c r="F123" s="41"/>
      <c r="G123" s="39">
        <f>'Bieu8-XSKT'!G123</f>
        <v>0</v>
      </c>
      <c r="H123" s="39">
        <f>'Bieu8-XSKT'!H123</f>
        <v>0</v>
      </c>
      <c r="I123" s="39">
        <f>'Bieu8-XSKT'!I123</f>
        <v>0</v>
      </c>
      <c r="J123" s="39">
        <f>'Bieu8-XSKT'!J123</f>
        <v>0</v>
      </c>
      <c r="K123" s="39">
        <f>'Bieu8-XSKT'!K123</f>
        <v>0</v>
      </c>
      <c r="L123" s="39">
        <f>'Bieu8-XSKT'!L123</f>
        <v>0</v>
      </c>
      <c r="M123" s="39">
        <f>'Bieu8-XSKT'!M123</f>
        <v>0</v>
      </c>
      <c r="N123" s="39">
        <f>'Bieu8-XSKT'!N123</f>
        <v>0</v>
      </c>
      <c r="O123" s="39">
        <f>'Bieu8-XSKT'!O123</f>
        <v>0</v>
      </c>
      <c r="P123" s="39">
        <f>'Bieu8-XSKT'!P123</f>
        <v>0</v>
      </c>
      <c r="Q123" s="39">
        <f>'Bieu8-XSKT'!Q123</f>
        <v>0</v>
      </c>
      <c r="R123" s="39">
        <f>'Bieu8-XSKT'!R123</f>
        <v>0</v>
      </c>
      <c r="S123" s="39">
        <f>'Bieu8-XSKT'!S123</f>
        <v>0</v>
      </c>
      <c r="T123" s="39">
        <f>'Bieu8-XSKT'!T123</f>
        <v>0</v>
      </c>
      <c r="U123" s="39">
        <f>'Bieu8-XSKT'!U123</f>
        <v>0</v>
      </c>
      <c r="V123" s="39">
        <f>'Bieu8-XSKT'!V123</f>
        <v>0</v>
      </c>
      <c r="W123" s="39">
        <f>'Bieu8-XSKT'!W123</f>
        <v>0</v>
      </c>
      <c r="X123" s="39">
        <f>'Bieu8-XSKT'!X123</f>
        <v>0</v>
      </c>
      <c r="Y123" s="39">
        <f>'Bieu8-XSKT'!Y123</f>
        <v>0</v>
      </c>
      <c r="Z123" s="39">
        <f>'Bieu8-XSKT'!Z123</f>
        <v>0</v>
      </c>
      <c r="AA123" s="39">
        <f>'Bieu8-XSKT'!AA123</f>
        <v>0</v>
      </c>
      <c r="AB123" s="39">
        <f>'Bieu8-XSKT'!AB123</f>
        <v>0</v>
      </c>
      <c r="AC123" s="39">
        <f>'Bieu8-XSKT'!AC123</f>
        <v>0</v>
      </c>
      <c r="AD123" s="39">
        <f>'Bieu8-XSKT'!AD123</f>
        <v>0</v>
      </c>
      <c r="AE123" s="39">
        <f>'Bieu8-XSKT'!AE123</f>
        <v>0</v>
      </c>
      <c r="AF123" s="39">
        <f>'Bieu8-XSKT'!AF123</f>
        <v>0</v>
      </c>
      <c r="AG123" s="39">
        <f>'Bieu8-XSKT'!AG123</f>
        <v>0</v>
      </c>
      <c r="AH123" s="39">
        <f>'Bieu8-XSKT'!AH123</f>
        <v>0</v>
      </c>
      <c r="AI123" s="39">
        <f>'Bieu8-XSKT'!AI123</f>
        <v>0</v>
      </c>
      <c r="AJ123" s="39">
        <f>'Bieu8-XSKT'!AJ123</f>
        <v>0</v>
      </c>
      <c r="AK123" s="39">
        <f>'Bieu8-XSKT'!AK123</f>
        <v>0</v>
      </c>
      <c r="AL123" s="39">
        <f>'Bieu8-XSKT'!AL123</f>
        <v>0</v>
      </c>
      <c r="AM123" s="39">
        <f>'Bieu8-XSKT'!AM123</f>
        <v>0</v>
      </c>
      <c r="AN123" s="39">
        <f>'Bieu8-XSKT'!AN123</f>
        <v>0</v>
      </c>
      <c r="AO123" s="39">
        <f>'Bieu8-XSKT'!AO123</f>
        <v>0</v>
      </c>
      <c r="AP123" s="39">
        <f>'Bieu8-XSKT'!AP123</f>
        <v>0</v>
      </c>
      <c r="AQ123" s="39">
        <f>'Bieu8-XSKT'!AQ123</f>
        <v>0</v>
      </c>
      <c r="AR123" s="39">
        <f>'Bieu8-XSKT'!AR123</f>
        <v>0</v>
      </c>
      <c r="AS123" s="39">
        <f>'Bieu8-XSKT'!AS123</f>
        <v>0</v>
      </c>
      <c r="AT123" s="39">
        <f>'Bieu8-XSKT'!AT123</f>
        <v>0</v>
      </c>
      <c r="AU123" s="39">
        <f>'Bieu8-XSKT'!AU123</f>
        <v>0</v>
      </c>
      <c r="AV123" s="39">
        <f>'Bieu8-XSKT'!AV123</f>
        <v>0</v>
      </c>
      <c r="AW123" s="39">
        <f>'Bieu8-XSKT'!AW123</f>
        <v>0</v>
      </c>
      <c r="AX123" s="39">
        <f>'Bieu8-XSKT'!AX123</f>
        <v>0</v>
      </c>
      <c r="AY123" s="39">
        <f>'Bieu8-XSKT'!AY123</f>
        <v>0</v>
      </c>
      <c r="AZ123" s="39">
        <f>'Bieu8-XSKT'!AZ123</f>
        <v>0</v>
      </c>
      <c r="BA123" s="39">
        <f>'Bieu8-XSKT'!BA123</f>
        <v>0</v>
      </c>
      <c r="BB123" s="39">
        <f>'Bieu8-XSKT'!BB123</f>
        <v>0</v>
      </c>
      <c r="BC123" s="39">
        <f>'Bieu8-XSKT'!BC123</f>
        <v>0</v>
      </c>
      <c r="BD123" s="39">
        <f>'Bieu8-XSKT'!BD123</f>
        <v>0</v>
      </c>
      <c r="BE123" s="39">
        <f>'Bieu8-XSKT'!BE123</f>
        <v>0</v>
      </c>
      <c r="BF123" s="39">
        <f>'Bieu8-XSKT'!BF123</f>
        <v>0</v>
      </c>
      <c r="BG123" s="39">
        <f>'Bieu8-XSKT'!BG123</f>
        <v>0</v>
      </c>
      <c r="BH123" s="39">
        <f>'Bieu8-XSKT'!BH123</f>
        <v>0</v>
      </c>
      <c r="BI123" s="39">
        <f>'Bieu8-XSKT'!BI123</f>
        <v>0</v>
      </c>
      <c r="BJ123" s="39">
        <f>'Bieu8-XSKT'!BJ123</f>
        <v>0</v>
      </c>
      <c r="BK123" s="39">
        <f>'Bieu8-XSKT'!BK123</f>
        <v>0</v>
      </c>
      <c r="BL123" s="39">
        <f>'Bieu8-XSKT'!BL123</f>
        <v>0</v>
      </c>
      <c r="BM123" s="39">
        <f>'Bieu8-XSKT'!BM123</f>
        <v>0</v>
      </c>
      <c r="BN123" s="39">
        <f>'Bieu8-XSKT'!BN123</f>
        <v>0</v>
      </c>
      <c r="BO123" s="39">
        <f>'Bieu8-XSKT'!BO123</f>
        <v>0</v>
      </c>
      <c r="BP123" s="39">
        <f>'Bieu8-XSKT'!BP123</f>
        <v>0</v>
      </c>
      <c r="BQ123" s="39">
        <f>'Bieu8-XSKT'!BQ123</f>
        <v>0</v>
      </c>
      <c r="BR123" s="39">
        <f>'Bieu8-XSKT'!BR123</f>
        <v>0</v>
      </c>
      <c r="BS123" s="39">
        <f>'Bieu8-XSKT'!BS123</f>
        <v>0</v>
      </c>
      <c r="BT123" s="39">
        <f>'Bieu8-XSKT'!BT123</f>
        <v>0</v>
      </c>
      <c r="BU123" s="39">
        <f>'Bieu8-XSKT'!BU123</f>
        <v>0</v>
      </c>
      <c r="BV123" s="39">
        <f>'Bieu8-XSKT'!BV123</f>
        <v>0</v>
      </c>
      <c r="BW123" s="39">
        <f>'Bieu8-XSKT'!BW123</f>
        <v>0</v>
      </c>
      <c r="BX123" s="39">
        <f>'Bieu8-XSKT'!BX123</f>
        <v>0</v>
      </c>
      <c r="BY123" s="39">
        <f>'Bieu8-XSKT'!BY123</f>
        <v>0</v>
      </c>
      <c r="BZ123" s="39">
        <f>'Bieu8-XSKT'!BZ123</f>
        <v>0</v>
      </c>
      <c r="CA123" s="39">
        <f>'Bieu8-XSKT'!CA123</f>
        <v>0</v>
      </c>
      <c r="CB123" s="39">
        <f>'Bieu8-XSKT'!CB123</f>
        <v>0</v>
      </c>
      <c r="CC123" s="39"/>
      <c r="CD123" s="49"/>
      <c r="CE123" s="491"/>
    </row>
    <row r="124" spans="1:83" s="17" customFormat="1" ht="41.45" hidden="1" customHeight="1" x14ac:dyDescent="0.25">
      <c r="A124" s="41"/>
      <c r="B124" s="144" t="s">
        <v>497</v>
      </c>
      <c r="C124" s="44"/>
      <c r="D124" s="44"/>
      <c r="E124" s="41"/>
      <c r="F124" s="41"/>
      <c r="G124" s="39">
        <f>'Bieu8-XSKT'!G124</f>
        <v>0</v>
      </c>
      <c r="H124" s="39">
        <f>'Bieu8-XSKT'!H124</f>
        <v>0</v>
      </c>
      <c r="I124" s="39">
        <f>'Bieu8-XSKT'!I124</f>
        <v>0</v>
      </c>
      <c r="J124" s="39">
        <f>'Bieu8-XSKT'!J124</f>
        <v>0</v>
      </c>
      <c r="K124" s="39">
        <f>'Bieu8-XSKT'!K124</f>
        <v>0</v>
      </c>
      <c r="L124" s="39">
        <f>'Bieu8-XSKT'!L124</f>
        <v>0</v>
      </c>
      <c r="M124" s="39">
        <f>'Bieu8-XSKT'!M124</f>
        <v>0</v>
      </c>
      <c r="N124" s="39">
        <f>'Bieu8-XSKT'!N124</f>
        <v>0</v>
      </c>
      <c r="O124" s="39">
        <f>'Bieu8-XSKT'!O124</f>
        <v>0</v>
      </c>
      <c r="P124" s="39">
        <f>'Bieu8-XSKT'!P124</f>
        <v>0</v>
      </c>
      <c r="Q124" s="39">
        <f>'Bieu8-XSKT'!Q124</f>
        <v>0</v>
      </c>
      <c r="R124" s="39">
        <f>'Bieu8-XSKT'!R124</f>
        <v>0</v>
      </c>
      <c r="S124" s="39">
        <f>'Bieu8-XSKT'!S124</f>
        <v>0</v>
      </c>
      <c r="T124" s="39">
        <f>'Bieu8-XSKT'!T124</f>
        <v>0</v>
      </c>
      <c r="U124" s="39">
        <f>'Bieu8-XSKT'!U124</f>
        <v>0</v>
      </c>
      <c r="V124" s="39">
        <f>'Bieu8-XSKT'!V124</f>
        <v>0</v>
      </c>
      <c r="W124" s="39">
        <f>'Bieu8-XSKT'!W124</f>
        <v>0</v>
      </c>
      <c r="X124" s="39">
        <f>'Bieu8-XSKT'!X124</f>
        <v>0</v>
      </c>
      <c r="Y124" s="39">
        <f>'Bieu8-XSKT'!Y124</f>
        <v>0</v>
      </c>
      <c r="Z124" s="39">
        <f>'Bieu8-XSKT'!Z124</f>
        <v>0</v>
      </c>
      <c r="AA124" s="39">
        <f>'Bieu8-XSKT'!AA124</f>
        <v>0</v>
      </c>
      <c r="AB124" s="39">
        <f>'Bieu8-XSKT'!AB124</f>
        <v>0</v>
      </c>
      <c r="AC124" s="39">
        <f>'Bieu8-XSKT'!AC124</f>
        <v>0</v>
      </c>
      <c r="AD124" s="39">
        <f>'Bieu8-XSKT'!AD124</f>
        <v>0</v>
      </c>
      <c r="AE124" s="39">
        <f>'Bieu8-XSKT'!AE124</f>
        <v>0</v>
      </c>
      <c r="AF124" s="39">
        <f>'Bieu8-XSKT'!AF124</f>
        <v>0</v>
      </c>
      <c r="AG124" s="39">
        <f>'Bieu8-XSKT'!AG124</f>
        <v>0</v>
      </c>
      <c r="AH124" s="39">
        <f>'Bieu8-XSKT'!AH124</f>
        <v>0</v>
      </c>
      <c r="AI124" s="39">
        <f>'Bieu8-XSKT'!AI124</f>
        <v>0</v>
      </c>
      <c r="AJ124" s="39">
        <f>'Bieu8-XSKT'!AJ124</f>
        <v>0</v>
      </c>
      <c r="AK124" s="39">
        <f>'Bieu8-XSKT'!AK124</f>
        <v>0</v>
      </c>
      <c r="AL124" s="39">
        <f>'Bieu8-XSKT'!AL124</f>
        <v>0</v>
      </c>
      <c r="AM124" s="39">
        <f>'Bieu8-XSKT'!AM124</f>
        <v>0</v>
      </c>
      <c r="AN124" s="39">
        <f>'Bieu8-XSKT'!AN124</f>
        <v>0</v>
      </c>
      <c r="AO124" s="39">
        <f>'Bieu8-XSKT'!AO124</f>
        <v>0</v>
      </c>
      <c r="AP124" s="39">
        <f>'Bieu8-XSKT'!AP124</f>
        <v>0</v>
      </c>
      <c r="AQ124" s="39">
        <f>'Bieu8-XSKT'!AQ124</f>
        <v>0</v>
      </c>
      <c r="AR124" s="39">
        <f>'Bieu8-XSKT'!AR124</f>
        <v>0</v>
      </c>
      <c r="AS124" s="39">
        <f>'Bieu8-XSKT'!AS124</f>
        <v>0</v>
      </c>
      <c r="AT124" s="39">
        <f>'Bieu8-XSKT'!AT124</f>
        <v>0</v>
      </c>
      <c r="AU124" s="39">
        <f>'Bieu8-XSKT'!AU124</f>
        <v>0</v>
      </c>
      <c r="AV124" s="39">
        <f>'Bieu8-XSKT'!AV124</f>
        <v>0</v>
      </c>
      <c r="AW124" s="39">
        <f>'Bieu8-XSKT'!AW124</f>
        <v>0</v>
      </c>
      <c r="AX124" s="39">
        <f>'Bieu8-XSKT'!AX124</f>
        <v>0</v>
      </c>
      <c r="AY124" s="39">
        <f>'Bieu8-XSKT'!AY124</f>
        <v>0</v>
      </c>
      <c r="AZ124" s="39">
        <f>'Bieu8-XSKT'!AZ124</f>
        <v>0</v>
      </c>
      <c r="BA124" s="39">
        <f>'Bieu8-XSKT'!BA124</f>
        <v>0</v>
      </c>
      <c r="BB124" s="39">
        <f>'Bieu8-XSKT'!BB124</f>
        <v>0</v>
      </c>
      <c r="BC124" s="39">
        <f>'Bieu8-XSKT'!BC124</f>
        <v>0</v>
      </c>
      <c r="BD124" s="39">
        <f>'Bieu8-XSKT'!BD124</f>
        <v>0</v>
      </c>
      <c r="BE124" s="39">
        <f>'Bieu8-XSKT'!BE124</f>
        <v>0</v>
      </c>
      <c r="BF124" s="39">
        <f>'Bieu8-XSKT'!BF124</f>
        <v>0</v>
      </c>
      <c r="BG124" s="39">
        <f>'Bieu8-XSKT'!BG124</f>
        <v>0</v>
      </c>
      <c r="BH124" s="39">
        <f>'Bieu8-XSKT'!BH124</f>
        <v>0</v>
      </c>
      <c r="BI124" s="39">
        <f>'Bieu8-XSKT'!BI124</f>
        <v>0</v>
      </c>
      <c r="BJ124" s="39">
        <f>'Bieu8-XSKT'!BJ124</f>
        <v>0</v>
      </c>
      <c r="BK124" s="39">
        <f>'Bieu8-XSKT'!BK124</f>
        <v>0</v>
      </c>
      <c r="BL124" s="39">
        <f>'Bieu8-XSKT'!BL124</f>
        <v>0</v>
      </c>
      <c r="BM124" s="39">
        <f>'Bieu8-XSKT'!BM124</f>
        <v>0</v>
      </c>
      <c r="BN124" s="39">
        <f>'Bieu8-XSKT'!BN124</f>
        <v>0</v>
      </c>
      <c r="BO124" s="39">
        <f>'Bieu8-XSKT'!BO124</f>
        <v>0</v>
      </c>
      <c r="BP124" s="39">
        <f>'Bieu8-XSKT'!BP124</f>
        <v>0</v>
      </c>
      <c r="BQ124" s="39">
        <f>'Bieu8-XSKT'!BQ124</f>
        <v>0</v>
      </c>
      <c r="BR124" s="39">
        <f>'Bieu8-XSKT'!BR124</f>
        <v>0</v>
      </c>
      <c r="BS124" s="39">
        <f>'Bieu8-XSKT'!BS124</f>
        <v>0</v>
      </c>
      <c r="BT124" s="39">
        <f>'Bieu8-XSKT'!BT124</f>
        <v>0</v>
      </c>
      <c r="BU124" s="39">
        <f>'Bieu8-XSKT'!BU124</f>
        <v>0</v>
      </c>
      <c r="BV124" s="39">
        <f>'Bieu8-XSKT'!BV124</f>
        <v>0</v>
      </c>
      <c r="BW124" s="39">
        <f>'Bieu8-XSKT'!BW124</f>
        <v>0</v>
      </c>
      <c r="BX124" s="39">
        <f>'Bieu8-XSKT'!BX124</f>
        <v>0</v>
      </c>
      <c r="BY124" s="39">
        <f>'Bieu8-XSKT'!BY124</f>
        <v>0</v>
      </c>
      <c r="BZ124" s="39">
        <f>'Bieu8-XSKT'!BZ124</f>
        <v>0</v>
      </c>
      <c r="CA124" s="39">
        <f>'Bieu8-XSKT'!CA124</f>
        <v>0</v>
      </c>
      <c r="CB124" s="39">
        <f>'Bieu8-XSKT'!CB124</f>
        <v>0</v>
      </c>
      <c r="CC124" s="39"/>
      <c r="CD124" s="124"/>
      <c r="CE124" s="491"/>
    </row>
    <row r="125" spans="1:83" s="17" customFormat="1" ht="75" x14ac:dyDescent="0.25">
      <c r="A125" s="41">
        <v>4</v>
      </c>
      <c r="B125" s="151" t="s">
        <v>288</v>
      </c>
      <c r="C125" s="44"/>
      <c r="D125" s="44"/>
      <c r="E125" s="45"/>
      <c r="F125" s="255" t="s">
        <v>685</v>
      </c>
      <c r="G125" s="39">
        <f>'Bieu8-XSKT'!G125</f>
        <v>32058</v>
      </c>
      <c r="H125" s="39">
        <f>'Bieu8-XSKT'!H125</f>
        <v>28852.2</v>
      </c>
      <c r="I125" s="39">
        <f>'Bieu8-XSKT'!I125</f>
        <v>0</v>
      </c>
      <c r="J125" s="39">
        <f>'Bieu8-XSKT'!J125</f>
        <v>0</v>
      </c>
      <c r="K125" s="39">
        <f>'Bieu8-XSKT'!K125</f>
        <v>0</v>
      </c>
      <c r="L125" s="39">
        <f>'Bieu8-XSKT'!L125</f>
        <v>0</v>
      </c>
      <c r="M125" s="39">
        <f>'Bieu8-XSKT'!M125</f>
        <v>0</v>
      </c>
      <c r="N125" s="39">
        <f>'Bieu8-XSKT'!N125</f>
        <v>0</v>
      </c>
      <c r="O125" s="39">
        <f>'Bieu8-XSKT'!O125</f>
        <v>0</v>
      </c>
      <c r="P125" s="39">
        <f>'Bieu8-XSKT'!P125</f>
        <v>0</v>
      </c>
      <c r="Q125" s="39">
        <f>'Bieu8-XSKT'!Q125</f>
        <v>0</v>
      </c>
      <c r="R125" s="39">
        <f>'Bieu8-XSKT'!R125</f>
        <v>0</v>
      </c>
      <c r="S125" s="39">
        <f>'Bieu8-XSKT'!S125</f>
        <v>0</v>
      </c>
      <c r="T125" s="39">
        <f>'Bieu8-XSKT'!T125</f>
        <v>0</v>
      </c>
      <c r="U125" s="39">
        <f>'Bieu8-XSKT'!U125</f>
        <v>0</v>
      </c>
      <c r="V125" s="39">
        <f>'Bieu8-XSKT'!V125</f>
        <v>0</v>
      </c>
      <c r="W125" s="39">
        <f>'Bieu8-XSKT'!W125</f>
        <v>0</v>
      </c>
      <c r="X125" s="39">
        <f>'Bieu8-XSKT'!X125</f>
        <v>0</v>
      </c>
      <c r="Y125" s="39">
        <f>'Bieu8-XSKT'!Y125</f>
        <v>0</v>
      </c>
      <c r="Z125" s="39">
        <f>'Bieu8-XSKT'!Z125</f>
        <v>0</v>
      </c>
      <c r="AA125" s="39">
        <f>'Bieu8-XSKT'!AA125</f>
        <v>0</v>
      </c>
      <c r="AB125" s="39">
        <f>'Bieu8-XSKT'!AB125</f>
        <v>0</v>
      </c>
      <c r="AC125" s="39">
        <f>'Bieu8-XSKT'!AC125</f>
        <v>0</v>
      </c>
      <c r="AD125" s="39">
        <f>'Bieu8-XSKT'!AD125</f>
        <v>0</v>
      </c>
      <c r="AE125" s="39">
        <f>'Bieu8-XSKT'!AE125</f>
        <v>0</v>
      </c>
      <c r="AF125" s="39">
        <f>'Bieu8-XSKT'!AF125</f>
        <v>0</v>
      </c>
      <c r="AG125" s="39">
        <f>'Bieu8-XSKT'!AG125</f>
        <v>0</v>
      </c>
      <c r="AH125" s="39">
        <f>'Bieu8-XSKT'!AH125</f>
        <v>0</v>
      </c>
      <c r="AI125" s="39">
        <f>'Bieu8-XSKT'!AI125</f>
        <v>0</v>
      </c>
      <c r="AJ125" s="39">
        <f>'Bieu8-XSKT'!AJ125</f>
        <v>0</v>
      </c>
      <c r="AK125" s="39">
        <f>'Bieu8-XSKT'!AK125</f>
        <v>0</v>
      </c>
      <c r="AL125" s="39">
        <f>'Bieu8-XSKT'!AL125</f>
        <v>0</v>
      </c>
      <c r="AM125" s="39">
        <f>'Bieu8-XSKT'!AM125</f>
        <v>0</v>
      </c>
      <c r="AN125" s="39">
        <f>'Bieu8-XSKT'!AN125</f>
        <v>0</v>
      </c>
      <c r="AO125" s="39">
        <f>'Bieu8-XSKT'!AO125</f>
        <v>0</v>
      </c>
      <c r="AP125" s="39">
        <f>'Bieu8-XSKT'!AP125</f>
        <v>0</v>
      </c>
      <c r="AQ125" s="39">
        <f>'Bieu8-XSKT'!AQ125</f>
        <v>0</v>
      </c>
      <c r="AR125" s="39">
        <f>'Bieu8-XSKT'!AR125</f>
        <v>0</v>
      </c>
      <c r="AS125" s="39">
        <f>'Bieu8-XSKT'!AS125</f>
        <v>0</v>
      </c>
      <c r="AT125" s="39">
        <f>'Bieu8-XSKT'!AT125</f>
        <v>0</v>
      </c>
      <c r="AU125" s="39">
        <f>'Bieu8-XSKT'!AU125</f>
        <v>0</v>
      </c>
      <c r="AV125" s="39">
        <f>'Bieu8-XSKT'!AV125</f>
        <v>0</v>
      </c>
      <c r="AW125" s="39">
        <f>'Bieu8-XSKT'!AW125</f>
        <v>0</v>
      </c>
      <c r="AX125" s="39">
        <f>'Bieu8-XSKT'!AX125</f>
        <v>0</v>
      </c>
      <c r="AY125" s="39">
        <f>'Bieu8-XSKT'!AY125</f>
        <v>0</v>
      </c>
      <c r="AZ125" s="39">
        <f>'Bieu8-XSKT'!AZ125</f>
        <v>0</v>
      </c>
      <c r="BA125" s="39">
        <f>'Bieu8-XSKT'!BA125</f>
        <v>0</v>
      </c>
      <c r="BB125" s="39">
        <f>'Bieu8-XSKT'!BB125</f>
        <v>0</v>
      </c>
      <c r="BC125" s="39">
        <f>'Bieu8-XSKT'!BC125</f>
        <v>0</v>
      </c>
      <c r="BD125" s="39">
        <f>'Bieu8-XSKT'!BD125</f>
        <v>0</v>
      </c>
      <c r="BE125" s="39">
        <f>'Bieu8-XSKT'!BE125</f>
        <v>0</v>
      </c>
      <c r="BF125" s="39">
        <f>'Bieu8-XSKT'!BF125</f>
        <v>0</v>
      </c>
      <c r="BG125" s="39">
        <f>'Bieu8-XSKT'!BG125</f>
        <v>0</v>
      </c>
      <c r="BH125" s="39">
        <f>'Bieu8-XSKT'!BH125</f>
        <v>0</v>
      </c>
      <c r="BI125" s="39">
        <f>'Bieu8-XSKT'!BI125</f>
        <v>0</v>
      </c>
      <c r="BJ125" s="39">
        <f>'Bieu8-XSKT'!BJ125</f>
        <v>0</v>
      </c>
      <c r="BK125" s="39">
        <f>'Bieu8-XSKT'!BK125</f>
        <v>0</v>
      </c>
      <c r="BL125" s="39">
        <f>'Bieu8-XSKT'!BL125</f>
        <v>0</v>
      </c>
      <c r="BM125" s="39">
        <f>'Bieu8-XSKT'!BM125</f>
        <v>0</v>
      </c>
      <c r="BN125" s="39">
        <f>'Bieu8-XSKT'!BN125</f>
        <v>0</v>
      </c>
      <c r="BO125" s="39">
        <f>'Bieu8-XSKT'!BO125</f>
        <v>0</v>
      </c>
      <c r="BP125" s="39">
        <f>'Bieu8-XSKT'!BP125</f>
        <v>0</v>
      </c>
      <c r="BQ125" s="39">
        <f>'Bieu8-XSKT'!BQ125</f>
        <v>0</v>
      </c>
      <c r="BR125" s="39">
        <f>'Bieu8-XSKT'!BR125</f>
        <v>0</v>
      </c>
      <c r="BS125" s="39">
        <f>'Bieu8-XSKT'!BS125</f>
        <v>0</v>
      </c>
      <c r="BT125" s="39">
        <f>'Bieu8-XSKT'!BT125</f>
        <v>0</v>
      </c>
      <c r="BU125" s="39">
        <f>'Bieu8-XSKT'!BU125</f>
        <v>0</v>
      </c>
      <c r="BV125" s="39">
        <f>'Bieu8-XSKT'!BV125</f>
        <v>0</v>
      </c>
      <c r="BW125" s="39">
        <f>'Bieu8-XSKT'!BW125</f>
        <v>0</v>
      </c>
      <c r="BX125" s="39">
        <f>'Bieu8-XSKT'!BX125</f>
        <v>0</v>
      </c>
      <c r="BY125" s="39">
        <f>'Bieu8-XSKT'!BY125</f>
        <v>0</v>
      </c>
      <c r="BZ125" s="39">
        <f>'Bieu8-XSKT'!BZ125</f>
        <v>14426.1</v>
      </c>
      <c r="CA125" s="39">
        <f>'Bieu8-XSKT'!CA125</f>
        <v>13580</v>
      </c>
      <c r="CB125" s="39">
        <f>'Bieu8-XSKT'!CB125</f>
        <v>13580</v>
      </c>
      <c r="CC125" s="39">
        <f>CB125</f>
        <v>13580</v>
      </c>
      <c r="CD125" s="41" t="s">
        <v>54</v>
      </c>
      <c r="CE125" s="491"/>
    </row>
    <row r="126" spans="1:83" s="17" customFormat="1" ht="75" x14ac:dyDescent="0.25">
      <c r="A126" s="41">
        <f t="shared" ref="A126:A165" si="19">A125+1</f>
        <v>5</v>
      </c>
      <c r="B126" s="151" t="s">
        <v>289</v>
      </c>
      <c r="C126" s="44"/>
      <c r="D126" s="44"/>
      <c r="E126" s="45"/>
      <c r="F126" s="255" t="s">
        <v>684</v>
      </c>
      <c r="G126" s="39">
        <f>'Bieu8-XSKT'!G126</f>
        <v>34275</v>
      </c>
      <c r="H126" s="39">
        <f>'Bieu8-XSKT'!H126</f>
        <v>30847.5</v>
      </c>
      <c r="I126" s="39">
        <f>'Bieu8-XSKT'!I126</f>
        <v>0</v>
      </c>
      <c r="J126" s="39">
        <f>'Bieu8-XSKT'!J126</f>
        <v>0</v>
      </c>
      <c r="K126" s="39">
        <f>'Bieu8-XSKT'!K126</f>
        <v>0</v>
      </c>
      <c r="L126" s="39">
        <f>'Bieu8-XSKT'!L126</f>
        <v>0</v>
      </c>
      <c r="M126" s="39">
        <f>'Bieu8-XSKT'!M126</f>
        <v>0</v>
      </c>
      <c r="N126" s="39">
        <f>'Bieu8-XSKT'!N126</f>
        <v>0</v>
      </c>
      <c r="O126" s="39">
        <f>'Bieu8-XSKT'!O126</f>
        <v>0</v>
      </c>
      <c r="P126" s="39">
        <f>'Bieu8-XSKT'!P126</f>
        <v>0</v>
      </c>
      <c r="Q126" s="39">
        <f>'Bieu8-XSKT'!Q126</f>
        <v>0</v>
      </c>
      <c r="R126" s="39">
        <f>'Bieu8-XSKT'!R126</f>
        <v>0</v>
      </c>
      <c r="S126" s="39">
        <f>'Bieu8-XSKT'!S126</f>
        <v>0</v>
      </c>
      <c r="T126" s="39">
        <f>'Bieu8-XSKT'!T126</f>
        <v>0</v>
      </c>
      <c r="U126" s="39">
        <f>'Bieu8-XSKT'!U126</f>
        <v>0</v>
      </c>
      <c r="V126" s="39">
        <f>'Bieu8-XSKT'!V126</f>
        <v>0</v>
      </c>
      <c r="W126" s="39">
        <f>'Bieu8-XSKT'!W126</f>
        <v>0</v>
      </c>
      <c r="X126" s="39">
        <f>'Bieu8-XSKT'!X126</f>
        <v>0</v>
      </c>
      <c r="Y126" s="39">
        <f>'Bieu8-XSKT'!Y126</f>
        <v>0</v>
      </c>
      <c r="Z126" s="39">
        <f>'Bieu8-XSKT'!Z126</f>
        <v>0</v>
      </c>
      <c r="AA126" s="39">
        <f>'Bieu8-XSKT'!AA126</f>
        <v>0</v>
      </c>
      <c r="AB126" s="39">
        <f>'Bieu8-XSKT'!AB126</f>
        <v>0</v>
      </c>
      <c r="AC126" s="39">
        <f>'Bieu8-XSKT'!AC126</f>
        <v>0</v>
      </c>
      <c r="AD126" s="39">
        <f>'Bieu8-XSKT'!AD126</f>
        <v>0</v>
      </c>
      <c r="AE126" s="39">
        <f>'Bieu8-XSKT'!AE126</f>
        <v>0</v>
      </c>
      <c r="AF126" s="39">
        <f>'Bieu8-XSKT'!AF126</f>
        <v>0</v>
      </c>
      <c r="AG126" s="39">
        <f>'Bieu8-XSKT'!AG126</f>
        <v>0</v>
      </c>
      <c r="AH126" s="39">
        <f>'Bieu8-XSKT'!AH126</f>
        <v>0</v>
      </c>
      <c r="AI126" s="39">
        <f>'Bieu8-XSKT'!AI126</f>
        <v>0</v>
      </c>
      <c r="AJ126" s="39">
        <f>'Bieu8-XSKT'!AJ126</f>
        <v>0</v>
      </c>
      <c r="AK126" s="39">
        <f>'Bieu8-XSKT'!AK126</f>
        <v>0</v>
      </c>
      <c r="AL126" s="39">
        <f>'Bieu8-XSKT'!AL126</f>
        <v>0</v>
      </c>
      <c r="AM126" s="39">
        <f>'Bieu8-XSKT'!AM126</f>
        <v>0</v>
      </c>
      <c r="AN126" s="39">
        <f>'Bieu8-XSKT'!AN126</f>
        <v>0</v>
      </c>
      <c r="AO126" s="39">
        <f>'Bieu8-XSKT'!AO126</f>
        <v>0</v>
      </c>
      <c r="AP126" s="39">
        <f>'Bieu8-XSKT'!AP126</f>
        <v>0</v>
      </c>
      <c r="AQ126" s="39">
        <f>'Bieu8-XSKT'!AQ126</f>
        <v>0</v>
      </c>
      <c r="AR126" s="39">
        <f>'Bieu8-XSKT'!AR126</f>
        <v>0</v>
      </c>
      <c r="AS126" s="39">
        <f>'Bieu8-XSKT'!AS126</f>
        <v>0</v>
      </c>
      <c r="AT126" s="39">
        <f>'Bieu8-XSKT'!AT126</f>
        <v>0</v>
      </c>
      <c r="AU126" s="39">
        <f>'Bieu8-XSKT'!AU126</f>
        <v>0</v>
      </c>
      <c r="AV126" s="39">
        <f>'Bieu8-XSKT'!AV126</f>
        <v>0</v>
      </c>
      <c r="AW126" s="39">
        <f>'Bieu8-XSKT'!AW126</f>
        <v>0</v>
      </c>
      <c r="AX126" s="39">
        <f>'Bieu8-XSKT'!AX126</f>
        <v>0</v>
      </c>
      <c r="AY126" s="39">
        <f>'Bieu8-XSKT'!AY126</f>
        <v>0</v>
      </c>
      <c r="AZ126" s="39">
        <f>'Bieu8-XSKT'!AZ126</f>
        <v>0</v>
      </c>
      <c r="BA126" s="39">
        <f>'Bieu8-XSKT'!BA126</f>
        <v>0</v>
      </c>
      <c r="BB126" s="39">
        <f>'Bieu8-XSKT'!BB126</f>
        <v>0</v>
      </c>
      <c r="BC126" s="39">
        <f>'Bieu8-XSKT'!BC126</f>
        <v>0</v>
      </c>
      <c r="BD126" s="39">
        <f>'Bieu8-XSKT'!BD126</f>
        <v>0</v>
      </c>
      <c r="BE126" s="39">
        <f>'Bieu8-XSKT'!BE126</f>
        <v>0</v>
      </c>
      <c r="BF126" s="39">
        <f>'Bieu8-XSKT'!BF126</f>
        <v>0</v>
      </c>
      <c r="BG126" s="39">
        <f>'Bieu8-XSKT'!BG126</f>
        <v>0</v>
      </c>
      <c r="BH126" s="39">
        <f>'Bieu8-XSKT'!BH126</f>
        <v>0</v>
      </c>
      <c r="BI126" s="39">
        <f>'Bieu8-XSKT'!BI126</f>
        <v>0</v>
      </c>
      <c r="BJ126" s="39">
        <f>'Bieu8-XSKT'!BJ126</f>
        <v>0</v>
      </c>
      <c r="BK126" s="39">
        <f>'Bieu8-XSKT'!BK126</f>
        <v>0</v>
      </c>
      <c r="BL126" s="39">
        <f>'Bieu8-XSKT'!BL126</f>
        <v>0</v>
      </c>
      <c r="BM126" s="39">
        <f>'Bieu8-XSKT'!BM126</f>
        <v>0</v>
      </c>
      <c r="BN126" s="39">
        <f>'Bieu8-XSKT'!BN126</f>
        <v>0</v>
      </c>
      <c r="BO126" s="39">
        <f>'Bieu8-XSKT'!BO126</f>
        <v>0</v>
      </c>
      <c r="BP126" s="39">
        <f>'Bieu8-XSKT'!BP126</f>
        <v>0</v>
      </c>
      <c r="BQ126" s="39">
        <f>'Bieu8-XSKT'!BQ126</f>
        <v>0</v>
      </c>
      <c r="BR126" s="39">
        <f>'Bieu8-XSKT'!BR126</f>
        <v>0</v>
      </c>
      <c r="BS126" s="39">
        <f>'Bieu8-XSKT'!BS126</f>
        <v>0</v>
      </c>
      <c r="BT126" s="39">
        <f>'Bieu8-XSKT'!BT126</f>
        <v>0</v>
      </c>
      <c r="BU126" s="39">
        <f>'Bieu8-XSKT'!BU126</f>
        <v>0</v>
      </c>
      <c r="BV126" s="39">
        <f>'Bieu8-XSKT'!BV126</f>
        <v>0</v>
      </c>
      <c r="BW126" s="39">
        <f>'Bieu8-XSKT'!BW126</f>
        <v>0</v>
      </c>
      <c r="BX126" s="39">
        <f>'Bieu8-XSKT'!BX126</f>
        <v>0</v>
      </c>
      <c r="BY126" s="39">
        <f>'Bieu8-XSKT'!BY126</f>
        <v>0</v>
      </c>
      <c r="BZ126" s="39">
        <f>'Bieu8-XSKT'!BZ126</f>
        <v>15423.75</v>
      </c>
      <c r="CA126" s="39">
        <f>'Bieu8-XSKT'!CA126</f>
        <v>13940</v>
      </c>
      <c r="CB126" s="39">
        <f>'Bieu8-XSKT'!CB126</f>
        <v>13940</v>
      </c>
      <c r="CC126" s="39">
        <f t="shared" ref="CC126:CC165" si="20">CB126</f>
        <v>13940</v>
      </c>
      <c r="CD126" s="41" t="s">
        <v>54</v>
      </c>
      <c r="CE126" s="491"/>
    </row>
    <row r="127" spans="1:83" s="17" customFormat="1" ht="105" x14ac:dyDescent="0.25">
      <c r="A127" s="41">
        <f t="shared" si="19"/>
        <v>6</v>
      </c>
      <c r="B127" s="151" t="s">
        <v>317</v>
      </c>
      <c r="C127" s="44"/>
      <c r="D127" s="44"/>
      <c r="E127" s="45"/>
      <c r="F127" s="255" t="s">
        <v>682</v>
      </c>
      <c r="G127" s="39">
        <f>'Bieu8-XSKT'!G127</f>
        <v>28100</v>
      </c>
      <c r="H127" s="39">
        <f>'Bieu8-XSKT'!H127</f>
        <v>25290</v>
      </c>
      <c r="I127" s="39">
        <f>'Bieu8-XSKT'!I127</f>
        <v>0</v>
      </c>
      <c r="J127" s="39">
        <f>'Bieu8-XSKT'!J127</f>
        <v>0</v>
      </c>
      <c r="K127" s="39">
        <f>'Bieu8-XSKT'!K127</f>
        <v>0</v>
      </c>
      <c r="L127" s="39">
        <f>'Bieu8-XSKT'!L127</f>
        <v>0</v>
      </c>
      <c r="M127" s="39">
        <f>'Bieu8-XSKT'!M127</f>
        <v>0</v>
      </c>
      <c r="N127" s="39">
        <f>'Bieu8-XSKT'!N127</f>
        <v>0</v>
      </c>
      <c r="O127" s="39">
        <f>'Bieu8-XSKT'!O127</f>
        <v>0</v>
      </c>
      <c r="P127" s="39">
        <f>'Bieu8-XSKT'!P127</f>
        <v>0</v>
      </c>
      <c r="Q127" s="39">
        <f>'Bieu8-XSKT'!Q127</f>
        <v>0</v>
      </c>
      <c r="R127" s="39">
        <f>'Bieu8-XSKT'!R127</f>
        <v>0</v>
      </c>
      <c r="S127" s="39">
        <f>'Bieu8-XSKT'!S127</f>
        <v>0</v>
      </c>
      <c r="T127" s="39">
        <f>'Bieu8-XSKT'!T127</f>
        <v>0</v>
      </c>
      <c r="U127" s="39">
        <f>'Bieu8-XSKT'!U127</f>
        <v>0</v>
      </c>
      <c r="V127" s="39">
        <f>'Bieu8-XSKT'!V127</f>
        <v>0</v>
      </c>
      <c r="W127" s="39">
        <f>'Bieu8-XSKT'!W127</f>
        <v>0</v>
      </c>
      <c r="X127" s="39">
        <f>'Bieu8-XSKT'!X127</f>
        <v>0</v>
      </c>
      <c r="Y127" s="39">
        <f>'Bieu8-XSKT'!Y127</f>
        <v>0</v>
      </c>
      <c r="Z127" s="39">
        <f>'Bieu8-XSKT'!Z127</f>
        <v>0</v>
      </c>
      <c r="AA127" s="39">
        <f>'Bieu8-XSKT'!AA127</f>
        <v>0</v>
      </c>
      <c r="AB127" s="39">
        <f>'Bieu8-XSKT'!AB127</f>
        <v>0</v>
      </c>
      <c r="AC127" s="39">
        <f>'Bieu8-XSKT'!AC127</f>
        <v>0</v>
      </c>
      <c r="AD127" s="39">
        <f>'Bieu8-XSKT'!AD127</f>
        <v>0</v>
      </c>
      <c r="AE127" s="39">
        <f>'Bieu8-XSKT'!AE127</f>
        <v>0</v>
      </c>
      <c r="AF127" s="39">
        <f>'Bieu8-XSKT'!AF127</f>
        <v>0</v>
      </c>
      <c r="AG127" s="39">
        <f>'Bieu8-XSKT'!AG127</f>
        <v>0</v>
      </c>
      <c r="AH127" s="39">
        <f>'Bieu8-XSKT'!AH127</f>
        <v>0</v>
      </c>
      <c r="AI127" s="39">
        <f>'Bieu8-XSKT'!AI127</f>
        <v>0</v>
      </c>
      <c r="AJ127" s="39">
        <f>'Bieu8-XSKT'!AJ127</f>
        <v>0</v>
      </c>
      <c r="AK127" s="39">
        <f>'Bieu8-XSKT'!AK127</f>
        <v>0</v>
      </c>
      <c r="AL127" s="39">
        <f>'Bieu8-XSKT'!AL127</f>
        <v>0</v>
      </c>
      <c r="AM127" s="39">
        <f>'Bieu8-XSKT'!AM127</f>
        <v>0</v>
      </c>
      <c r="AN127" s="39">
        <f>'Bieu8-XSKT'!AN127</f>
        <v>0</v>
      </c>
      <c r="AO127" s="39">
        <f>'Bieu8-XSKT'!AO127</f>
        <v>0</v>
      </c>
      <c r="AP127" s="39">
        <f>'Bieu8-XSKT'!AP127</f>
        <v>0</v>
      </c>
      <c r="AQ127" s="39">
        <f>'Bieu8-XSKT'!AQ127</f>
        <v>0</v>
      </c>
      <c r="AR127" s="39">
        <f>'Bieu8-XSKT'!AR127</f>
        <v>0</v>
      </c>
      <c r="AS127" s="39">
        <f>'Bieu8-XSKT'!AS127</f>
        <v>0</v>
      </c>
      <c r="AT127" s="39">
        <f>'Bieu8-XSKT'!AT127</f>
        <v>0</v>
      </c>
      <c r="AU127" s="39">
        <f>'Bieu8-XSKT'!AU127</f>
        <v>0</v>
      </c>
      <c r="AV127" s="39">
        <f>'Bieu8-XSKT'!AV127</f>
        <v>0</v>
      </c>
      <c r="AW127" s="39">
        <f>'Bieu8-XSKT'!AW127</f>
        <v>0</v>
      </c>
      <c r="AX127" s="39">
        <f>'Bieu8-XSKT'!AX127</f>
        <v>0</v>
      </c>
      <c r="AY127" s="39">
        <f>'Bieu8-XSKT'!AY127</f>
        <v>0</v>
      </c>
      <c r="AZ127" s="39">
        <f>'Bieu8-XSKT'!AZ127</f>
        <v>0</v>
      </c>
      <c r="BA127" s="39">
        <f>'Bieu8-XSKT'!BA127</f>
        <v>0</v>
      </c>
      <c r="BB127" s="39">
        <f>'Bieu8-XSKT'!BB127</f>
        <v>0</v>
      </c>
      <c r="BC127" s="39">
        <f>'Bieu8-XSKT'!BC127</f>
        <v>0</v>
      </c>
      <c r="BD127" s="39">
        <f>'Bieu8-XSKT'!BD127</f>
        <v>0</v>
      </c>
      <c r="BE127" s="39">
        <f>'Bieu8-XSKT'!BE127</f>
        <v>0</v>
      </c>
      <c r="BF127" s="39">
        <f>'Bieu8-XSKT'!BF127</f>
        <v>0</v>
      </c>
      <c r="BG127" s="39">
        <f>'Bieu8-XSKT'!BG127</f>
        <v>0</v>
      </c>
      <c r="BH127" s="39">
        <f>'Bieu8-XSKT'!BH127</f>
        <v>0</v>
      </c>
      <c r="BI127" s="39">
        <f>'Bieu8-XSKT'!BI127</f>
        <v>0</v>
      </c>
      <c r="BJ127" s="39">
        <f>'Bieu8-XSKT'!BJ127</f>
        <v>0</v>
      </c>
      <c r="BK127" s="39">
        <f>'Bieu8-XSKT'!BK127</f>
        <v>0</v>
      </c>
      <c r="BL127" s="39">
        <f>'Bieu8-XSKT'!BL127</f>
        <v>0</v>
      </c>
      <c r="BM127" s="39">
        <f>'Bieu8-XSKT'!BM127</f>
        <v>0</v>
      </c>
      <c r="BN127" s="39">
        <f>'Bieu8-XSKT'!BN127</f>
        <v>0</v>
      </c>
      <c r="BO127" s="39">
        <f>'Bieu8-XSKT'!BO127</f>
        <v>0</v>
      </c>
      <c r="BP127" s="39">
        <f>'Bieu8-XSKT'!BP127</f>
        <v>0</v>
      </c>
      <c r="BQ127" s="39">
        <f>'Bieu8-XSKT'!BQ127</f>
        <v>0</v>
      </c>
      <c r="BR127" s="39">
        <f>'Bieu8-XSKT'!BR127</f>
        <v>0</v>
      </c>
      <c r="BS127" s="39">
        <f>'Bieu8-XSKT'!BS127</f>
        <v>0</v>
      </c>
      <c r="BT127" s="39">
        <f>'Bieu8-XSKT'!BT127</f>
        <v>0</v>
      </c>
      <c r="BU127" s="39">
        <f>'Bieu8-XSKT'!BU127</f>
        <v>0</v>
      </c>
      <c r="BV127" s="39">
        <f>'Bieu8-XSKT'!BV127</f>
        <v>0</v>
      </c>
      <c r="BW127" s="39">
        <f>'Bieu8-XSKT'!BW127</f>
        <v>0</v>
      </c>
      <c r="BX127" s="39">
        <f>'Bieu8-XSKT'!BX127</f>
        <v>0</v>
      </c>
      <c r="BY127" s="39">
        <f>'Bieu8-XSKT'!BY127</f>
        <v>0</v>
      </c>
      <c r="BZ127" s="39">
        <f>'Bieu8-XSKT'!BZ127</f>
        <v>12645</v>
      </c>
      <c r="CA127" s="39">
        <f>'Bieu8-XSKT'!CA127</f>
        <v>11240</v>
      </c>
      <c r="CB127" s="39">
        <f>'Bieu8-XSKT'!CB127</f>
        <v>11240</v>
      </c>
      <c r="CC127" s="39">
        <f t="shared" si="20"/>
        <v>11240</v>
      </c>
      <c r="CD127" s="41" t="s">
        <v>54</v>
      </c>
      <c r="CE127" s="491"/>
    </row>
    <row r="128" spans="1:83" s="17" customFormat="1" ht="63" x14ac:dyDescent="0.25">
      <c r="A128" s="41">
        <f t="shared" si="19"/>
        <v>7</v>
      </c>
      <c r="B128" s="61" t="s">
        <v>449</v>
      </c>
      <c r="C128" s="44"/>
      <c r="D128" s="44"/>
      <c r="E128" s="45"/>
      <c r="F128" s="255" t="s">
        <v>671</v>
      </c>
      <c r="G128" s="39">
        <f>'Bieu8-XSKT'!G128</f>
        <v>1796</v>
      </c>
      <c r="H128" s="39">
        <f>'Bieu8-XSKT'!H128</f>
        <v>1618</v>
      </c>
      <c r="I128" s="39">
        <f>'Bieu8-XSKT'!I128</f>
        <v>0</v>
      </c>
      <c r="J128" s="39">
        <f>'Bieu8-XSKT'!J128</f>
        <v>0</v>
      </c>
      <c r="K128" s="39">
        <f>'Bieu8-XSKT'!K128</f>
        <v>0</v>
      </c>
      <c r="L128" s="39">
        <f>'Bieu8-XSKT'!L128</f>
        <v>0</v>
      </c>
      <c r="M128" s="39">
        <f>'Bieu8-XSKT'!M128</f>
        <v>0</v>
      </c>
      <c r="N128" s="39">
        <f>'Bieu8-XSKT'!N128</f>
        <v>0</v>
      </c>
      <c r="O128" s="39">
        <f>'Bieu8-XSKT'!O128</f>
        <v>0</v>
      </c>
      <c r="P128" s="39">
        <f>'Bieu8-XSKT'!P128</f>
        <v>0</v>
      </c>
      <c r="Q128" s="39">
        <f>'Bieu8-XSKT'!Q128</f>
        <v>0</v>
      </c>
      <c r="R128" s="39">
        <f>'Bieu8-XSKT'!R128</f>
        <v>0</v>
      </c>
      <c r="S128" s="39">
        <f>'Bieu8-XSKT'!S128</f>
        <v>0</v>
      </c>
      <c r="T128" s="39">
        <f>'Bieu8-XSKT'!T128</f>
        <v>0</v>
      </c>
      <c r="U128" s="39">
        <f>'Bieu8-XSKT'!U128</f>
        <v>0</v>
      </c>
      <c r="V128" s="39">
        <f>'Bieu8-XSKT'!V128</f>
        <v>0</v>
      </c>
      <c r="W128" s="39">
        <f>'Bieu8-XSKT'!W128</f>
        <v>0</v>
      </c>
      <c r="X128" s="39">
        <f>'Bieu8-XSKT'!X128</f>
        <v>0</v>
      </c>
      <c r="Y128" s="39">
        <f>'Bieu8-XSKT'!Y128</f>
        <v>0</v>
      </c>
      <c r="Z128" s="39">
        <f>'Bieu8-XSKT'!Z128</f>
        <v>0</v>
      </c>
      <c r="AA128" s="39">
        <f>'Bieu8-XSKT'!AA128</f>
        <v>0</v>
      </c>
      <c r="AB128" s="39">
        <f>'Bieu8-XSKT'!AB128</f>
        <v>0</v>
      </c>
      <c r="AC128" s="39">
        <f>'Bieu8-XSKT'!AC128</f>
        <v>0</v>
      </c>
      <c r="AD128" s="39">
        <f>'Bieu8-XSKT'!AD128</f>
        <v>0</v>
      </c>
      <c r="AE128" s="39">
        <f>'Bieu8-XSKT'!AE128</f>
        <v>0</v>
      </c>
      <c r="AF128" s="39">
        <f>'Bieu8-XSKT'!AF128</f>
        <v>0</v>
      </c>
      <c r="AG128" s="39">
        <f>'Bieu8-XSKT'!AG128</f>
        <v>0</v>
      </c>
      <c r="AH128" s="39">
        <f>'Bieu8-XSKT'!AH128</f>
        <v>0</v>
      </c>
      <c r="AI128" s="39">
        <f>'Bieu8-XSKT'!AI128</f>
        <v>0</v>
      </c>
      <c r="AJ128" s="39">
        <f>'Bieu8-XSKT'!AJ128</f>
        <v>0</v>
      </c>
      <c r="AK128" s="39">
        <f>'Bieu8-XSKT'!AK128</f>
        <v>0</v>
      </c>
      <c r="AL128" s="39">
        <f>'Bieu8-XSKT'!AL128</f>
        <v>0</v>
      </c>
      <c r="AM128" s="39">
        <f>'Bieu8-XSKT'!AM128</f>
        <v>0</v>
      </c>
      <c r="AN128" s="39">
        <f>'Bieu8-XSKT'!AN128</f>
        <v>0</v>
      </c>
      <c r="AO128" s="39">
        <f>'Bieu8-XSKT'!AO128</f>
        <v>0</v>
      </c>
      <c r="AP128" s="39">
        <f>'Bieu8-XSKT'!AP128</f>
        <v>0</v>
      </c>
      <c r="AQ128" s="39">
        <f>'Bieu8-XSKT'!AQ128</f>
        <v>0</v>
      </c>
      <c r="AR128" s="39">
        <f>'Bieu8-XSKT'!AR128</f>
        <v>0</v>
      </c>
      <c r="AS128" s="39">
        <f>'Bieu8-XSKT'!AS128</f>
        <v>0</v>
      </c>
      <c r="AT128" s="39">
        <f>'Bieu8-XSKT'!AT128</f>
        <v>0</v>
      </c>
      <c r="AU128" s="39">
        <f>'Bieu8-XSKT'!AU128</f>
        <v>0</v>
      </c>
      <c r="AV128" s="39">
        <f>'Bieu8-XSKT'!AV128</f>
        <v>0</v>
      </c>
      <c r="AW128" s="39">
        <f>'Bieu8-XSKT'!AW128</f>
        <v>0</v>
      </c>
      <c r="AX128" s="39">
        <f>'Bieu8-XSKT'!AX128</f>
        <v>0</v>
      </c>
      <c r="AY128" s="39">
        <f>'Bieu8-XSKT'!AY128</f>
        <v>0</v>
      </c>
      <c r="AZ128" s="39">
        <f>'Bieu8-XSKT'!AZ128</f>
        <v>0</v>
      </c>
      <c r="BA128" s="39">
        <f>'Bieu8-XSKT'!BA128</f>
        <v>0</v>
      </c>
      <c r="BB128" s="39">
        <f>'Bieu8-XSKT'!BB128</f>
        <v>0</v>
      </c>
      <c r="BC128" s="39">
        <f>'Bieu8-XSKT'!BC128</f>
        <v>0</v>
      </c>
      <c r="BD128" s="39">
        <f>'Bieu8-XSKT'!BD128</f>
        <v>0</v>
      </c>
      <c r="BE128" s="39">
        <f>'Bieu8-XSKT'!BE128</f>
        <v>0</v>
      </c>
      <c r="BF128" s="39">
        <f>'Bieu8-XSKT'!BF128</f>
        <v>0</v>
      </c>
      <c r="BG128" s="39">
        <f>'Bieu8-XSKT'!BG128</f>
        <v>0</v>
      </c>
      <c r="BH128" s="39">
        <f>'Bieu8-XSKT'!BH128</f>
        <v>0</v>
      </c>
      <c r="BI128" s="39">
        <f>'Bieu8-XSKT'!BI128</f>
        <v>0</v>
      </c>
      <c r="BJ128" s="39">
        <f>'Bieu8-XSKT'!BJ128</f>
        <v>0</v>
      </c>
      <c r="BK128" s="39">
        <f>'Bieu8-XSKT'!BK128</f>
        <v>0</v>
      </c>
      <c r="BL128" s="39">
        <f>'Bieu8-XSKT'!BL128</f>
        <v>0</v>
      </c>
      <c r="BM128" s="39">
        <f>'Bieu8-XSKT'!BM128</f>
        <v>0</v>
      </c>
      <c r="BN128" s="39">
        <f>'Bieu8-XSKT'!BN128</f>
        <v>0</v>
      </c>
      <c r="BO128" s="39">
        <f>'Bieu8-XSKT'!BO128</f>
        <v>0</v>
      </c>
      <c r="BP128" s="39">
        <f>'Bieu8-XSKT'!BP128</f>
        <v>0</v>
      </c>
      <c r="BQ128" s="39">
        <f>'Bieu8-XSKT'!BQ128</f>
        <v>0</v>
      </c>
      <c r="BR128" s="39">
        <f>'Bieu8-XSKT'!BR128</f>
        <v>0</v>
      </c>
      <c r="BS128" s="39">
        <f>'Bieu8-XSKT'!BS128</f>
        <v>0</v>
      </c>
      <c r="BT128" s="39">
        <f>'Bieu8-XSKT'!BT128</f>
        <v>0</v>
      </c>
      <c r="BU128" s="39">
        <f>'Bieu8-XSKT'!BU128</f>
        <v>496</v>
      </c>
      <c r="BV128" s="39">
        <f>'Bieu8-XSKT'!BV128</f>
        <v>20</v>
      </c>
      <c r="BW128" s="39">
        <f>'Bieu8-XSKT'!BW128</f>
        <v>0</v>
      </c>
      <c r="BX128" s="39">
        <f>'Bieu8-XSKT'!BX128</f>
        <v>0</v>
      </c>
      <c r="BY128" s="39">
        <f>'Bieu8-XSKT'!BY128</f>
        <v>476</v>
      </c>
      <c r="BZ128" s="39">
        <f>'Bieu8-XSKT'!BZ128</f>
        <v>0</v>
      </c>
      <c r="CA128" s="39">
        <f>'Bieu8-XSKT'!CA128</f>
        <v>724</v>
      </c>
      <c r="CB128" s="39">
        <f>'Bieu8-XSKT'!CB128</f>
        <v>1200</v>
      </c>
      <c r="CC128" s="39">
        <f>CB128-BY128</f>
        <v>724</v>
      </c>
      <c r="CD128" s="41" t="s">
        <v>55</v>
      </c>
      <c r="CE128" s="491"/>
    </row>
    <row r="129" spans="1:83" s="17" customFormat="1" ht="45" x14ac:dyDescent="0.25">
      <c r="A129" s="41">
        <f t="shared" si="19"/>
        <v>8</v>
      </c>
      <c r="B129" s="151" t="s">
        <v>290</v>
      </c>
      <c r="C129" s="44"/>
      <c r="D129" s="44"/>
      <c r="E129" s="45"/>
      <c r="F129" s="255" t="s">
        <v>670</v>
      </c>
      <c r="G129" s="39">
        <f>'Bieu8-XSKT'!G129</f>
        <v>5945</v>
      </c>
      <c r="H129" s="39">
        <f>'Bieu8-XSKT'!H129</f>
        <v>5350.5</v>
      </c>
      <c r="I129" s="39">
        <f>'Bieu8-XSKT'!I129</f>
        <v>0</v>
      </c>
      <c r="J129" s="39">
        <f>'Bieu8-XSKT'!J129</f>
        <v>0</v>
      </c>
      <c r="K129" s="39">
        <f>'Bieu8-XSKT'!K129</f>
        <v>0</v>
      </c>
      <c r="L129" s="39">
        <f>'Bieu8-XSKT'!L129</f>
        <v>0</v>
      </c>
      <c r="M129" s="39">
        <f>'Bieu8-XSKT'!M129</f>
        <v>0</v>
      </c>
      <c r="N129" s="39">
        <f>'Bieu8-XSKT'!N129</f>
        <v>0</v>
      </c>
      <c r="O129" s="39">
        <f>'Bieu8-XSKT'!O129</f>
        <v>0</v>
      </c>
      <c r="P129" s="39">
        <f>'Bieu8-XSKT'!P129</f>
        <v>0</v>
      </c>
      <c r="Q129" s="39">
        <f>'Bieu8-XSKT'!Q129</f>
        <v>0</v>
      </c>
      <c r="R129" s="39">
        <f>'Bieu8-XSKT'!R129</f>
        <v>0</v>
      </c>
      <c r="S129" s="39">
        <f>'Bieu8-XSKT'!S129</f>
        <v>0</v>
      </c>
      <c r="T129" s="39">
        <f>'Bieu8-XSKT'!T129</f>
        <v>0</v>
      </c>
      <c r="U129" s="39">
        <f>'Bieu8-XSKT'!U129</f>
        <v>0</v>
      </c>
      <c r="V129" s="39">
        <f>'Bieu8-XSKT'!V129</f>
        <v>0</v>
      </c>
      <c r="W129" s="39">
        <f>'Bieu8-XSKT'!W129</f>
        <v>0</v>
      </c>
      <c r="X129" s="39">
        <f>'Bieu8-XSKT'!X129</f>
        <v>0</v>
      </c>
      <c r="Y129" s="39">
        <f>'Bieu8-XSKT'!Y129</f>
        <v>0</v>
      </c>
      <c r="Z129" s="39">
        <f>'Bieu8-XSKT'!Z129</f>
        <v>0</v>
      </c>
      <c r="AA129" s="39">
        <f>'Bieu8-XSKT'!AA129</f>
        <v>0</v>
      </c>
      <c r="AB129" s="39">
        <f>'Bieu8-XSKT'!AB129</f>
        <v>0</v>
      </c>
      <c r="AC129" s="39">
        <f>'Bieu8-XSKT'!AC129</f>
        <v>0</v>
      </c>
      <c r="AD129" s="39">
        <f>'Bieu8-XSKT'!AD129</f>
        <v>0</v>
      </c>
      <c r="AE129" s="39">
        <f>'Bieu8-XSKT'!AE129</f>
        <v>0</v>
      </c>
      <c r="AF129" s="39">
        <f>'Bieu8-XSKT'!AF129</f>
        <v>0</v>
      </c>
      <c r="AG129" s="39">
        <f>'Bieu8-XSKT'!AG129</f>
        <v>0</v>
      </c>
      <c r="AH129" s="39">
        <f>'Bieu8-XSKT'!AH129</f>
        <v>0</v>
      </c>
      <c r="AI129" s="39">
        <f>'Bieu8-XSKT'!AI129</f>
        <v>0</v>
      </c>
      <c r="AJ129" s="39">
        <f>'Bieu8-XSKT'!AJ129</f>
        <v>0</v>
      </c>
      <c r="AK129" s="39">
        <f>'Bieu8-XSKT'!AK129</f>
        <v>0</v>
      </c>
      <c r="AL129" s="39">
        <f>'Bieu8-XSKT'!AL129</f>
        <v>0</v>
      </c>
      <c r="AM129" s="39">
        <f>'Bieu8-XSKT'!AM129</f>
        <v>0</v>
      </c>
      <c r="AN129" s="39">
        <f>'Bieu8-XSKT'!AN129</f>
        <v>0</v>
      </c>
      <c r="AO129" s="39">
        <f>'Bieu8-XSKT'!AO129</f>
        <v>0</v>
      </c>
      <c r="AP129" s="39">
        <f>'Bieu8-XSKT'!AP129</f>
        <v>0</v>
      </c>
      <c r="AQ129" s="39">
        <f>'Bieu8-XSKT'!AQ129</f>
        <v>0</v>
      </c>
      <c r="AR129" s="39">
        <f>'Bieu8-XSKT'!AR129</f>
        <v>0</v>
      </c>
      <c r="AS129" s="39">
        <f>'Bieu8-XSKT'!AS129</f>
        <v>0</v>
      </c>
      <c r="AT129" s="39">
        <f>'Bieu8-XSKT'!AT129</f>
        <v>0</v>
      </c>
      <c r="AU129" s="39">
        <f>'Bieu8-XSKT'!AU129</f>
        <v>0</v>
      </c>
      <c r="AV129" s="39">
        <f>'Bieu8-XSKT'!AV129</f>
        <v>0</v>
      </c>
      <c r="AW129" s="39">
        <f>'Bieu8-XSKT'!AW129</f>
        <v>0</v>
      </c>
      <c r="AX129" s="39">
        <f>'Bieu8-XSKT'!AX129</f>
        <v>0</v>
      </c>
      <c r="AY129" s="39">
        <f>'Bieu8-XSKT'!AY129</f>
        <v>0</v>
      </c>
      <c r="AZ129" s="39">
        <f>'Bieu8-XSKT'!AZ129</f>
        <v>0</v>
      </c>
      <c r="BA129" s="39">
        <f>'Bieu8-XSKT'!BA129</f>
        <v>0</v>
      </c>
      <c r="BB129" s="39">
        <f>'Bieu8-XSKT'!BB129</f>
        <v>0</v>
      </c>
      <c r="BC129" s="39">
        <f>'Bieu8-XSKT'!BC129</f>
        <v>0</v>
      </c>
      <c r="BD129" s="39">
        <f>'Bieu8-XSKT'!BD129</f>
        <v>0</v>
      </c>
      <c r="BE129" s="39">
        <f>'Bieu8-XSKT'!BE129</f>
        <v>0</v>
      </c>
      <c r="BF129" s="39">
        <f>'Bieu8-XSKT'!BF129</f>
        <v>0</v>
      </c>
      <c r="BG129" s="39">
        <f>'Bieu8-XSKT'!BG129</f>
        <v>0</v>
      </c>
      <c r="BH129" s="39">
        <f>'Bieu8-XSKT'!BH129</f>
        <v>0</v>
      </c>
      <c r="BI129" s="39">
        <f>'Bieu8-XSKT'!BI129</f>
        <v>0</v>
      </c>
      <c r="BJ129" s="39">
        <f>'Bieu8-XSKT'!BJ129</f>
        <v>0</v>
      </c>
      <c r="BK129" s="39">
        <f>'Bieu8-XSKT'!BK129</f>
        <v>0</v>
      </c>
      <c r="BL129" s="39">
        <f>'Bieu8-XSKT'!BL129</f>
        <v>0</v>
      </c>
      <c r="BM129" s="39">
        <f>'Bieu8-XSKT'!BM129</f>
        <v>0</v>
      </c>
      <c r="BN129" s="39">
        <f>'Bieu8-XSKT'!BN129</f>
        <v>0</v>
      </c>
      <c r="BO129" s="39">
        <f>'Bieu8-XSKT'!BO129</f>
        <v>0</v>
      </c>
      <c r="BP129" s="39">
        <f>'Bieu8-XSKT'!BP129</f>
        <v>0</v>
      </c>
      <c r="BQ129" s="39">
        <f>'Bieu8-XSKT'!BQ129</f>
        <v>0</v>
      </c>
      <c r="BR129" s="39">
        <f>'Bieu8-XSKT'!BR129</f>
        <v>0</v>
      </c>
      <c r="BS129" s="39">
        <f>'Bieu8-XSKT'!BS129</f>
        <v>0</v>
      </c>
      <c r="BT129" s="39">
        <f>'Bieu8-XSKT'!BT129</f>
        <v>0</v>
      </c>
      <c r="BU129" s="39">
        <f>'Bieu8-XSKT'!BU129</f>
        <v>0</v>
      </c>
      <c r="BV129" s="39">
        <f>'Bieu8-XSKT'!BV129</f>
        <v>0</v>
      </c>
      <c r="BW129" s="39">
        <f>'Bieu8-XSKT'!BW129</f>
        <v>0</v>
      </c>
      <c r="BX129" s="39">
        <f>'Bieu8-XSKT'!BX129</f>
        <v>0</v>
      </c>
      <c r="BY129" s="39">
        <f>'Bieu8-XSKT'!BY129</f>
        <v>0</v>
      </c>
      <c r="BZ129" s="39">
        <f>'Bieu8-XSKT'!BZ129</f>
        <v>2675.25</v>
      </c>
      <c r="CA129" s="39">
        <f>'Bieu8-XSKT'!CA129</f>
        <v>2660</v>
      </c>
      <c r="CB129" s="39">
        <f>'Bieu8-XSKT'!CB129</f>
        <v>2660</v>
      </c>
      <c r="CC129" s="39">
        <f t="shared" si="20"/>
        <v>2660</v>
      </c>
      <c r="CD129" s="41" t="s">
        <v>55</v>
      </c>
      <c r="CE129" s="491"/>
    </row>
    <row r="130" spans="1:83" s="17" customFormat="1" ht="60" x14ac:dyDescent="0.25">
      <c r="A130" s="41">
        <f t="shared" si="19"/>
        <v>9</v>
      </c>
      <c r="B130" s="151" t="s">
        <v>291</v>
      </c>
      <c r="C130" s="44"/>
      <c r="D130" s="44"/>
      <c r="E130" s="45"/>
      <c r="F130" s="255" t="s">
        <v>669</v>
      </c>
      <c r="G130" s="39">
        <f>'Bieu8-XSKT'!G130</f>
        <v>2224</v>
      </c>
      <c r="H130" s="39">
        <f>'Bieu8-XSKT'!H130</f>
        <v>2001.6000000000001</v>
      </c>
      <c r="I130" s="39">
        <f>'Bieu8-XSKT'!I130</f>
        <v>0</v>
      </c>
      <c r="J130" s="39">
        <f>'Bieu8-XSKT'!J130</f>
        <v>0</v>
      </c>
      <c r="K130" s="39">
        <f>'Bieu8-XSKT'!K130</f>
        <v>0</v>
      </c>
      <c r="L130" s="39">
        <f>'Bieu8-XSKT'!L130</f>
        <v>0</v>
      </c>
      <c r="M130" s="39">
        <f>'Bieu8-XSKT'!M130</f>
        <v>0</v>
      </c>
      <c r="N130" s="39">
        <f>'Bieu8-XSKT'!N130</f>
        <v>0</v>
      </c>
      <c r="O130" s="39">
        <f>'Bieu8-XSKT'!O130</f>
        <v>0</v>
      </c>
      <c r="P130" s="39">
        <f>'Bieu8-XSKT'!P130</f>
        <v>0</v>
      </c>
      <c r="Q130" s="39">
        <f>'Bieu8-XSKT'!Q130</f>
        <v>0</v>
      </c>
      <c r="R130" s="39">
        <f>'Bieu8-XSKT'!R130</f>
        <v>0</v>
      </c>
      <c r="S130" s="39">
        <f>'Bieu8-XSKT'!S130</f>
        <v>0</v>
      </c>
      <c r="T130" s="39">
        <f>'Bieu8-XSKT'!T130</f>
        <v>0</v>
      </c>
      <c r="U130" s="39">
        <f>'Bieu8-XSKT'!U130</f>
        <v>0</v>
      </c>
      <c r="V130" s="39">
        <f>'Bieu8-XSKT'!V130</f>
        <v>0</v>
      </c>
      <c r="W130" s="39">
        <f>'Bieu8-XSKT'!W130</f>
        <v>0</v>
      </c>
      <c r="X130" s="39">
        <f>'Bieu8-XSKT'!X130</f>
        <v>0</v>
      </c>
      <c r="Y130" s="39">
        <f>'Bieu8-XSKT'!Y130</f>
        <v>0</v>
      </c>
      <c r="Z130" s="39">
        <f>'Bieu8-XSKT'!Z130</f>
        <v>0</v>
      </c>
      <c r="AA130" s="39">
        <f>'Bieu8-XSKT'!AA130</f>
        <v>0</v>
      </c>
      <c r="AB130" s="39">
        <f>'Bieu8-XSKT'!AB130</f>
        <v>0</v>
      </c>
      <c r="AC130" s="39">
        <f>'Bieu8-XSKT'!AC130</f>
        <v>0</v>
      </c>
      <c r="AD130" s="39">
        <f>'Bieu8-XSKT'!AD130</f>
        <v>0</v>
      </c>
      <c r="AE130" s="39">
        <f>'Bieu8-XSKT'!AE130</f>
        <v>0</v>
      </c>
      <c r="AF130" s="39">
        <f>'Bieu8-XSKT'!AF130</f>
        <v>0</v>
      </c>
      <c r="AG130" s="39">
        <f>'Bieu8-XSKT'!AG130</f>
        <v>0</v>
      </c>
      <c r="AH130" s="39">
        <f>'Bieu8-XSKT'!AH130</f>
        <v>0</v>
      </c>
      <c r="AI130" s="39">
        <f>'Bieu8-XSKT'!AI130</f>
        <v>0</v>
      </c>
      <c r="AJ130" s="39">
        <f>'Bieu8-XSKT'!AJ130</f>
        <v>0</v>
      </c>
      <c r="AK130" s="39">
        <f>'Bieu8-XSKT'!AK130</f>
        <v>0</v>
      </c>
      <c r="AL130" s="39">
        <f>'Bieu8-XSKT'!AL130</f>
        <v>0</v>
      </c>
      <c r="AM130" s="39">
        <f>'Bieu8-XSKT'!AM130</f>
        <v>0</v>
      </c>
      <c r="AN130" s="39">
        <f>'Bieu8-XSKT'!AN130</f>
        <v>0</v>
      </c>
      <c r="AO130" s="39">
        <f>'Bieu8-XSKT'!AO130</f>
        <v>0</v>
      </c>
      <c r="AP130" s="39">
        <f>'Bieu8-XSKT'!AP130</f>
        <v>0</v>
      </c>
      <c r="AQ130" s="39">
        <f>'Bieu8-XSKT'!AQ130</f>
        <v>0</v>
      </c>
      <c r="AR130" s="39">
        <f>'Bieu8-XSKT'!AR130</f>
        <v>0</v>
      </c>
      <c r="AS130" s="39">
        <f>'Bieu8-XSKT'!AS130</f>
        <v>0</v>
      </c>
      <c r="AT130" s="39">
        <f>'Bieu8-XSKT'!AT130</f>
        <v>0</v>
      </c>
      <c r="AU130" s="39">
        <f>'Bieu8-XSKT'!AU130</f>
        <v>0</v>
      </c>
      <c r="AV130" s="39">
        <f>'Bieu8-XSKT'!AV130</f>
        <v>0</v>
      </c>
      <c r="AW130" s="39">
        <f>'Bieu8-XSKT'!AW130</f>
        <v>0</v>
      </c>
      <c r="AX130" s="39">
        <f>'Bieu8-XSKT'!AX130</f>
        <v>0</v>
      </c>
      <c r="AY130" s="39">
        <f>'Bieu8-XSKT'!AY130</f>
        <v>0</v>
      </c>
      <c r="AZ130" s="39">
        <f>'Bieu8-XSKT'!AZ130</f>
        <v>0</v>
      </c>
      <c r="BA130" s="39">
        <f>'Bieu8-XSKT'!BA130</f>
        <v>0</v>
      </c>
      <c r="BB130" s="39">
        <f>'Bieu8-XSKT'!BB130</f>
        <v>0</v>
      </c>
      <c r="BC130" s="39">
        <f>'Bieu8-XSKT'!BC130</f>
        <v>0</v>
      </c>
      <c r="BD130" s="39">
        <f>'Bieu8-XSKT'!BD130</f>
        <v>0</v>
      </c>
      <c r="BE130" s="39">
        <f>'Bieu8-XSKT'!BE130</f>
        <v>0</v>
      </c>
      <c r="BF130" s="39">
        <f>'Bieu8-XSKT'!BF130</f>
        <v>0</v>
      </c>
      <c r="BG130" s="39">
        <f>'Bieu8-XSKT'!BG130</f>
        <v>0</v>
      </c>
      <c r="BH130" s="39">
        <f>'Bieu8-XSKT'!BH130</f>
        <v>0</v>
      </c>
      <c r="BI130" s="39">
        <f>'Bieu8-XSKT'!BI130</f>
        <v>0</v>
      </c>
      <c r="BJ130" s="39">
        <f>'Bieu8-XSKT'!BJ130</f>
        <v>0</v>
      </c>
      <c r="BK130" s="39">
        <f>'Bieu8-XSKT'!BK130</f>
        <v>0</v>
      </c>
      <c r="BL130" s="39">
        <f>'Bieu8-XSKT'!BL130</f>
        <v>0</v>
      </c>
      <c r="BM130" s="39">
        <f>'Bieu8-XSKT'!BM130</f>
        <v>0</v>
      </c>
      <c r="BN130" s="39">
        <f>'Bieu8-XSKT'!BN130</f>
        <v>0</v>
      </c>
      <c r="BO130" s="39">
        <f>'Bieu8-XSKT'!BO130</f>
        <v>0</v>
      </c>
      <c r="BP130" s="39">
        <f>'Bieu8-XSKT'!BP130</f>
        <v>0</v>
      </c>
      <c r="BQ130" s="39">
        <f>'Bieu8-XSKT'!BQ130</f>
        <v>0</v>
      </c>
      <c r="BR130" s="39">
        <f>'Bieu8-XSKT'!BR130</f>
        <v>0</v>
      </c>
      <c r="BS130" s="39">
        <f>'Bieu8-XSKT'!BS130</f>
        <v>0</v>
      </c>
      <c r="BT130" s="39">
        <f>'Bieu8-XSKT'!BT130</f>
        <v>0</v>
      </c>
      <c r="BU130" s="39">
        <f>'Bieu8-XSKT'!BU130</f>
        <v>0</v>
      </c>
      <c r="BV130" s="39">
        <f>'Bieu8-XSKT'!BV130</f>
        <v>0</v>
      </c>
      <c r="BW130" s="39">
        <f>'Bieu8-XSKT'!BW130</f>
        <v>0</v>
      </c>
      <c r="BX130" s="39">
        <f>'Bieu8-XSKT'!BX130</f>
        <v>0</v>
      </c>
      <c r="BY130" s="39">
        <f>'Bieu8-XSKT'!BY130</f>
        <v>0</v>
      </c>
      <c r="BZ130" s="39">
        <f>'Bieu8-XSKT'!BZ130</f>
        <v>1000.8000000000001</v>
      </c>
      <c r="CA130" s="39">
        <f>'Bieu8-XSKT'!CA130</f>
        <v>1000</v>
      </c>
      <c r="CB130" s="39">
        <f>'Bieu8-XSKT'!CB130</f>
        <v>1000</v>
      </c>
      <c r="CC130" s="39">
        <f t="shared" si="20"/>
        <v>1000</v>
      </c>
      <c r="CD130" s="41" t="s">
        <v>55</v>
      </c>
      <c r="CE130" s="491"/>
    </row>
    <row r="131" spans="1:83" s="17" customFormat="1" ht="30" x14ac:dyDescent="0.25">
      <c r="A131" s="41">
        <f t="shared" si="19"/>
        <v>10</v>
      </c>
      <c r="B131" s="151" t="s">
        <v>369</v>
      </c>
      <c r="C131" s="44"/>
      <c r="D131" s="44"/>
      <c r="E131" s="45"/>
      <c r="F131" s="255" t="s">
        <v>705</v>
      </c>
      <c r="G131" s="39">
        <f>'Bieu8-XSKT'!G131</f>
        <v>5185</v>
      </c>
      <c r="H131" s="39">
        <f>'Bieu8-XSKT'!H131</f>
        <v>4666.5</v>
      </c>
      <c r="I131" s="39">
        <f>'Bieu8-XSKT'!I131</f>
        <v>0</v>
      </c>
      <c r="J131" s="39">
        <f>'Bieu8-XSKT'!J131</f>
        <v>0</v>
      </c>
      <c r="K131" s="39">
        <f>'Bieu8-XSKT'!K131</f>
        <v>0</v>
      </c>
      <c r="L131" s="39">
        <f>'Bieu8-XSKT'!L131</f>
        <v>0</v>
      </c>
      <c r="M131" s="39">
        <f>'Bieu8-XSKT'!M131</f>
        <v>0</v>
      </c>
      <c r="N131" s="39">
        <f>'Bieu8-XSKT'!N131</f>
        <v>0</v>
      </c>
      <c r="O131" s="39">
        <f>'Bieu8-XSKT'!O131</f>
        <v>0</v>
      </c>
      <c r="P131" s="39">
        <f>'Bieu8-XSKT'!P131</f>
        <v>0</v>
      </c>
      <c r="Q131" s="39">
        <f>'Bieu8-XSKT'!Q131</f>
        <v>0</v>
      </c>
      <c r="R131" s="39">
        <f>'Bieu8-XSKT'!R131</f>
        <v>0</v>
      </c>
      <c r="S131" s="39">
        <f>'Bieu8-XSKT'!S131</f>
        <v>0</v>
      </c>
      <c r="T131" s="39">
        <f>'Bieu8-XSKT'!T131</f>
        <v>0</v>
      </c>
      <c r="U131" s="39">
        <f>'Bieu8-XSKT'!U131</f>
        <v>0</v>
      </c>
      <c r="V131" s="39">
        <f>'Bieu8-XSKT'!V131</f>
        <v>0</v>
      </c>
      <c r="W131" s="39">
        <f>'Bieu8-XSKT'!W131</f>
        <v>0</v>
      </c>
      <c r="X131" s="39">
        <f>'Bieu8-XSKT'!X131</f>
        <v>0</v>
      </c>
      <c r="Y131" s="39">
        <f>'Bieu8-XSKT'!Y131</f>
        <v>0</v>
      </c>
      <c r="Z131" s="39">
        <f>'Bieu8-XSKT'!Z131</f>
        <v>0</v>
      </c>
      <c r="AA131" s="39">
        <f>'Bieu8-XSKT'!AA131</f>
        <v>0</v>
      </c>
      <c r="AB131" s="39">
        <f>'Bieu8-XSKT'!AB131</f>
        <v>0</v>
      </c>
      <c r="AC131" s="39">
        <f>'Bieu8-XSKT'!AC131</f>
        <v>0</v>
      </c>
      <c r="AD131" s="39">
        <f>'Bieu8-XSKT'!AD131</f>
        <v>0</v>
      </c>
      <c r="AE131" s="39">
        <f>'Bieu8-XSKT'!AE131</f>
        <v>0</v>
      </c>
      <c r="AF131" s="39">
        <f>'Bieu8-XSKT'!AF131</f>
        <v>0</v>
      </c>
      <c r="AG131" s="39">
        <f>'Bieu8-XSKT'!AG131</f>
        <v>0</v>
      </c>
      <c r="AH131" s="39">
        <f>'Bieu8-XSKT'!AH131</f>
        <v>0</v>
      </c>
      <c r="AI131" s="39">
        <f>'Bieu8-XSKT'!AI131</f>
        <v>0</v>
      </c>
      <c r="AJ131" s="39">
        <f>'Bieu8-XSKT'!AJ131</f>
        <v>0</v>
      </c>
      <c r="AK131" s="39">
        <f>'Bieu8-XSKT'!AK131</f>
        <v>0</v>
      </c>
      <c r="AL131" s="39">
        <f>'Bieu8-XSKT'!AL131</f>
        <v>0</v>
      </c>
      <c r="AM131" s="39">
        <f>'Bieu8-XSKT'!AM131</f>
        <v>0</v>
      </c>
      <c r="AN131" s="39">
        <f>'Bieu8-XSKT'!AN131</f>
        <v>0</v>
      </c>
      <c r="AO131" s="39">
        <f>'Bieu8-XSKT'!AO131</f>
        <v>0</v>
      </c>
      <c r="AP131" s="39">
        <f>'Bieu8-XSKT'!AP131</f>
        <v>0</v>
      </c>
      <c r="AQ131" s="39">
        <f>'Bieu8-XSKT'!AQ131</f>
        <v>0</v>
      </c>
      <c r="AR131" s="39">
        <f>'Bieu8-XSKT'!AR131</f>
        <v>0</v>
      </c>
      <c r="AS131" s="39">
        <f>'Bieu8-XSKT'!AS131</f>
        <v>0</v>
      </c>
      <c r="AT131" s="39">
        <f>'Bieu8-XSKT'!AT131</f>
        <v>0</v>
      </c>
      <c r="AU131" s="39">
        <f>'Bieu8-XSKT'!AU131</f>
        <v>0</v>
      </c>
      <c r="AV131" s="39">
        <f>'Bieu8-XSKT'!AV131</f>
        <v>0</v>
      </c>
      <c r="AW131" s="39">
        <f>'Bieu8-XSKT'!AW131</f>
        <v>0</v>
      </c>
      <c r="AX131" s="39">
        <f>'Bieu8-XSKT'!AX131</f>
        <v>0</v>
      </c>
      <c r="AY131" s="39">
        <f>'Bieu8-XSKT'!AY131</f>
        <v>0</v>
      </c>
      <c r="AZ131" s="39">
        <f>'Bieu8-XSKT'!AZ131</f>
        <v>0</v>
      </c>
      <c r="BA131" s="39">
        <f>'Bieu8-XSKT'!BA131</f>
        <v>0</v>
      </c>
      <c r="BB131" s="39">
        <f>'Bieu8-XSKT'!BB131</f>
        <v>0</v>
      </c>
      <c r="BC131" s="39">
        <f>'Bieu8-XSKT'!BC131</f>
        <v>0</v>
      </c>
      <c r="BD131" s="39">
        <f>'Bieu8-XSKT'!BD131</f>
        <v>0</v>
      </c>
      <c r="BE131" s="39">
        <f>'Bieu8-XSKT'!BE131</f>
        <v>0</v>
      </c>
      <c r="BF131" s="39">
        <f>'Bieu8-XSKT'!BF131</f>
        <v>0</v>
      </c>
      <c r="BG131" s="39">
        <f>'Bieu8-XSKT'!BG131</f>
        <v>0</v>
      </c>
      <c r="BH131" s="39">
        <f>'Bieu8-XSKT'!BH131</f>
        <v>0</v>
      </c>
      <c r="BI131" s="39">
        <f>'Bieu8-XSKT'!BI131</f>
        <v>0</v>
      </c>
      <c r="BJ131" s="39">
        <f>'Bieu8-XSKT'!BJ131</f>
        <v>0</v>
      </c>
      <c r="BK131" s="39">
        <f>'Bieu8-XSKT'!BK131</f>
        <v>0</v>
      </c>
      <c r="BL131" s="39">
        <f>'Bieu8-XSKT'!BL131</f>
        <v>0</v>
      </c>
      <c r="BM131" s="39">
        <f>'Bieu8-XSKT'!BM131</f>
        <v>0</v>
      </c>
      <c r="BN131" s="39">
        <f>'Bieu8-XSKT'!BN131</f>
        <v>0</v>
      </c>
      <c r="BO131" s="39">
        <f>'Bieu8-XSKT'!BO131</f>
        <v>0</v>
      </c>
      <c r="BP131" s="39">
        <f>'Bieu8-XSKT'!BP131</f>
        <v>0</v>
      </c>
      <c r="BQ131" s="39">
        <f>'Bieu8-XSKT'!BQ131</f>
        <v>0</v>
      </c>
      <c r="BR131" s="39">
        <f>'Bieu8-XSKT'!BR131</f>
        <v>0</v>
      </c>
      <c r="BS131" s="39">
        <f>'Bieu8-XSKT'!BS131</f>
        <v>0</v>
      </c>
      <c r="BT131" s="39">
        <f>'Bieu8-XSKT'!BT131</f>
        <v>0</v>
      </c>
      <c r="BU131" s="39">
        <f>'Bieu8-XSKT'!BU131</f>
        <v>0</v>
      </c>
      <c r="BV131" s="39">
        <f>'Bieu8-XSKT'!BV131</f>
        <v>0</v>
      </c>
      <c r="BW131" s="39">
        <f>'Bieu8-XSKT'!BW131</f>
        <v>0</v>
      </c>
      <c r="BX131" s="39">
        <f>'Bieu8-XSKT'!BX131</f>
        <v>0</v>
      </c>
      <c r="BY131" s="39">
        <f>'Bieu8-XSKT'!BY131</f>
        <v>0</v>
      </c>
      <c r="BZ131" s="39">
        <f>'Bieu8-XSKT'!BZ131</f>
        <v>2333.25</v>
      </c>
      <c r="CA131" s="39">
        <f>'Bieu8-XSKT'!CA131</f>
        <v>2070</v>
      </c>
      <c r="CB131" s="39">
        <f>'Bieu8-XSKT'!CB131</f>
        <v>2070</v>
      </c>
      <c r="CC131" s="39">
        <f t="shared" si="20"/>
        <v>2070</v>
      </c>
      <c r="CD131" s="41" t="s">
        <v>56</v>
      </c>
      <c r="CE131" s="491"/>
    </row>
    <row r="132" spans="1:83" s="17" customFormat="1" ht="60" x14ac:dyDescent="0.25">
      <c r="A132" s="41">
        <f t="shared" si="19"/>
        <v>11</v>
      </c>
      <c r="B132" s="151" t="s">
        <v>292</v>
      </c>
      <c r="C132" s="44"/>
      <c r="D132" s="44"/>
      <c r="E132" s="45"/>
      <c r="F132" s="255" t="s">
        <v>698</v>
      </c>
      <c r="G132" s="39">
        <f>'Bieu8-XSKT'!G132</f>
        <v>3779.7</v>
      </c>
      <c r="H132" s="39">
        <f>'Bieu8-XSKT'!H132</f>
        <v>3401.73</v>
      </c>
      <c r="I132" s="39">
        <f>'Bieu8-XSKT'!I132</f>
        <v>0</v>
      </c>
      <c r="J132" s="39">
        <f>'Bieu8-XSKT'!J132</f>
        <v>0</v>
      </c>
      <c r="K132" s="39">
        <f>'Bieu8-XSKT'!K132</f>
        <v>0</v>
      </c>
      <c r="L132" s="39">
        <f>'Bieu8-XSKT'!L132</f>
        <v>0</v>
      </c>
      <c r="M132" s="39">
        <f>'Bieu8-XSKT'!M132</f>
        <v>0</v>
      </c>
      <c r="N132" s="39">
        <f>'Bieu8-XSKT'!N132</f>
        <v>0</v>
      </c>
      <c r="O132" s="39">
        <f>'Bieu8-XSKT'!O132</f>
        <v>0</v>
      </c>
      <c r="P132" s="39">
        <f>'Bieu8-XSKT'!P132</f>
        <v>0</v>
      </c>
      <c r="Q132" s="39">
        <f>'Bieu8-XSKT'!Q132</f>
        <v>0</v>
      </c>
      <c r="R132" s="39">
        <f>'Bieu8-XSKT'!R132</f>
        <v>0</v>
      </c>
      <c r="S132" s="39">
        <f>'Bieu8-XSKT'!S132</f>
        <v>0</v>
      </c>
      <c r="T132" s="39">
        <f>'Bieu8-XSKT'!T132</f>
        <v>0</v>
      </c>
      <c r="U132" s="39">
        <f>'Bieu8-XSKT'!U132</f>
        <v>0</v>
      </c>
      <c r="V132" s="39">
        <f>'Bieu8-XSKT'!V132</f>
        <v>0</v>
      </c>
      <c r="W132" s="39">
        <f>'Bieu8-XSKT'!W132</f>
        <v>0</v>
      </c>
      <c r="X132" s="39">
        <f>'Bieu8-XSKT'!X132</f>
        <v>0</v>
      </c>
      <c r="Y132" s="39">
        <f>'Bieu8-XSKT'!Y132</f>
        <v>0</v>
      </c>
      <c r="Z132" s="39">
        <f>'Bieu8-XSKT'!Z132</f>
        <v>0</v>
      </c>
      <c r="AA132" s="39">
        <f>'Bieu8-XSKT'!AA132</f>
        <v>0</v>
      </c>
      <c r="AB132" s="39">
        <f>'Bieu8-XSKT'!AB132</f>
        <v>0</v>
      </c>
      <c r="AC132" s="39">
        <f>'Bieu8-XSKT'!AC132</f>
        <v>0</v>
      </c>
      <c r="AD132" s="39">
        <f>'Bieu8-XSKT'!AD132</f>
        <v>0</v>
      </c>
      <c r="AE132" s="39">
        <f>'Bieu8-XSKT'!AE132</f>
        <v>0</v>
      </c>
      <c r="AF132" s="39">
        <f>'Bieu8-XSKT'!AF132</f>
        <v>0</v>
      </c>
      <c r="AG132" s="39">
        <f>'Bieu8-XSKT'!AG132</f>
        <v>0</v>
      </c>
      <c r="AH132" s="39">
        <f>'Bieu8-XSKT'!AH132</f>
        <v>0</v>
      </c>
      <c r="AI132" s="39">
        <f>'Bieu8-XSKT'!AI132</f>
        <v>0</v>
      </c>
      <c r="AJ132" s="39">
        <f>'Bieu8-XSKT'!AJ132</f>
        <v>0</v>
      </c>
      <c r="AK132" s="39">
        <f>'Bieu8-XSKT'!AK132</f>
        <v>0</v>
      </c>
      <c r="AL132" s="39">
        <f>'Bieu8-XSKT'!AL132</f>
        <v>0</v>
      </c>
      <c r="AM132" s="39">
        <f>'Bieu8-XSKT'!AM132</f>
        <v>0</v>
      </c>
      <c r="AN132" s="39">
        <f>'Bieu8-XSKT'!AN132</f>
        <v>0</v>
      </c>
      <c r="AO132" s="39">
        <f>'Bieu8-XSKT'!AO132</f>
        <v>0</v>
      </c>
      <c r="AP132" s="39">
        <f>'Bieu8-XSKT'!AP132</f>
        <v>0</v>
      </c>
      <c r="AQ132" s="39">
        <f>'Bieu8-XSKT'!AQ132</f>
        <v>0</v>
      </c>
      <c r="AR132" s="39">
        <f>'Bieu8-XSKT'!AR132</f>
        <v>0</v>
      </c>
      <c r="AS132" s="39">
        <f>'Bieu8-XSKT'!AS132</f>
        <v>0</v>
      </c>
      <c r="AT132" s="39">
        <f>'Bieu8-XSKT'!AT132</f>
        <v>0</v>
      </c>
      <c r="AU132" s="39">
        <f>'Bieu8-XSKT'!AU132</f>
        <v>0</v>
      </c>
      <c r="AV132" s="39">
        <f>'Bieu8-XSKT'!AV132</f>
        <v>0</v>
      </c>
      <c r="AW132" s="39">
        <f>'Bieu8-XSKT'!AW132</f>
        <v>0</v>
      </c>
      <c r="AX132" s="39">
        <f>'Bieu8-XSKT'!AX132</f>
        <v>0</v>
      </c>
      <c r="AY132" s="39">
        <f>'Bieu8-XSKT'!AY132</f>
        <v>0</v>
      </c>
      <c r="AZ132" s="39">
        <f>'Bieu8-XSKT'!AZ132</f>
        <v>0</v>
      </c>
      <c r="BA132" s="39">
        <f>'Bieu8-XSKT'!BA132</f>
        <v>0</v>
      </c>
      <c r="BB132" s="39">
        <f>'Bieu8-XSKT'!BB132</f>
        <v>0</v>
      </c>
      <c r="BC132" s="39">
        <f>'Bieu8-XSKT'!BC132</f>
        <v>0</v>
      </c>
      <c r="BD132" s="39">
        <f>'Bieu8-XSKT'!BD132</f>
        <v>0</v>
      </c>
      <c r="BE132" s="39">
        <f>'Bieu8-XSKT'!BE132</f>
        <v>0</v>
      </c>
      <c r="BF132" s="39">
        <f>'Bieu8-XSKT'!BF132</f>
        <v>0</v>
      </c>
      <c r="BG132" s="39">
        <f>'Bieu8-XSKT'!BG132</f>
        <v>0</v>
      </c>
      <c r="BH132" s="39">
        <f>'Bieu8-XSKT'!BH132</f>
        <v>0</v>
      </c>
      <c r="BI132" s="39">
        <f>'Bieu8-XSKT'!BI132</f>
        <v>0</v>
      </c>
      <c r="BJ132" s="39">
        <f>'Bieu8-XSKT'!BJ132</f>
        <v>0</v>
      </c>
      <c r="BK132" s="39">
        <f>'Bieu8-XSKT'!BK132</f>
        <v>0</v>
      </c>
      <c r="BL132" s="39">
        <f>'Bieu8-XSKT'!BL132</f>
        <v>0</v>
      </c>
      <c r="BM132" s="39">
        <f>'Bieu8-XSKT'!BM132</f>
        <v>0</v>
      </c>
      <c r="BN132" s="39">
        <f>'Bieu8-XSKT'!BN132</f>
        <v>0</v>
      </c>
      <c r="BO132" s="39">
        <f>'Bieu8-XSKT'!BO132</f>
        <v>0</v>
      </c>
      <c r="BP132" s="39">
        <f>'Bieu8-XSKT'!BP132</f>
        <v>0</v>
      </c>
      <c r="BQ132" s="39">
        <f>'Bieu8-XSKT'!BQ132</f>
        <v>0</v>
      </c>
      <c r="BR132" s="39">
        <f>'Bieu8-XSKT'!BR132</f>
        <v>0</v>
      </c>
      <c r="BS132" s="39">
        <f>'Bieu8-XSKT'!BS132</f>
        <v>0</v>
      </c>
      <c r="BT132" s="39">
        <f>'Bieu8-XSKT'!BT132</f>
        <v>0</v>
      </c>
      <c r="BU132" s="39">
        <f>'Bieu8-XSKT'!BU132</f>
        <v>0</v>
      </c>
      <c r="BV132" s="39">
        <f>'Bieu8-XSKT'!BV132</f>
        <v>0</v>
      </c>
      <c r="BW132" s="39">
        <f>'Bieu8-XSKT'!BW132</f>
        <v>0</v>
      </c>
      <c r="BX132" s="39">
        <f>'Bieu8-XSKT'!BX132</f>
        <v>0</v>
      </c>
      <c r="BY132" s="39">
        <f>'Bieu8-XSKT'!BY132</f>
        <v>0</v>
      </c>
      <c r="BZ132" s="39">
        <f>'Bieu8-XSKT'!BZ132</f>
        <v>1700.865</v>
      </c>
      <c r="CA132" s="39">
        <f>'Bieu8-XSKT'!CA132</f>
        <v>1580</v>
      </c>
      <c r="CB132" s="39">
        <f>'Bieu8-XSKT'!CB132</f>
        <v>1580</v>
      </c>
      <c r="CC132" s="39">
        <f t="shared" si="20"/>
        <v>1580</v>
      </c>
      <c r="CD132" s="41" t="s">
        <v>56</v>
      </c>
      <c r="CE132" s="491"/>
    </row>
    <row r="133" spans="1:83" s="17" customFormat="1" ht="75" x14ac:dyDescent="0.25">
      <c r="A133" s="41">
        <f t="shared" si="19"/>
        <v>12</v>
      </c>
      <c r="B133" s="151" t="s">
        <v>293</v>
      </c>
      <c r="C133" s="44"/>
      <c r="D133" s="44"/>
      <c r="E133" s="45"/>
      <c r="F133" s="255" t="s">
        <v>672</v>
      </c>
      <c r="G133" s="39">
        <f>'Bieu8-XSKT'!G133</f>
        <v>3239</v>
      </c>
      <c r="H133" s="39">
        <f>'Bieu8-XSKT'!H133</f>
        <v>2915.1</v>
      </c>
      <c r="I133" s="39">
        <f>'Bieu8-XSKT'!I133</f>
        <v>0</v>
      </c>
      <c r="J133" s="39">
        <f>'Bieu8-XSKT'!J133</f>
        <v>0</v>
      </c>
      <c r="K133" s="39">
        <f>'Bieu8-XSKT'!K133</f>
        <v>0</v>
      </c>
      <c r="L133" s="39">
        <f>'Bieu8-XSKT'!L133</f>
        <v>0</v>
      </c>
      <c r="M133" s="39">
        <f>'Bieu8-XSKT'!M133</f>
        <v>0</v>
      </c>
      <c r="N133" s="39">
        <f>'Bieu8-XSKT'!N133</f>
        <v>0</v>
      </c>
      <c r="O133" s="39">
        <f>'Bieu8-XSKT'!O133</f>
        <v>0</v>
      </c>
      <c r="P133" s="39">
        <f>'Bieu8-XSKT'!P133</f>
        <v>0</v>
      </c>
      <c r="Q133" s="39">
        <f>'Bieu8-XSKT'!Q133</f>
        <v>0</v>
      </c>
      <c r="R133" s="39">
        <f>'Bieu8-XSKT'!R133</f>
        <v>0</v>
      </c>
      <c r="S133" s="39">
        <f>'Bieu8-XSKT'!S133</f>
        <v>0</v>
      </c>
      <c r="T133" s="39">
        <f>'Bieu8-XSKT'!T133</f>
        <v>0</v>
      </c>
      <c r="U133" s="39">
        <f>'Bieu8-XSKT'!U133</f>
        <v>0</v>
      </c>
      <c r="V133" s="39">
        <f>'Bieu8-XSKT'!V133</f>
        <v>0</v>
      </c>
      <c r="W133" s="39">
        <f>'Bieu8-XSKT'!W133</f>
        <v>0</v>
      </c>
      <c r="X133" s="39">
        <f>'Bieu8-XSKT'!X133</f>
        <v>0</v>
      </c>
      <c r="Y133" s="39">
        <f>'Bieu8-XSKT'!Y133</f>
        <v>0</v>
      </c>
      <c r="Z133" s="39">
        <f>'Bieu8-XSKT'!Z133</f>
        <v>0</v>
      </c>
      <c r="AA133" s="39">
        <f>'Bieu8-XSKT'!AA133</f>
        <v>0</v>
      </c>
      <c r="AB133" s="39">
        <f>'Bieu8-XSKT'!AB133</f>
        <v>0</v>
      </c>
      <c r="AC133" s="39">
        <f>'Bieu8-XSKT'!AC133</f>
        <v>0</v>
      </c>
      <c r="AD133" s="39">
        <f>'Bieu8-XSKT'!AD133</f>
        <v>0</v>
      </c>
      <c r="AE133" s="39">
        <f>'Bieu8-XSKT'!AE133</f>
        <v>0</v>
      </c>
      <c r="AF133" s="39">
        <f>'Bieu8-XSKT'!AF133</f>
        <v>0</v>
      </c>
      <c r="AG133" s="39">
        <f>'Bieu8-XSKT'!AG133</f>
        <v>0</v>
      </c>
      <c r="AH133" s="39">
        <f>'Bieu8-XSKT'!AH133</f>
        <v>0</v>
      </c>
      <c r="AI133" s="39">
        <f>'Bieu8-XSKT'!AI133</f>
        <v>0</v>
      </c>
      <c r="AJ133" s="39">
        <f>'Bieu8-XSKT'!AJ133</f>
        <v>0</v>
      </c>
      <c r="AK133" s="39">
        <f>'Bieu8-XSKT'!AK133</f>
        <v>0</v>
      </c>
      <c r="AL133" s="39">
        <f>'Bieu8-XSKT'!AL133</f>
        <v>0</v>
      </c>
      <c r="AM133" s="39">
        <f>'Bieu8-XSKT'!AM133</f>
        <v>0</v>
      </c>
      <c r="AN133" s="39">
        <f>'Bieu8-XSKT'!AN133</f>
        <v>0</v>
      </c>
      <c r="AO133" s="39">
        <f>'Bieu8-XSKT'!AO133</f>
        <v>0</v>
      </c>
      <c r="AP133" s="39">
        <f>'Bieu8-XSKT'!AP133</f>
        <v>0</v>
      </c>
      <c r="AQ133" s="39">
        <f>'Bieu8-XSKT'!AQ133</f>
        <v>0</v>
      </c>
      <c r="AR133" s="39">
        <f>'Bieu8-XSKT'!AR133</f>
        <v>0</v>
      </c>
      <c r="AS133" s="39">
        <f>'Bieu8-XSKT'!AS133</f>
        <v>0</v>
      </c>
      <c r="AT133" s="39">
        <f>'Bieu8-XSKT'!AT133</f>
        <v>0</v>
      </c>
      <c r="AU133" s="39">
        <f>'Bieu8-XSKT'!AU133</f>
        <v>0</v>
      </c>
      <c r="AV133" s="39">
        <f>'Bieu8-XSKT'!AV133</f>
        <v>0</v>
      </c>
      <c r="AW133" s="39">
        <f>'Bieu8-XSKT'!AW133</f>
        <v>0</v>
      </c>
      <c r="AX133" s="39">
        <f>'Bieu8-XSKT'!AX133</f>
        <v>0</v>
      </c>
      <c r="AY133" s="39">
        <f>'Bieu8-XSKT'!AY133</f>
        <v>0</v>
      </c>
      <c r="AZ133" s="39">
        <f>'Bieu8-XSKT'!AZ133</f>
        <v>0</v>
      </c>
      <c r="BA133" s="39">
        <f>'Bieu8-XSKT'!BA133</f>
        <v>0</v>
      </c>
      <c r="BB133" s="39">
        <f>'Bieu8-XSKT'!BB133</f>
        <v>0</v>
      </c>
      <c r="BC133" s="39">
        <f>'Bieu8-XSKT'!BC133</f>
        <v>0</v>
      </c>
      <c r="BD133" s="39">
        <f>'Bieu8-XSKT'!BD133</f>
        <v>0</v>
      </c>
      <c r="BE133" s="39">
        <f>'Bieu8-XSKT'!BE133</f>
        <v>0</v>
      </c>
      <c r="BF133" s="39">
        <f>'Bieu8-XSKT'!BF133</f>
        <v>0</v>
      </c>
      <c r="BG133" s="39">
        <f>'Bieu8-XSKT'!BG133</f>
        <v>0</v>
      </c>
      <c r="BH133" s="39">
        <f>'Bieu8-XSKT'!BH133</f>
        <v>0</v>
      </c>
      <c r="BI133" s="39">
        <f>'Bieu8-XSKT'!BI133</f>
        <v>0</v>
      </c>
      <c r="BJ133" s="39">
        <f>'Bieu8-XSKT'!BJ133</f>
        <v>0</v>
      </c>
      <c r="BK133" s="39">
        <f>'Bieu8-XSKT'!BK133</f>
        <v>0</v>
      </c>
      <c r="BL133" s="39">
        <f>'Bieu8-XSKT'!BL133</f>
        <v>0</v>
      </c>
      <c r="BM133" s="39">
        <f>'Bieu8-XSKT'!BM133</f>
        <v>0</v>
      </c>
      <c r="BN133" s="39">
        <f>'Bieu8-XSKT'!BN133</f>
        <v>0</v>
      </c>
      <c r="BO133" s="39">
        <f>'Bieu8-XSKT'!BO133</f>
        <v>0</v>
      </c>
      <c r="BP133" s="39">
        <f>'Bieu8-XSKT'!BP133</f>
        <v>0</v>
      </c>
      <c r="BQ133" s="39">
        <f>'Bieu8-XSKT'!BQ133</f>
        <v>0</v>
      </c>
      <c r="BR133" s="39">
        <f>'Bieu8-XSKT'!BR133</f>
        <v>0</v>
      </c>
      <c r="BS133" s="39">
        <f>'Bieu8-XSKT'!BS133</f>
        <v>0</v>
      </c>
      <c r="BT133" s="39">
        <f>'Bieu8-XSKT'!BT133</f>
        <v>0</v>
      </c>
      <c r="BU133" s="39">
        <f>'Bieu8-XSKT'!BU133</f>
        <v>0</v>
      </c>
      <c r="BV133" s="39">
        <f>'Bieu8-XSKT'!BV133</f>
        <v>0</v>
      </c>
      <c r="BW133" s="39">
        <f>'Bieu8-XSKT'!BW133</f>
        <v>0</v>
      </c>
      <c r="BX133" s="39">
        <f>'Bieu8-XSKT'!BX133</f>
        <v>0</v>
      </c>
      <c r="BY133" s="39">
        <f>'Bieu8-XSKT'!BY133</f>
        <v>0</v>
      </c>
      <c r="BZ133" s="39">
        <f>'Bieu8-XSKT'!BZ133</f>
        <v>1457.55</v>
      </c>
      <c r="CA133" s="39">
        <f>'Bieu8-XSKT'!CA133</f>
        <v>1390</v>
      </c>
      <c r="CB133" s="39">
        <f>'Bieu8-XSKT'!CB133</f>
        <v>1390</v>
      </c>
      <c r="CC133" s="39">
        <f t="shared" si="20"/>
        <v>1390</v>
      </c>
      <c r="CD133" s="41" t="s">
        <v>56</v>
      </c>
      <c r="CE133" s="491"/>
    </row>
    <row r="134" spans="1:83" s="17" customFormat="1" ht="60" x14ac:dyDescent="0.25">
      <c r="A134" s="41">
        <f t="shared" si="19"/>
        <v>13</v>
      </c>
      <c r="B134" s="151" t="s">
        <v>294</v>
      </c>
      <c r="C134" s="44"/>
      <c r="D134" s="44"/>
      <c r="E134" s="45"/>
      <c r="F134" s="255" t="s">
        <v>699</v>
      </c>
      <c r="G134" s="39">
        <f>'Bieu8-XSKT'!G134</f>
        <v>3902</v>
      </c>
      <c r="H134" s="39">
        <f>'Bieu8-XSKT'!H134</f>
        <v>3511.8</v>
      </c>
      <c r="I134" s="39">
        <f>'Bieu8-XSKT'!I134</f>
        <v>0</v>
      </c>
      <c r="J134" s="39">
        <f>'Bieu8-XSKT'!J134</f>
        <v>0</v>
      </c>
      <c r="K134" s="39">
        <f>'Bieu8-XSKT'!K134</f>
        <v>0</v>
      </c>
      <c r="L134" s="39">
        <f>'Bieu8-XSKT'!L134</f>
        <v>0</v>
      </c>
      <c r="M134" s="39">
        <f>'Bieu8-XSKT'!M134</f>
        <v>0</v>
      </c>
      <c r="N134" s="39">
        <f>'Bieu8-XSKT'!N134</f>
        <v>0</v>
      </c>
      <c r="O134" s="39">
        <f>'Bieu8-XSKT'!O134</f>
        <v>0</v>
      </c>
      <c r="P134" s="39">
        <f>'Bieu8-XSKT'!P134</f>
        <v>0</v>
      </c>
      <c r="Q134" s="39">
        <f>'Bieu8-XSKT'!Q134</f>
        <v>0</v>
      </c>
      <c r="R134" s="39">
        <f>'Bieu8-XSKT'!R134</f>
        <v>0</v>
      </c>
      <c r="S134" s="39">
        <f>'Bieu8-XSKT'!S134</f>
        <v>0</v>
      </c>
      <c r="T134" s="39">
        <f>'Bieu8-XSKT'!T134</f>
        <v>0</v>
      </c>
      <c r="U134" s="39">
        <f>'Bieu8-XSKT'!U134</f>
        <v>0</v>
      </c>
      <c r="V134" s="39">
        <f>'Bieu8-XSKT'!V134</f>
        <v>0</v>
      </c>
      <c r="W134" s="39">
        <f>'Bieu8-XSKT'!W134</f>
        <v>0</v>
      </c>
      <c r="X134" s="39">
        <f>'Bieu8-XSKT'!X134</f>
        <v>0</v>
      </c>
      <c r="Y134" s="39">
        <f>'Bieu8-XSKT'!Y134</f>
        <v>0</v>
      </c>
      <c r="Z134" s="39">
        <f>'Bieu8-XSKT'!Z134</f>
        <v>0</v>
      </c>
      <c r="AA134" s="39">
        <f>'Bieu8-XSKT'!AA134</f>
        <v>0</v>
      </c>
      <c r="AB134" s="39">
        <f>'Bieu8-XSKT'!AB134</f>
        <v>0</v>
      </c>
      <c r="AC134" s="39">
        <f>'Bieu8-XSKT'!AC134</f>
        <v>0</v>
      </c>
      <c r="AD134" s="39">
        <f>'Bieu8-XSKT'!AD134</f>
        <v>0</v>
      </c>
      <c r="AE134" s="39">
        <f>'Bieu8-XSKT'!AE134</f>
        <v>0</v>
      </c>
      <c r="AF134" s="39">
        <f>'Bieu8-XSKT'!AF134</f>
        <v>0</v>
      </c>
      <c r="AG134" s="39">
        <f>'Bieu8-XSKT'!AG134</f>
        <v>0</v>
      </c>
      <c r="AH134" s="39">
        <f>'Bieu8-XSKT'!AH134</f>
        <v>0</v>
      </c>
      <c r="AI134" s="39">
        <f>'Bieu8-XSKT'!AI134</f>
        <v>0</v>
      </c>
      <c r="AJ134" s="39">
        <f>'Bieu8-XSKT'!AJ134</f>
        <v>0</v>
      </c>
      <c r="AK134" s="39">
        <f>'Bieu8-XSKT'!AK134</f>
        <v>0</v>
      </c>
      <c r="AL134" s="39">
        <f>'Bieu8-XSKT'!AL134</f>
        <v>0</v>
      </c>
      <c r="AM134" s="39">
        <f>'Bieu8-XSKT'!AM134</f>
        <v>0</v>
      </c>
      <c r="AN134" s="39">
        <f>'Bieu8-XSKT'!AN134</f>
        <v>0</v>
      </c>
      <c r="AO134" s="39">
        <f>'Bieu8-XSKT'!AO134</f>
        <v>0</v>
      </c>
      <c r="AP134" s="39">
        <f>'Bieu8-XSKT'!AP134</f>
        <v>0</v>
      </c>
      <c r="AQ134" s="39">
        <f>'Bieu8-XSKT'!AQ134</f>
        <v>0</v>
      </c>
      <c r="AR134" s="39">
        <f>'Bieu8-XSKT'!AR134</f>
        <v>0</v>
      </c>
      <c r="AS134" s="39">
        <f>'Bieu8-XSKT'!AS134</f>
        <v>0</v>
      </c>
      <c r="AT134" s="39">
        <f>'Bieu8-XSKT'!AT134</f>
        <v>0</v>
      </c>
      <c r="AU134" s="39">
        <f>'Bieu8-XSKT'!AU134</f>
        <v>0</v>
      </c>
      <c r="AV134" s="39">
        <f>'Bieu8-XSKT'!AV134</f>
        <v>0</v>
      </c>
      <c r="AW134" s="39">
        <f>'Bieu8-XSKT'!AW134</f>
        <v>0</v>
      </c>
      <c r="AX134" s="39">
        <f>'Bieu8-XSKT'!AX134</f>
        <v>0</v>
      </c>
      <c r="AY134" s="39">
        <f>'Bieu8-XSKT'!AY134</f>
        <v>0</v>
      </c>
      <c r="AZ134" s="39">
        <f>'Bieu8-XSKT'!AZ134</f>
        <v>0</v>
      </c>
      <c r="BA134" s="39">
        <f>'Bieu8-XSKT'!BA134</f>
        <v>0</v>
      </c>
      <c r="BB134" s="39">
        <f>'Bieu8-XSKT'!BB134</f>
        <v>0</v>
      </c>
      <c r="BC134" s="39">
        <f>'Bieu8-XSKT'!BC134</f>
        <v>0</v>
      </c>
      <c r="BD134" s="39">
        <f>'Bieu8-XSKT'!BD134</f>
        <v>0</v>
      </c>
      <c r="BE134" s="39">
        <f>'Bieu8-XSKT'!BE134</f>
        <v>0</v>
      </c>
      <c r="BF134" s="39">
        <f>'Bieu8-XSKT'!BF134</f>
        <v>0</v>
      </c>
      <c r="BG134" s="39">
        <f>'Bieu8-XSKT'!BG134</f>
        <v>0</v>
      </c>
      <c r="BH134" s="39">
        <f>'Bieu8-XSKT'!BH134</f>
        <v>0</v>
      </c>
      <c r="BI134" s="39">
        <f>'Bieu8-XSKT'!BI134</f>
        <v>0</v>
      </c>
      <c r="BJ134" s="39">
        <f>'Bieu8-XSKT'!BJ134</f>
        <v>0</v>
      </c>
      <c r="BK134" s="39">
        <f>'Bieu8-XSKT'!BK134</f>
        <v>0</v>
      </c>
      <c r="BL134" s="39">
        <f>'Bieu8-XSKT'!BL134</f>
        <v>0</v>
      </c>
      <c r="BM134" s="39">
        <f>'Bieu8-XSKT'!BM134</f>
        <v>0</v>
      </c>
      <c r="BN134" s="39">
        <f>'Bieu8-XSKT'!BN134</f>
        <v>0</v>
      </c>
      <c r="BO134" s="39">
        <f>'Bieu8-XSKT'!BO134</f>
        <v>0</v>
      </c>
      <c r="BP134" s="39">
        <f>'Bieu8-XSKT'!BP134</f>
        <v>0</v>
      </c>
      <c r="BQ134" s="39">
        <f>'Bieu8-XSKT'!BQ134</f>
        <v>0</v>
      </c>
      <c r="BR134" s="39">
        <f>'Bieu8-XSKT'!BR134</f>
        <v>0</v>
      </c>
      <c r="BS134" s="39">
        <f>'Bieu8-XSKT'!BS134</f>
        <v>0</v>
      </c>
      <c r="BT134" s="39">
        <f>'Bieu8-XSKT'!BT134</f>
        <v>0</v>
      </c>
      <c r="BU134" s="39">
        <f>'Bieu8-XSKT'!BU134</f>
        <v>0</v>
      </c>
      <c r="BV134" s="39">
        <f>'Bieu8-XSKT'!BV134</f>
        <v>0</v>
      </c>
      <c r="BW134" s="39">
        <f>'Bieu8-XSKT'!BW134</f>
        <v>0</v>
      </c>
      <c r="BX134" s="39">
        <f>'Bieu8-XSKT'!BX134</f>
        <v>0</v>
      </c>
      <c r="BY134" s="39">
        <f>'Bieu8-XSKT'!BY134</f>
        <v>0</v>
      </c>
      <c r="BZ134" s="39">
        <f>'Bieu8-XSKT'!BZ134</f>
        <v>1755.9</v>
      </c>
      <c r="CA134" s="39">
        <f>'Bieu8-XSKT'!CA134</f>
        <v>1580</v>
      </c>
      <c r="CB134" s="39">
        <f>'Bieu8-XSKT'!CB134</f>
        <v>1580</v>
      </c>
      <c r="CC134" s="39">
        <f t="shared" si="20"/>
        <v>1580</v>
      </c>
      <c r="CD134" s="41" t="s">
        <v>56</v>
      </c>
      <c r="CE134" s="491"/>
    </row>
    <row r="135" spans="1:83" s="17" customFormat="1" ht="60" x14ac:dyDescent="0.25">
      <c r="A135" s="41">
        <f t="shared" si="19"/>
        <v>14</v>
      </c>
      <c r="B135" s="151" t="s">
        <v>295</v>
      </c>
      <c r="C135" s="44"/>
      <c r="D135" s="44"/>
      <c r="E135" s="45"/>
      <c r="F135" s="255" t="s">
        <v>675</v>
      </c>
      <c r="G135" s="39">
        <f>'Bieu8-XSKT'!G135</f>
        <v>8752</v>
      </c>
      <c r="H135" s="39">
        <f>'Bieu8-XSKT'!H135</f>
        <v>7720</v>
      </c>
      <c r="I135" s="39">
        <f>'Bieu8-XSKT'!I135</f>
        <v>0</v>
      </c>
      <c r="J135" s="39">
        <f>'Bieu8-XSKT'!J135</f>
        <v>0</v>
      </c>
      <c r="K135" s="39">
        <f>'Bieu8-XSKT'!K135</f>
        <v>0</v>
      </c>
      <c r="L135" s="39">
        <f>'Bieu8-XSKT'!L135</f>
        <v>0</v>
      </c>
      <c r="M135" s="39">
        <f>'Bieu8-XSKT'!M135</f>
        <v>0</v>
      </c>
      <c r="N135" s="39">
        <f>'Bieu8-XSKT'!N135</f>
        <v>0</v>
      </c>
      <c r="O135" s="39">
        <f>'Bieu8-XSKT'!O135</f>
        <v>0</v>
      </c>
      <c r="P135" s="39">
        <f>'Bieu8-XSKT'!P135</f>
        <v>0</v>
      </c>
      <c r="Q135" s="39">
        <f>'Bieu8-XSKT'!Q135</f>
        <v>0</v>
      </c>
      <c r="R135" s="39">
        <f>'Bieu8-XSKT'!R135</f>
        <v>0</v>
      </c>
      <c r="S135" s="39">
        <f>'Bieu8-XSKT'!S135</f>
        <v>0</v>
      </c>
      <c r="T135" s="39">
        <f>'Bieu8-XSKT'!T135</f>
        <v>0</v>
      </c>
      <c r="U135" s="39">
        <f>'Bieu8-XSKT'!U135</f>
        <v>0</v>
      </c>
      <c r="V135" s="39">
        <f>'Bieu8-XSKT'!V135</f>
        <v>0</v>
      </c>
      <c r="W135" s="39">
        <f>'Bieu8-XSKT'!W135</f>
        <v>0</v>
      </c>
      <c r="X135" s="39">
        <f>'Bieu8-XSKT'!X135</f>
        <v>0</v>
      </c>
      <c r="Y135" s="39">
        <f>'Bieu8-XSKT'!Y135</f>
        <v>0</v>
      </c>
      <c r="Z135" s="39">
        <f>'Bieu8-XSKT'!Z135</f>
        <v>0</v>
      </c>
      <c r="AA135" s="39">
        <f>'Bieu8-XSKT'!AA135</f>
        <v>0</v>
      </c>
      <c r="AB135" s="39">
        <f>'Bieu8-XSKT'!AB135</f>
        <v>0</v>
      </c>
      <c r="AC135" s="39">
        <f>'Bieu8-XSKT'!AC135</f>
        <v>0</v>
      </c>
      <c r="AD135" s="39">
        <f>'Bieu8-XSKT'!AD135</f>
        <v>0</v>
      </c>
      <c r="AE135" s="39">
        <f>'Bieu8-XSKT'!AE135</f>
        <v>0</v>
      </c>
      <c r="AF135" s="39">
        <f>'Bieu8-XSKT'!AF135</f>
        <v>0</v>
      </c>
      <c r="AG135" s="39">
        <f>'Bieu8-XSKT'!AG135</f>
        <v>0</v>
      </c>
      <c r="AH135" s="39">
        <f>'Bieu8-XSKT'!AH135</f>
        <v>0</v>
      </c>
      <c r="AI135" s="39">
        <f>'Bieu8-XSKT'!AI135</f>
        <v>0</v>
      </c>
      <c r="AJ135" s="39">
        <f>'Bieu8-XSKT'!AJ135</f>
        <v>0</v>
      </c>
      <c r="AK135" s="39">
        <f>'Bieu8-XSKT'!AK135</f>
        <v>0</v>
      </c>
      <c r="AL135" s="39">
        <f>'Bieu8-XSKT'!AL135</f>
        <v>0</v>
      </c>
      <c r="AM135" s="39">
        <f>'Bieu8-XSKT'!AM135</f>
        <v>0</v>
      </c>
      <c r="AN135" s="39">
        <f>'Bieu8-XSKT'!AN135</f>
        <v>0</v>
      </c>
      <c r="AO135" s="39">
        <f>'Bieu8-XSKT'!AO135</f>
        <v>0</v>
      </c>
      <c r="AP135" s="39">
        <f>'Bieu8-XSKT'!AP135</f>
        <v>0</v>
      </c>
      <c r="AQ135" s="39">
        <f>'Bieu8-XSKT'!AQ135</f>
        <v>0</v>
      </c>
      <c r="AR135" s="39">
        <f>'Bieu8-XSKT'!AR135</f>
        <v>0</v>
      </c>
      <c r="AS135" s="39">
        <f>'Bieu8-XSKT'!AS135</f>
        <v>0</v>
      </c>
      <c r="AT135" s="39">
        <f>'Bieu8-XSKT'!AT135</f>
        <v>0</v>
      </c>
      <c r="AU135" s="39">
        <f>'Bieu8-XSKT'!AU135</f>
        <v>0</v>
      </c>
      <c r="AV135" s="39">
        <f>'Bieu8-XSKT'!AV135</f>
        <v>0</v>
      </c>
      <c r="AW135" s="39">
        <f>'Bieu8-XSKT'!AW135</f>
        <v>0</v>
      </c>
      <c r="AX135" s="39">
        <f>'Bieu8-XSKT'!AX135</f>
        <v>0</v>
      </c>
      <c r="AY135" s="39">
        <f>'Bieu8-XSKT'!AY135</f>
        <v>0</v>
      </c>
      <c r="AZ135" s="39">
        <f>'Bieu8-XSKT'!AZ135</f>
        <v>0</v>
      </c>
      <c r="BA135" s="39">
        <f>'Bieu8-XSKT'!BA135</f>
        <v>0</v>
      </c>
      <c r="BB135" s="39">
        <f>'Bieu8-XSKT'!BB135</f>
        <v>0</v>
      </c>
      <c r="BC135" s="39">
        <f>'Bieu8-XSKT'!BC135</f>
        <v>0</v>
      </c>
      <c r="BD135" s="39">
        <f>'Bieu8-XSKT'!BD135</f>
        <v>0</v>
      </c>
      <c r="BE135" s="39">
        <f>'Bieu8-XSKT'!BE135</f>
        <v>0</v>
      </c>
      <c r="BF135" s="39">
        <f>'Bieu8-XSKT'!BF135</f>
        <v>0</v>
      </c>
      <c r="BG135" s="39">
        <f>'Bieu8-XSKT'!BG135</f>
        <v>0</v>
      </c>
      <c r="BH135" s="39">
        <f>'Bieu8-XSKT'!BH135</f>
        <v>0</v>
      </c>
      <c r="BI135" s="39">
        <f>'Bieu8-XSKT'!BI135</f>
        <v>0</v>
      </c>
      <c r="BJ135" s="39">
        <f>'Bieu8-XSKT'!BJ135</f>
        <v>0</v>
      </c>
      <c r="BK135" s="39">
        <f>'Bieu8-XSKT'!BK135</f>
        <v>0</v>
      </c>
      <c r="BL135" s="39">
        <f>'Bieu8-XSKT'!BL135</f>
        <v>0</v>
      </c>
      <c r="BM135" s="39">
        <f>'Bieu8-XSKT'!BM135</f>
        <v>0</v>
      </c>
      <c r="BN135" s="39">
        <f>'Bieu8-XSKT'!BN135</f>
        <v>0</v>
      </c>
      <c r="BO135" s="39">
        <f>'Bieu8-XSKT'!BO135</f>
        <v>0</v>
      </c>
      <c r="BP135" s="39">
        <f>'Bieu8-XSKT'!BP135</f>
        <v>0</v>
      </c>
      <c r="BQ135" s="39">
        <f>'Bieu8-XSKT'!BQ135</f>
        <v>0</v>
      </c>
      <c r="BR135" s="39">
        <f>'Bieu8-XSKT'!BR135</f>
        <v>0</v>
      </c>
      <c r="BS135" s="39">
        <f>'Bieu8-XSKT'!BS135</f>
        <v>0</v>
      </c>
      <c r="BT135" s="39">
        <f>'Bieu8-XSKT'!BT135</f>
        <v>0</v>
      </c>
      <c r="BU135" s="39">
        <f>'Bieu8-XSKT'!BU135</f>
        <v>0</v>
      </c>
      <c r="BV135" s="39">
        <f>'Bieu8-XSKT'!BV135</f>
        <v>0</v>
      </c>
      <c r="BW135" s="39">
        <f>'Bieu8-XSKT'!BW135</f>
        <v>0</v>
      </c>
      <c r="BX135" s="39">
        <f>'Bieu8-XSKT'!BX135</f>
        <v>0</v>
      </c>
      <c r="BY135" s="39">
        <f>'Bieu8-XSKT'!BY135</f>
        <v>0</v>
      </c>
      <c r="BZ135" s="39">
        <f>'Bieu8-XSKT'!BZ135</f>
        <v>3860</v>
      </c>
      <c r="CA135" s="39">
        <f>'Bieu8-XSKT'!CA135</f>
        <v>4150</v>
      </c>
      <c r="CB135" s="39">
        <f>'Bieu8-XSKT'!CB135</f>
        <v>4150</v>
      </c>
      <c r="CC135" s="39">
        <f t="shared" si="20"/>
        <v>4150</v>
      </c>
      <c r="CD135" s="41" t="s">
        <v>56</v>
      </c>
      <c r="CE135" s="491"/>
    </row>
    <row r="136" spans="1:83" s="17" customFormat="1" ht="60" x14ac:dyDescent="0.25">
      <c r="A136" s="41">
        <f t="shared" si="19"/>
        <v>15</v>
      </c>
      <c r="B136" s="151" t="s">
        <v>296</v>
      </c>
      <c r="C136" s="44"/>
      <c r="D136" s="44"/>
      <c r="E136" s="45"/>
      <c r="F136" s="255" t="s">
        <v>674</v>
      </c>
      <c r="G136" s="39">
        <f>'Bieu8-XSKT'!G136</f>
        <v>7354</v>
      </c>
      <c r="H136" s="39">
        <f>'Bieu8-XSKT'!H136</f>
        <v>6618.6</v>
      </c>
      <c r="I136" s="39">
        <f>'Bieu8-XSKT'!I136</f>
        <v>0</v>
      </c>
      <c r="J136" s="39">
        <f>'Bieu8-XSKT'!J136</f>
        <v>0</v>
      </c>
      <c r="K136" s="39">
        <f>'Bieu8-XSKT'!K136</f>
        <v>0</v>
      </c>
      <c r="L136" s="39">
        <f>'Bieu8-XSKT'!L136</f>
        <v>0</v>
      </c>
      <c r="M136" s="39">
        <f>'Bieu8-XSKT'!M136</f>
        <v>0</v>
      </c>
      <c r="N136" s="39">
        <f>'Bieu8-XSKT'!N136</f>
        <v>0</v>
      </c>
      <c r="O136" s="39">
        <f>'Bieu8-XSKT'!O136</f>
        <v>0</v>
      </c>
      <c r="P136" s="39">
        <f>'Bieu8-XSKT'!P136</f>
        <v>0</v>
      </c>
      <c r="Q136" s="39">
        <f>'Bieu8-XSKT'!Q136</f>
        <v>0</v>
      </c>
      <c r="R136" s="39">
        <f>'Bieu8-XSKT'!R136</f>
        <v>0</v>
      </c>
      <c r="S136" s="39">
        <f>'Bieu8-XSKT'!S136</f>
        <v>0</v>
      </c>
      <c r="T136" s="39">
        <f>'Bieu8-XSKT'!T136</f>
        <v>0</v>
      </c>
      <c r="U136" s="39">
        <f>'Bieu8-XSKT'!U136</f>
        <v>0</v>
      </c>
      <c r="V136" s="39">
        <f>'Bieu8-XSKT'!V136</f>
        <v>0</v>
      </c>
      <c r="W136" s="39">
        <f>'Bieu8-XSKT'!W136</f>
        <v>0</v>
      </c>
      <c r="X136" s="39">
        <f>'Bieu8-XSKT'!X136</f>
        <v>0</v>
      </c>
      <c r="Y136" s="39">
        <f>'Bieu8-XSKT'!Y136</f>
        <v>0</v>
      </c>
      <c r="Z136" s="39">
        <f>'Bieu8-XSKT'!Z136</f>
        <v>0</v>
      </c>
      <c r="AA136" s="39">
        <f>'Bieu8-XSKT'!AA136</f>
        <v>0</v>
      </c>
      <c r="AB136" s="39">
        <f>'Bieu8-XSKT'!AB136</f>
        <v>0</v>
      </c>
      <c r="AC136" s="39">
        <f>'Bieu8-XSKT'!AC136</f>
        <v>0</v>
      </c>
      <c r="AD136" s="39">
        <f>'Bieu8-XSKT'!AD136</f>
        <v>0</v>
      </c>
      <c r="AE136" s="39">
        <f>'Bieu8-XSKT'!AE136</f>
        <v>0</v>
      </c>
      <c r="AF136" s="39">
        <f>'Bieu8-XSKT'!AF136</f>
        <v>0</v>
      </c>
      <c r="AG136" s="39">
        <f>'Bieu8-XSKT'!AG136</f>
        <v>0</v>
      </c>
      <c r="AH136" s="39">
        <f>'Bieu8-XSKT'!AH136</f>
        <v>0</v>
      </c>
      <c r="AI136" s="39">
        <f>'Bieu8-XSKT'!AI136</f>
        <v>0</v>
      </c>
      <c r="AJ136" s="39">
        <f>'Bieu8-XSKT'!AJ136</f>
        <v>0</v>
      </c>
      <c r="AK136" s="39">
        <f>'Bieu8-XSKT'!AK136</f>
        <v>0</v>
      </c>
      <c r="AL136" s="39">
        <f>'Bieu8-XSKT'!AL136</f>
        <v>0</v>
      </c>
      <c r="AM136" s="39">
        <f>'Bieu8-XSKT'!AM136</f>
        <v>0</v>
      </c>
      <c r="AN136" s="39">
        <f>'Bieu8-XSKT'!AN136</f>
        <v>0</v>
      </c>
      <c r="AO136" s="39">
        <f>'Bieu8-XSKT'!AO136</f>
        <v>0</v>
      </c>
      <c r="AP136" s="39">
        <f>'Bieu8-XSKT'!AP136</f>
        <v>0</v>
      </c>
      <c r="AQ136" s="39">
        <f>'Bieu8-XSKT'!AQ136</f>
        <v>0</v>
      </c>
      <c r="AR136" s="39">
        <f>'Bieu8-XSKT'!AR136</f>
        <v>0</v>
      </c>
      <c r="AS136" s="39">
        <f>'Bieu8-XSKT'!AS136</f>
        <v>0</v>
      </c>
      <c r="AT136" s="39">
        <f>'Bieu8-XSKT'!AT136</f>
        <v>0</v>
      </c>
      <c r="AU136" s="39">
        <f>'Bieu8-XSKT'!AU136</f>
        <v>0</v>
      </c>
      <c r="AV136" s="39">
        <f>'Bieu8-XSKT'!AV136</f>
        <v>0</v>
      </c>
      <c r="AW136" s="39">
        <f>'Bieu8-XSKT'!AW136</f>
        <v>0</v>
      </c>
      <c r="AX136" s="39">
        <f>'Bieu8-XSKT'!AX136</f>
        <v>0</v>
      </c>
      <c r="AY136" s="39">
        <f>'Bieu8-XSKT'!AY136</f>
        <v>0</v>
      </c>
      <c r="AZ136" s="39">
        <f>'Bieu8-XSKT'!AZ136</f>
        <v>0</v>
      </c>
      <c r="BA136" s="39">
        <f>'Bieu8-XSKT'!BA136</f>
        <v>0</v>
      </c>
      <c r="BB136" s="39">
        <f>'Bieu8-XSKT'!BB136</f>
        <v>0</v>
      </c>
      <c r="BC136" s="39">
        <f>'Bieu8-XSKT'!BC136</f>
        <v>0</v>
      </c>
      <c r="BD136" s="39">
        <f>'Bieu8-XSKT'!BD136</f>
        <v>0</v>
      </c>
      <c r="BE136" s="39">
        <f>'Bieu8-XSKT'!BE136</f>
        <v>0</v>
      </c>
      <c r="BF136" s="39">
        <f>'Bieu8-XSKT'!BF136</f>
        <v>0</v>
      </c>
      <c r="BG136" s="39">
        <f>'Bieu8-XSKT'!BG136</f>
        <v>0</v>
      </c>
      <c r="BH136" s="39">
        <f>'Bieu8-XSKT'!BH136</f>
        <v>0</v>
      </c>
      <c r="BI136" s="39">
        <f>'Bieu8-XSKT'!BI136</f>
        <v>0</v>
      </c>
      <c r="BJ136" s="39">
        <f>'Bieu8-XSKT'!BJ136</f>
        <v>0</v>
      </c>
      <c r="BK136" s="39">
        <f>'Bieu8-XSKT'!BK136</f>
        <v>0</v>
      </c>
      <c r="BL136" s="39">
        <f>'Bieu8-XSKT'!BL136</f>
        <v>0</v>
      </c>
      <c r="BM136" s="39">
        <f>'Bieu8-XSKT'!BM136</f>
        <v>0</v>
      </c>
      <c r="BN136" s="39">
        <f>'Bieu8-XSKT'!BN136</f>
        <v>0</v>
      </c>
      <c r="BO136" s="39">
        <f>'Bieu8-XSKT'!BO136</f>
        <v>0</v>
      </c>
      <c r="BP136" s="39">
        <f>'Bieu8-XSKT'!BP136</f>
        <v>0</v>
      </c>
      <c r="BQ136" s="39">
        <f>'Bieu8-XSKT'!BQ136</f>
        <v>0</v>
      </c>
      <c r="BR136" s="39">
        <f>'Bieu8-XSKT'!BR136</f>
        <v>0</v>
      </c>
      <c r="BS136" s="39">
        <f>'Bieu8-XSKT'!BS136</f>
        <v>0</v>
      </c>
      <c r="BT136" s="39">
        <f>'Bieu8-XSKT'!BT136</f>
        <v>0</v>
      </c>
      <c r="BU136" s="39">
        <f>'Bieu8-XSKT'!BU136</f>
        <v>0</v>
      </c>
      <c r="BV136" s="39">
        <f>'Bieu8-XSKT'!BV136</f>
        <v>0</v>
      </c>
      <c r="BW136" s="39">
        <f>'Bieu8-XSKT'!BW136</f>
        <v>0</v>
      </c>
      <c r="BX136" s="39">
        <f>'Bieu8-XSKT'!BX136</f>
        <v>0</v>
      </c>
      <c r="BY136" s="39">
        <f>'Bieu8-XSKT'!BY136</f>
        <v>0</v>
      </c>
      <c r="BZ136" s="39">
        <f>'Bieu8-XSKT'!BZ136</f>
        <v>3309.3</v>
      </c>
      <c r="CA136" s="39">
        <f>'Bieu8-XSKT'!CA136</f>
        <v>4000</v>
      </c>
      <c r="CB136" s="39">
        <f>'Bieu8-XSKT'!CB136</f>
        <v>4000</v>
      </c>
      <c r="CC136" s="39">
        <f t="shared" si="20"/>
        <v>4000</v>
      </c>
      <c r="CD136" s="41" t="s">
        <v>56</v>
      </c>
      <c r="CE136" s="491"/>
    </row>
    <row r="137" spans="1:83" s="17" customFormat="1" ht="90" x14ac:dyDescent="0.25">
      <c r="A137" s="41">
        <f t="shared" si="19"/>
        <v>16</v>
      </c>
      <c r="B137" s="151" t="s">
        <v>297</v>
      </c>
      <c r="C137" s="44"/>
      <c r="D137" s="44"/>
      <c r="E137" s="45"/>
      <c r="F137" s="255" t="s">
        <v>677</v>
      </c>
      <c r="G137" s="39">
        <f>'Bieu8-XSKT'!G137</f>
        <v>9672</v>
      </c>
      <c r="H137" s="39">
        <f>'Bieu8-XSKT'!H137</f>
        <v>6930</v>
      </c>
      <c r="I137" s="39">
        <f>'Bieu8-XSKT'!I137</f>
        <v>0</v>
      </c>
      <c r="J137" s="39">
        <f>'Bieu8-XSKT'!J137</f>
        <v>0</v>
      </c>
      <c r="K137" s="39">
        <f>'Bieu8-XSKT'!K137</f>
        <v>0</v>
      </c>
      <c r="L137" s="39">
        <f>'Bieu8-XSKT'!L137</f>
        <v>0</v>
      </c>
      <c r="M137" s="39">
        <f>'Bieu8-XSKT'!M137</f>
        <v>0</v>
      </c>
      <c r="N137" s="39">
        <f>'Bieu8-XSKT'!N137</f>
        <v>0</v>
      </c>
      <c r="O137" s="39">
        <f>'Bieu8-XSKT'!O137</f>
        <v>0</v>
      </c>
      <c r="P137" s="39">
        <f>'Bieu8-XSKT'!P137</f>
        <v>0</v>
      </c>
      <c r="Q137" s="39">
        <f>'Bieu8-XSKT'!Q137</f>
        <v>0</v>
      </c>
      <c r="R137" s="39">
        <f>'Bieu8-XSKT'!R137</f>
        <v>0</v>
      </c>
      <c r="S137" s="39">
        <f>'Bieu8-XSKT'!S137</f>
        <v>0</v>
      </c>
      <c r="T137" s="39">
        <f>'Bieu8-XSKT'!T137</f>
        <v>0</v>
      </c>
      <c r="U137" s="39">
        <f>'Bieu8-XSKT'!U137</f>
        <v>0</v>
      </c>
      <c r="V137" s="39">
        <f>'Bieu8-XSKT'!V137</f>
        <v>0</v>
      </c>
      <c r="W137" s="39">
        <f>'Bieu8-XSKT'!W137</f>
        <v>0</v>
      </c>
      <c r="X137" s="39">
        <f>'Bieu8-XSKT'!X137</f>
        <v>0</v>
      </c>
      <c r="Y137" s="39">
        <f>'Bieu8-XSKT'!Y137</f>
        <v>0</v>
      </c>
      <c r="Z137" s="39">
        <f>'Bieu8-XSKT'!Z137</f>
        <v>0</v>
      </c>
      <c r="AA137" s="39">
        <f>'Bieu8-XSKT'!AA137</f>
        <v>0</v>
      </c>
      <c r="AB137" s="39">
        <f>'Bieu8-XSKT'!AB137</f>
        <v>0</v>
      </c>
      <c r="AC137" s="39">
        <f>'Bieu8-XSKT'!AC137</f>
        <v>0</v>
      </c>
      <c r="AD137" s="39">
        <f>'Bieu8-XSKT'!AD137</f>
        <v>0</v>
      </c>
      <c r="AE137" s="39">
        <f>'Bieu8-XSKT'!AE137</f>
        <v>0</v>
      </c>
      <c r="AF137" s="39">
        <f>'Bieu8-XSKT'!AF137</f>
        <v>0</v>
      </c>
      <c r="AG137" s="39">
        <f>'Bieu8-XSKT'!AG137</f>
        <v>0</v>
      </c>
      <c r="AH137" s="39">
        <f>'Bieu8-XSKT'!AH137</f>
        <v>0</v>
      </c>
      <c r="AI137" s="39">
        <f>'Bieu8-XSKT'!AI137</f>
        <v>0</v>
      </c>
      <c r="AJ137" s="39">
        <f>'Bieu8-XSKT'!AJ137</f>
        <v>0</v>
      </c>
      <c r="AK137" s="39">
        <f>'Bieu8-XSKT'!AK137</f>
        <v>0</v>
      </c>
      <c r="AL137" s="39">
        <f>'Bieu8-XSKT'!AL137</f>
        <v>0</v>
      </c>
      <c r="AM137" s="39">
        <f>'Bieu8-XSKT'!AM137</f>
        <v>0</v>
      </c>
      <c r="AN137" s="39">
        <f>'Bieu8-XSKT'!AN137</f>
        <v>0</v>
      </c>
      <c r="AO137" s="39">
        <f>'Bieu8-XSKT'!AO137</f>
        <v>0</v>
      </c>
      <c r="AP137" s="39">
        <f>'Bieu8-XSKT'!AP137</f>
        <v>0</v>
      </c>
      <c r="AQ137" s="39">
        <f>'Bieu8-XSKT'!AQ137</f>
        <v>0</v>
      </c>
      <c r="AR137" s="39">
        <f>'Bieu8-XSKT'!AR137</f>
        <v>0</v>
      </c>
      <c r="AS137" s="39">
        <f>'Bieu8-XSKT'!AS137</f>
        <v>0</v>
      </c>
      <c r="AT137" s="39">
        <f>'Bieu8-XSKT'!AT137</f>
        <v>0</v>
      </c>
      <c r="AU137" s="39">
        <f>'Bieu8-XSKT'!AU137</f>
        <v>0</v>
      </c>
      <c r="AV137" s="39">
        <f>'Bieu8-XSKT'!AV137</f>
        <v>0</v>
      </c>
      <c r="AW137" s="39">
        <f>'Bieu8-XSKT'!AW137</f>
        <v>0</v>
      </c>
      <c r="AX137" s="39">
        <f>'Bieu8-XSKT'!AX137</f>
        <v>0</v>
      </c>
      <c r="AY137" s="39">
        <f>'Bieu8-XSKT'!AY137</f>
        <v>0</v>
      </c>
      <c r="AZ137" s="39">
        <f>'Bieu8-XSKT'!AZ137</f>
        <v>0</v>
      </c>
      <c r="BA137" s="39">
        <f>'Bieu8-XSKT'!BA137</f>
        <v>0</v>
      </c>
      <c r="BB137" s="39">
        <f>'Bieu8-XSKT'!BB137</f>
        <v>0</v>
      </c>
      <c r="BC137" s="39">
        <f>'Bieu8-XSKT'!BC137</f>
        <v>0</v>
      </c>
      <c r="BD137" s="39">
        <f>'Bieu8-XSKT'!BD137</f>
        <v>0</v>
      </c>
      <c r="BE137" s="39">
        <f>'Bieu8-XSKT'!BE137</f>
        <v>0</v>
      </c>
      <c r="BF137" s="39">
        <f>'Bieu8-XSKT'!BF137</f>
        <v>0</v>
      </c>
      <c r="BG137" s="39">
        <f>'Bieu8-XSKT'!BG137</f>
        <v>0</v>
      </c>
      <c r="BH137" s="39">
        <f>'Bieu8-XSKT'!BH137</f>
        <v>0</v>
      </c>
      <c r="BI137" s="39">
        <f>'Bieu8-XSKT'!BI137</f>
        <v>0</v>
      </c>
      <c r="BJ137" s="39">
        <f>'Bieu8-XSKT'!BJ137</f>
        <v>0</v>
      </c>
      <c r="BK137" s="39">
        <f>'Bieu8-XSKT'!BK137</f>
        <v>0</v>
      </c>
      <c r="BL137" s="39">
        <f>'Bieu8-XSKT'!BL137</f>
        <v>0</v>
      </c>
      <c r="BM137" s="39">
        <f>'Bieu8-XSKT'!BM137</f>
        <v>0</v>
      </c>
      <c r="BN137" s="39">
        <f>'Bieu8-XSKT'!BN137</f>
        <v>0</v>
      </c>
      <c r="BO137" s="39">
        <f>'Bieu8-XSKT'!BO137</f>
        <v>0</v>
      </c>
      <c r="BP137" s="39">
        <f>'Bieu8-XSKT'!BP137</f>
        <v>0</v>
      </c>
      <c r="BQ137" s="39">
        <f>'Bieu8-XSKT'!BQ137</f>
        <v>0</v>
      </c>
      <c r="BR137" s="39">
        <f>'Bieu8-XSKT'!BR137</f>
        <v>0</v>
      </c>
      <c r="BS137" s="39">
        <f>'Bieu8-XSKT'!BS137</f>
        <v>0</v>
      </c>
      <c r="BT137" s="39">
        <f>'Bieu8-XSKT'!BT137</f>
        <v>0</v>
      </c>
      <c r="BU137" s="39">
        <f>'Bieu8-XSKT'!BU137</f>
        <v>0</v>
      </c>
      <c r="BV137" s="39">
        <f>'Bieu8-XSKT'!BV137</f>
        <v>0</v>
      </c>
      <c r="BW137" s="39">
        <f>'Bieu8-XSKT'!BW137</f>
        <v>0</v>
      </c>
      <c r="BX137" s="39">
        <f>'Bieu8-XSKT'!BX137</f>
        <v>0</v>
      </c>
      <c r="BY137" s="39">
        <f>'Bieu8-XSKT'!BY137</f>
        <v>0</v>
      </c>
      <c r="BZ137" s="39">
        <f>'Bieu8-XSKT'!BZ137</f>
        <v>3465</v>
      </c>
      <c r="CA137" s="39">
        <f>'Bieu8-XSKT'!CA137</f>
        <v>3990</v>
      </c>
      <c r="CB137" s="39">
        <f>'Bieu8-XSKT'!CB137</f>
        <v>3990</v>
      </c>
      <c r="CC137" s="39">
        <f t="shared" si="20"/>
        <v>3990</v>
      </c>
      <c r="CD137" s="41" t="s">
        <v>56</v>
      </c>
      <c r="CE137" s="491"/>
    </row>
    <row r="138" spans="1:83" s="17" customFormat="1" ht="60" x14ac:dyDescent="0.25">
      <c r="A138" s="41">
        <f t="shared" si="19"/>
        <v>17</v>
      </c>
      <c r="B138" s="151" t="s">
        <v>298</v>
      </c>
      <c r="C138" s="44"/>
      <c r="D138" s="44"/>
      <c r="E138" s="45"/>
      <c r="F138" s="255" t="s">
        <v>673</v>
      </c>
      <c r="G138" s="39">
        <f>'Bieu8-XSKT'!G138</f>
        <v>14633</v>
      </c>
      <c r="H138" s="39">
        <f>'Bieu8-XSKT'!H138</f>
        <v>13169.7</v>
      </c>
      <c r="I138" s="39">
        <f>'Bieu8-XSKT'!I138</f>
        <v>0</v>
      </c>
      <c r="J138" s="39">
        <f>'Bieu8-XSKT'!J138</f>
        <v>0</v>
      </c>
      <c r="K138" s="39">
        <f>'Bieu8-XSKT'!K138</f>
        <v>0</v>
      </c>
      <c r="L138" s="39">
        <f>'Bieu8-XSKT'!L138</f>
        <v>0</v>
      </c>
      <c r="M138" s="39">
        <f>'Bieu8-XSKT'!M138</f>
        <v>0</v>
      </c>
      <c r="N138" s="39">
        <f>'Bieu8-XSKT'!N138</f>
        <v>0</v>
      </c>
      <c r="O138" s="39">
        <f>'Bieu8-XSKT'!O138</f>
        <v>0</v>
      </c>
      <c r="P138" s="39">
        <f>'Bieu8-XSKT'!P138</f>
        <v>0</v>
      </c>
      <c r="Q138" s="39">
        <f>'Bieu8-XSKT'!Q138</f>
        <v>0</v>
      </c>
      <c r="R138" s="39">
        <f>'Bieu8-XSKT'!R138</f>
        <v>0</v>
      </c>
      <c r="S138" s="39">
        <f>'Bieu8-XSKT'!S138</f>
        <v>0</v>
      </c>
      <c r="T138" s="39">
        <f>'Bieu8-XSKT'!T138</f>
        <v>0</v>
      </c>
      <c r="U138" s="39">
        <f>'Bieu8-XSKT'!U138</f>
        <v>0</v>
      </c>
      <c r="V138" s="39">
        <f>'Bieu8-XSKT'!V138</f>
        <v>0</v>
      </c>
      <c r="W138" s="39">
        <f>'Bieu8-XSKT'!W138</f>
        <v>0</v>
      </c>
      <c r="X138" s="39">
        <f>'Bieu8-XSKT'!X138</f>
        <v>0</v>
      </c>
      <c r="Y138" s="39">
        <f>'Bieu8-XSKT'!Y138</f>
        <v>0</v>
      </c>
      <c r="Z138" s="39">
        <f>'Bieu8-XSKT'!Z138</f>
        <v>0</v>
      </c>
      <c r="AA138" s="39">
        <f>'Bieu8-XSKT'!AA138</f>
        <v>0</v>
      </c>
      <c r="AB138" s="39">
        <f>'Bieu8-XSKT'!AB138</f>
        <v>0</v>
      </c>
      <c r="AC138" s="39">
        <f>'Bieu8-XSKT'!AC138</f>
        <v>0</v>
      </c>
      <c r="AD138" s="39">
        <f>'Bieu8-XSKT'!AD138</f>
        <v>0</v>
      </c>
      <c r="AE138" s="39">
        <f>'Bieu8-XSKT'!AE138</f>
        <v>0</v>
      </c>
      <c r="AF138" s="39">
        <f>'Bieu8-XSKT'!AF138</f>
        <v>0</v>
      </c>
      <c r="AG138" s="39">
        <f>'Bieu8-XSKT'!AG138</f>
        <v>0</v>
      </c>
      <c r="AH138" s="39">
        <f>'Bieu8-XSKT'!AH138</f>
        <v>0</v>
      </c>
      <c r="AI138" s="39">
        <f>'Bieu8-XSKT'!AI138</f>
        <v>0</v>
      </c>
      <c r="AJ138" s="39">
        <f>'Bieu8-XSKT'!AJ138</f>
        <v>0</v>
      </c>
      <c r="AK138" s="39">
        <f>'Bieu8-XSKT'!AK138</f>
        <v>0</v>
      </c>
      <c r="AL138" s="39">
        <f>'Bieu8-XSKT'!AL138</f>
        <v>0</v>
      </c>
      <c r="AM138" s="39">
        <f>'Bieu8-XSKT'!AM138</f>
        <v>0</v>
      </c>
      <c r="AN138" s="39">
        <f>'Bieu8-XSKT'!AN138</f>
        <v>0</v>
      </c>
      <c r="AO138" s="39">
        <f>'Bieu8-XSKT'!AO138</f>
        <v>0</v>
      </c>
      <c r="AP138" s="39">
        <f>'Bieu8-XSKT'!AP138</f>
        <v>0</v>
      </c>
      <c r="AQ138" s="39">
        <f>'Bieu8-XSKT'!AQ138</f>
        <v>0</v>
      </c>
      <c r="AR138" s="39">
        <f>'Bieu8-XSKT'!AR138</f>
        <v>0</v>
      </c>
      <c r="AS138" s="39">
        <f>'Bieu8-XSKT'!AS138</f>
        <v>0</v>
      </c>
      <c r="AT138" s="39">
        <f>'Bieu8-XSKT'!AT138</f>
        <v>0</v>
      </c>
      <c r="AU138" s="39">
        <f>'Bieu8-XSKT'!AU138</f>
        <v>0</v>
      </c>
      <c r="AV138" s="39">
        <f>'Bieu8-XSKT'!AV138</f>
        <v>0</v>
      </c>
      <c r="AW138" s="39">
        <f>'Bieu8-XSKT'!AW138</f>
        <v>0</v>
      </c>
      <c r="AX138" s="39">
        <f>'Bieu8-XSKT'!AX138</f>
        <v>0</v>
      </c>
      <c r="AY138" s="39">
        <f>'Bieu8-XSKT'!AY138</f>
        <v>0</v>
      </c>
      <c r="AZ138" s="39">
        <f>'Bieu8-XSKT'!AZ138</f>
        <v>0</v>
      </c>
      <c r="BA138" s="39">
        <f>'Bieu8-XSKT'!BA138</f>
        <v>0</v>
      </c>
      <c r="BB138" s="39">
        <f>'Bieu8-XSKT'!BB138</f>
        <v>0</v>
      </c>
      <c r="BC138" s="39">
        <f>'Bieu8-XSKT'!BC138</f>
        <v>0</v>
      </c>
      <c r="BD138" s="39">
        <f>'Bieu8-XSKT'!BD138</f>
        <v>0</v>
      </c>
      <c r="BE138" s="39">
        <f>'Bieu8-XSKT'!BE138</f>
        <v>0</v>
      </c>
      <c r="BF138" s="39">
        <f>'Bieu8-XSKT'!BF138</f>
        <v>0</v>
      </c>
      <c r="BG138" s="39">
        <f>'Bieu8-XSKT'!BG138</f>
        <v>0</v>
      </c>
      <c r="BH138" s="39">
        <f>'Bieu8-XSKT'!BH138</f>
        <v>0</v>
      </c>
      <c r="BI138" s="39">
        <f>'Bieu8-XSKT'!BI138</f>
        <v>0</v>
      </c>
      <c r="BJ138" s="39">
        <f>'Bieu8-XSKT'!BJ138</f>
        <v>0</v>
      </c>
      <c r="BK138" s="39">
        <f>'Bieu8-XSKT'!BK138</f>
        <v>0</v>
      </c>
      <c r="BL138" s="39">
        <f>'Bieu8-XSKT'!BL138</f>
        <v>0</v>
      </c>
      <c r="BM138" s="39">
        <f>'Bieu8-XSKT'!BM138</f>
        <v>0</v>
      </c>
      <c r="BN138" s="39">
        <f>'Bieu8-XSKT'!BN138</f>
        <v>0</v>
      </c>
      <c r="BO138" s="39">
        <f>'Bieu8-XSKT'!BO138</f>
        <v>0</v>
      </c>
      <c r="BP138" s="39">
        <f>'Bieu8-XSKT'!BP138</f>
        <v>0</v>
      </c>
      <c r="BQ138" s="39">
        <f>'Bieu8-XSKT'!BQ138</f>
        <v>0</v>
      </c>
      <c r="BR138" s="39">
        <f>'Bieu8-XSKT'!BR138</f>
        <v>0</v>
      </c>
      <c r="BS138" s="39">
        <f>'Bieu8-XSKT'!BS138</f>
        <v>0</v>
      </c>
      <c r="BT138" s="39">
        <f>'Bieu8-XSKT'!BT138</f>
        <v>0</v>
      </c>
      <c r="BU138" s="39">
        <f>'Bieu8-XSKT'!BU138</f>
        <v>0</v>
      </c>
      <c r="BV138" s="39">
        <f>'Bieu8-XSKT'!BV138</f>
        <v>0</v>
      </c>
      <c r="BW138" s="39">
        <f>'Bieu8-XSKT'!BW138</f>
        <v>0</v>
      </c>
      <c r="BX138" s="39">
        <f>'Bieu8-XSKT'!BX138</f>
        <v>0</v>
      </c>
      <c r="BY138" s="39">
        <f>'Bieu8-XSKT'!BY138</f>
        <v>0</v>
      </c>
      <c r="BZ138" s="39">
        <f>'Bieu8-XSKT'!BZ138</f>
        <v>6584.85</v>
      </c>
      <c r="CA138" s="39">
        <f>'Bieu8-XSKT'!CA138</f>
        <v>6000</v>
      </c>
      <c r="CB138" s="39">
        <f>'Bieu8-XSKT'!CB138</f>
        <v>6000</v>
      </c>
      <c r="CC138" s="39">
        <f t="shared" si="20"/>
        <v>6000</v>
      </c>
      <c r="CD138" s="41" t="s">
        <v>56</v>
      </c>
      <c r="CE138" s="491"/>
    </row>
    <row r="139" spans="1:83" s="17" customFormat="1" ht="45" x14ac:dyDescent="0.25">
      <c r="A139" s="41">
        <f t="shared" si="19"/>
        <v>18</v>
      </c>
      <c r="B139" s="151" t="s">
        <v>299</v>
      </c>
      <c r="C139" s="44"/>
      <c r="D139" s="44"/>
      <c r="E139" s="45"/>
      <c r="F139" s="255" t="s">
        <v>676</v>
      </c>
      <c r="G139" s="39">
        <f>'Bieu8-XSKT'!G139</f>
        <v>13366</v>
      </c>
      <c r="H139" s="39">
        <f>'Bieu8-XSKT'!H139</f>
        <v>12029.4</v>
      </c>
      <c r="I139" s="39">
        <f>'Bieu8-XSKT'!I139</f>
        <v>0</v>
      </c>
      <c r="J139" s="39">
        <f>'Bieu8-XSKT'!J139</f>
        <v>0</v>
      </c>
      <c r="K139" s="39">
        <f>'Bieu8-XSKT'!K139</f>
        <v>0</v>
      </c>
      <c r="L139" s="39">
        <f>'Bieu8-XSKT'!L139</f>
        <v>0</v>
      </c>
      <c r="M139" s="39">
        <f>'Bieu8-XSKT'!M139</f>
        <v>0</v>
      </c>
      <c r="N139" s="39">
        <f>'Bieu8-XSKT'!N139</f>
        <v>0</v>
      </c>
      <c r="O139" s="39">
        <f>'Bieu8-XSKT'!O139</f>
        <v>0</v>
      </c>
      <c r="P139" s="39">
        <f>'Bieu8-XSKT'!P139</f>
        <v>0</v>
      </c>
      <c r="Q139" s="39">
        <f>'Bieu8-XSKT'!Q139</f>
        <v>0</v>
      </c>
      <c r="R139" s="39">
        <f>'Bieu8-XSKT'!R139</f>
        <v>0</v>
      </c>
      <c r="S139" s="39">
        <f>'Bieu8-XSKT'!S139</f>
        <v>0</v>
      </c>
      <c r="T139" s="39">
        <f>'Bieu8-XSKT'!T139</f>
        <v>0</v>
      </c>
      <c r="U139" s="39">
        <f>'Bieu8-XSKT'!U139</f>
        <v>0</v>
      </c>
      <c r="V139" s="39">
        <f>'Bieu8-XSKT'!V139</f>
        <v>0</v>
      </c>
      <c r="W139" s="39">
        <f>'Bieu8-XSKT'!W139</f>
        <v>0</v>
      </c>
      <c r="X139" s="39">
        <f>'Bieu8-XSKT'!X139</f>
        <v>0</v>
      </c>
      <c r="Y139" s="39">
        <f>'Bieu8-XSKT'!Y139</f>
        <v>0</v>
      </c>
      <c r="Z139" s="39">
        <f>'Bieu8-XSKT'!Z139</f>
        <v>0</v>
      </c>
      <c r="AA139" s="39">
        <f>'Bieu8-XSKT'!AA139</f>
        <v>0</v>
      </c>
      <c r="AB139" s="39">
        <f>'Bieu8-XSKT'!AB139</f>
        <v>0</v>
      </c>
      <c r="AC139" s="39">
        <f>'Bieu8-XSKT'!AC139</f>
        <v>0</v>
      </c>
      <c r="AD139" s="39">
        <f>'Bieu8-XSKT'!AD139</f>
        <v>0</v>
      </c>
      <c r="AE139" s="39">
        <f>'Bieu8-XSKT'!AE139</f>
        <v>0</v>
      </c>
      <c r="AF139" s="39">
        <f>'Bieu8-XSKT'!AF139</f>
        <v>0</v>
      </c>
      <c r="AG139" s="39">
        <f>'Bieu8-XSKT'!AG139</f>
        <v>0</v>
      </c>
      <c r="AH139" s="39">
        <f>'Bieu8-XSKT'!AH139</f>
        <v>0</v>
      </c>
      <c r="AI139" s="39">
        <f>'Bieu8-XSKT'!AI139</f>
        <v>0</v>
      </c>
      <c r="AJ139" s="39">
        <f>'Bieu8-XSKT'!AJ139</f>
        <v>0</v>
      </c>
      <c r="AK139" s="39">
        <f>'Bieu8-XSKT'!AK139</f>
        <v>0</v>
      </c>
      <c r="AL139" s="39">
        <f>'Bieu8-XSKT'!AL139</f>
        <v>0</v>
      </c>
      <c r="AM139" s="39">
        <f>'Bieu8-XSKT'!AM139</f>
        <v>0</v>
      </c>
      <c r="AN139" s="39">
        <f>'Bieu8-XSKT'!AN139</f>
        <v>0</v>
      </c>
      <c r="AO139" s="39">
        <f>'Bieu8-XSKT'!AO139</f>
        <v>0</v>
      </c>
      <c r="AP139" s="39">
        <f>'Bieu8-XSKT'!AP139</f>
        <v>0</v>
      </c>
      <c r="AQ139" s="39">
        <f>'Bieu8-XSKT'!AQ139</f>
        <v>0</v>
      </c>
      <c r="AR139" s="39">
        <f>'Bieu8-XSKT'!AR139</f>
        <v>0</v>
      </c>
      <c r="AS139" s="39">
        <f>'Bieu8-XSKT'!AS139</f>
        <v>0</v>
      </c>
      <c r="AT139" s="39">
        <f>'Bieu8-XSKT'!AT139</f>
        <v>0</v>
      </c>
      <c r="AU139" s="39">
        <f>'Bieu8-XSKT'!AU139</f>
        <v>0</v>
      </c>
      <c r="AV139" s="39">
        <f>'Bieu8-XSKT'!AV139</f>
        <v>0</v>
      </c>
      <c r="AW139" s="39">
        <f>'Bieu8-XSKT'!AW139</f>
        <v>0</v>
      </c>
      <c r="AX139" s="39">
        <f>'Bieu8-XSKT'!AX139</f>
        <v>0</v>
      </c>
      <c r="AY139" s="39">
        <f>'Bieu8-XSKT'!AY139</f>
        <v>0</v>
      </c>
      <c r="AZ139" s="39">
        <f>'Bieu8-XSKT'!AZ139</f>
        <v>0</v>
      </c>
      <c r="BA139" s="39">
        <f>'Bieu8-XSKT'!BA139</f>
        <v>0</v>
      </c>
      <c r="BB139" s="39">
        <f>'Bieu8-XSKT'!BB139</f>
        <v>0</v>
      </c>
      <c r="BC139" s="39">
        <f>'Bieu8-XSKT'!BC139</f>
        <v>0</v>
      </c>
      <c r="BD139" s="39">
        <f>'Bieu8-XSKT'!BD139</f>
        <v>0</v>
      </c>
      <c r="BE139" s="39">
        <f>'Bieu8-XSKT'!BE139</f>
        <v>0</v>
      </c>
      <c r="BF139" s="39">
        <f>'Bieu8-XSKT'!BF139</f>
        <v>0</v>
      </c>
      <c r="BG139" s="39">
        <f>'Bieu8-XSKT'!BG139</f>
        <v>0</v>
      </c>
      <c r="BH139" s="39">
        <f>'Bieu8-XSKT'!BH139</f>
        <v>0</v>
      </c>
      <c r="BI139" s="39">
        <f>'Bieu8-XSKT'!BI139</f>
        <v>0</v>
      </c>
      <c r="BJ139" s="39">
        <f>'Bieu8-XSKT'!BJ139</f>
        <v>0</v>
      </c>
      <c r="BK139" s="39">
        <f>'Bieu8-XSKT'!BK139</f>
        <v>0</v>
      </c>
      <c r="BL139" s="39">
        <f>'Bieu8-XSKT'!BL139</f>
        <v>0</v>
      </c>
      <c r="BM139" s="39">
        <f>'Bieu8-XSKT'!BM139</f>
        <v>0</v>
      </c>
      <c r="BN139" s="39">
        <f>'Bieu8-XSKT'!BN139</f>
        <v>0</v>
      </c>
      <c r="BO139" s="39">
        <f>'Bieu8-XSKT'!BO139</f>
        <v>0</v>
      </c>
      <c r="BP139" s="39">
        <f>'Bieu8-XSKT'!BP139</f>
        <v>0</v>
      </c>
      <c r="BQ139" s="39">
        <f>'Bieu8-XSKT'!BQ139</f>
        <v>0</v>
      </c>
      <c r="BR139" s="39">
        <f>'Bieu8-XSKT'!BR139</f>
        <v>0</v>
      </c>
      <c r="BS139" s="39">
        <f>'Bieu8-XSKT'!BS139</f>
        <v>0</v>
      </c>
      <c r="BT139" s="39">
        <f>'Bieu8-XSKT'!BT139</f>
        <v>0</v>
      </c>
      <c r="BU139" s="39">
        <f>'Bieu8-XSKT'!BU139</f>
        <v>0</v>
      </c>
      <c r="BV139" s="39">
        <f>'Bieu8-XSKT'!BV139</f>
        <v>0</v>
      </c>
      <c r="BW139" s="39">
        <f>'Bieu8-XSKT'!BW139</f>
        <v>0</v>
      </c>
      <c r="BX139" s="39">
        <f>'Bieu8-XSKT'!BX139</f>
        <v>0</v>
      </c>
      <c r="BY139" s="39">
        <f>'Bieu8-XSKT'!BY139</f>
        <v>0</v>
      </c>
      <c r="BZ139" s="39">
        <f>'Bieu8-XSKT'!BZ139</f>
        <v>6014.7</v>
      </c>
      <c r="CA139" s="39">
        <f>'Bieu8-XSKT'!CA139</f>
        <v>5350</v>
      </c>
      <c r="CB139" s="39">
        <f>'Bieu8-XSKT'!CB139</f>
        <v>5350</v>
      </c>
      <c r="CC139" s="39">
        <f t="shared" si="20"/>
        <v>5350</v>
      </c>
      <c r="CD139" s="41" t="s">
        <v>56</v>
      </c>
      <c r="CE139" s="491"/>
    </row>
    <row r="140" spans="1:83" s="17" customFormat="1" ht="60" x14ac:dyDescent="0.25">
      <c r="A140" s="41">
        <f t="shared" si="19"/>
        <v>19</v>
      </c>
      <c r="B140" s="151" t="s">
        <v>370</v>
      </c>
      <c r="C140" s="44"/>
      <c r="D140" s="44"/>
      <c r="E140" s="45"/>
      <c r="F140" s="226" t="s">
        <v>488</v>
      </c>
      <c r="G140" s="39">
        <f>'Bieu8-XSKT'!G140</f>
        <v>7702</v>
      </c>
      <c r="H140" s="39">
        <f>'Bieu8-XSKT'!H140</f>
        <v>6932</v>
      </c>
      <c r="I140" s="39">
        <f>'Bieu8-XSKT'!I140</f>
        <v>0</v>
      </c>
      <c r="J140" s="39">
        <f>'Bieu8-XSKT'!J140</f>
        <v>0</v>
      </c>
      <c r="K140" s="39">
        <f>'Bieu8-XSKT'!K140</f>
        <v>0</v>
      </c>
      <c r="L140" s="39">
        <f>'Bieu8-XSKT'!L140</f>
        <v>0</v>
      </c>
      <c r="M140" s="39">
        <f>'Bieu8-XSKT'!M140</f>
        <v>0</v>
      </c>
      <c r="N140" s="39">
        <f>'Bieu8-XSKT'!N140</f>
        <v>0</v>
      </c>
      <c r="O140" s="39">
        <f>'Bieu8-XSKT'!O140</f>
        <v>0</v>
      </c>
      <c r="P140" s="39">
        <f>'Bieu8-XSKT'!P140</f>
        <v>0</v>
      </c>
      <c r="Q140" s="39">
        <f>'Bieu8-XSKT'!Q140</f>
        <v>0</v>
      </c>
      <c r="R140" s="39">
        <f>'Bieu8-XSKT'!R140</f>
        <v>0</v>
      </c>
      <c r="S140" s="39">
        <f>'Bieu8-XSKT'!S140</f>
        <v>0</v>
      </c>
      <c r="T140" s="39">
        <f>'Bieu8-XSKT'!T140</f>
        <v>0</v>
      </c>
      <c r="U140" s="39">
        <f>'Bieu8-XSKT'!U140</f>
        <v>0</v>
      </c>
      <c r="V140" s="39">
        <f>'Bieu8-XSKT'!V140</f>
        <v>0</v>
      </c>
      <c r="W140" s="39">
        <f>'Bieu8-XSKT'!W140</f>
        <v>0</v>
      </c>
      <c r="X140" s="39">
        <f>'Bieu8-XSKT'!X140</f>
        <v>0</v>
      </c>
      <c r="Y140" s="39">
        <f>'Bieu8-XSKT'!Y140</f>
        <v>0</v>
      </c>
      <c r="Z140" s="39">
        <f>'Bieu8-XSKT'!Z140</f>
        <v>0</v>
      </c>
      <c r="AA140" s="39">
        <f>'Bieu8-XSKT'!AA140</f>
        <v>0</v>
      </c>
      <c r="AB140" s="39">
        <f>'Bieu8-XSKT'!AB140</f>
        <v>0</v>
      </c>
      <c r="AC140" s="39">
        <f>'Bieu8-XSKT'!AC140</f>
        <v>0</v>
      </c>
      <c r="AD140" s="39">
        <f>'Bieu8-XSKT'!AD140</f>
        <v>0</v>
      </c>
      <c r="AE140" s="39">
        <f>'Bieu8-XSKT'!AE140</f>
        <v>0</v>
      </c>
      <c r="AF140" s="39">
        <f>'Bieu8-XSKT'!AF140</f>
        <v>0</v>
      </c>
      <c r="AG140" s="39">
        <f>'Bieu8-XSKT'!AG140</f>
        <v>0</v>
      </c>
      <c r="AH140" s="39">
        <f>'Bieu8-XSKT'!AH140</f>
        <v>0</v>
      </c>
      <c r="AI140" s="39">
        <f>'Bieu8-XSKT'!AI140</f>
        <v>0</v>
      </c>
      <c r="AJ140" s="39">
        <f>'Bieu8-XSKT'!AJ140</f>
        <v>0</v>
      </c>
      <c r="AK140" s="39">
        <f>'Bieu8-XSKT'!AK140</f>
        <v>0</v>
      </c>
      <c r="AL140" s="39">
        <f>'Bieu8-XSKT'!AL140</f>
        <v>0</v>
      </c>
      <c r="AM140" s="39">
        <f>'Bieu8-XSKT'!AM140</f>
        <v>0</v>
      </c>
      <c r="AN140" s="39">
        <f>'Bieu8-XSKT'!AN140</f>
        <v>0</v>
      </c>
      <c r="AO140" s="39">
        <f>'Bieu8-XSKT'!AO140</f>
        <v>0</v>
      </c>
      <c r="AP140" s="39">
        <f>'Bieu8-XSKT'!AP140</f>
        <v>0</v>
      </c>
      <c r="AQ140" s="39">
        <f>'Bieu8-XSKT'!AQ140</f>
        <v>0</v>
      </c>
      <c r="AR140" s="39">
        <f>'Bieu8-XSKT'!AR140</f>
        <v>0</v>
      </c>
      <c r="AS140" s="39">
        <f>'Bieu8-XSKT'!AS140</f>
        <v>0</v>
      </c>
      <c r="AT140" s="39">
        <f>'Bieu8-XSKT'!AT140</f>
        <v>0</v>
      </c>
      <c r="AU140" s="39">
        <f>'Bieu8-XSKT'!AU140</f>
        <v>0</v>
      </c>
      <c r="AV140" s="39">
        <f>'Bieu8-XSKT'!AV140</f>
        <v>0</v>
      </c>
      <c r="AW140" s="39">
        <f>'Bieu8-XSKT'!AW140</f>
        <v>0</v>
      </c>
      <c r="AX140" s="39">
        <f>'Bieu8-XSKT'!AX140</f>
        <v>0</v>
      </c>
      <c r="AY140" s="39">
        <f>'Bieu8-XSKT'!AY140</f>
        <v>0</v>
      </c>
      <c r="AZ140" s="39">
        <f>'Bieu8-XSKT'!AZ140</f>
        <v>0</v>
      </c>
      <c r="BA140" s="39">
        <f>'Bieu8-XSKT'!BA140</f>
        <v>0</v>
      </c>
      <c r="BB140" s="39">
        <f>'Bieu8-XSKT'!BB140</f>
        <v>0</v>
      </c>
      <c r="BC140" s="39">
        <f>'Bieu8-XSKT'!BC140</f>
        <v>0</v>
      </c>
      <c r="BD140" s="39">
        <f>'Bieu8-XSKT'!BD140</f>
        <v>0</v>
      </c>
      <c r="BE140" s="39">
        <f>'Bieu8-XSKT'!BE140</f>
        <v>0</v>
      </c>
      <c r="BF140" s="39">
        <f>'Bieu8-XSKT'!BF140</f>
        <v>0</v>
      </c>
      <c r="BG140" s="39">
        <f>'Bieu8-XSKT'!BG140</f>
        <v>0</v>
      </c>
      <c r="BH140" s="39">
        <f>'Bieu8-XSKT'!BH140</f>
        <v>0</v>
      </c>
      <c r="BI140" s="39">
        <f>'Bieu8-XSKT'!BI140</f>
        <v>0</v>
      </c>
      <c r="BJ140" s="39">
        <f>'Bieu8-XSKT'!BJ140</f>
        <v>0</v>
      </c>
      <c r="BK140" s="39">
        <f>'Bieu8-XSKT'!BK140</f>
        <v>0</v>
      </c>
      <c r="BL140" s="39">
        <f>'Bieu8-XSKT'!BL140</f>
        <v>0</v>
      </c>
      <c r="BM140" s="39">
        <f>'Bieu8-XSKT'!BM140</f>
        <v>0</v>
      </c>
      <c r="BN140" s="39">
        <f>'Bieu8-XSKT'!BN140</f>
        <v>0</v>
      </c>
      <c r="BO140" s="39">
        <f>'Bieu8-XSKT'!BO140</f>
        <v>0</v>
      </c>
      <c r="BP140" s="39">
        <f>'Bieu8-XSKT'!BP140</f>
        <v>0</v>
      </c>
      <c r="BQ140" s="39">
        <f>'Bieu8-XSKT'!BQ140</f>
        <v>0</v>
      </c>
      <c r="BR140" s="39">
        <f>'Bieu8-XSKT'!BR140</f>
        <v>0</v>
      </c>
      <c r="BS140" s="39">
        <f>'Bieu8-XSKT'!BS140</f>
        <v>0</v>
      </c>
      <c r="BT140" s="39">
        <f>'Bieu8-XSKT'!BT140</f>
        <v>0</v>
      </c>
      <c r="BU140" s="39">
        <f>'Bieu8-XSKT'!BU140</f>
        <v>0</v>
      </c>
      <c r="BV140" s="39">
        <f>'Bieu8-XSKT'!BV140</f>
        <v>0</v>
      </c>
      <c r="BW140" s="39">
        <f>'Bieu8-XSKT'!BW140</f>
        <v>0</v>
      </c>
      <c r="BX140" s="39">
        <f>'Bieu8-XSKT'!BX140</f>
        <v>0</v>
      </c>
      <c r="BY140" s="39">
        <f>'Bieu8-XSKT'!BY140</f>
        <v>0</v>
      </c>
      <c r="BZ140" s="39">
        <f>'Bieu8-XSKT'!BZ140</f>
        <v>3466</v>
      </c>
      <c r="CA140" s="39">
        <f>'Bieu8-XSKT'!CA140</f>
        <v>3080</v>
      </c>
      <c r="CB140" s="39">
        <f>'Bieu8-XSKT'!CB140</f>
        <v>3080</v>
      </c>
      <c r="CC140" s="39">
        <f t="shared" si="20"/>
        <v>3080</v>
      </c>
      <c r="CD140" s="41" t="s">
        <v>58</v>
      </c>
      <c r="CE140" s="491"/>
    </row>
    <row r="141" spans="1:83" s="17" customFormat="1" ht="75" x14ac:dyDescent="0.25">
      <c r="A141" s="41">
        <f t="shared" si="19"/>
        <v>20</v>
      </c>
      <c r="B141" s="151" t="s">
        <v>371</v>
      </c>
      <c r="C141" s="44"/>
      <c r="D141" s="44"/>
      <c r="E141" s="45"/>
      <c r="F141" s="226" t="s">
        <v>489</v>
      </c>
      <c r="G141" s="39">
        <f>'Bieu8-XSKT'!G141</f>
        <v>5954</v>
      </c>
      <c r="H141" s="39">
        <f>'Bieu8-XSKT'!H141</f>
        <v>5354</v>
      </c>
      <c r="I141" s="39">
        <f>'Bieu8-XSKT'!I141</f>
        <v>0</v>
      </c>
      <c r="J141" s="39">
        <f>'Bieu8-XSKT'!J141</f>
        <v>0</v>
      </c>
      <c r="K141" s="39">
        <f>'Bieu8-XSKT'!K141</f>
        <v>0</v>
      </c>
      <c r="L141" s="39">
        <f>'Bieu8-XSKT'!L141</f>
        <v>0</v>
      </c>
      <c r="M141" s="39">
        <f>'Bieu8-XSKT'!M141</f>
        <v>0</v>
      </c>
      <c r="N141" s="39">
        <f>'Bieu8-XSKT'!N141</f>
        <v>0</v>
      </c>
      <c r="O141" s="39">
        <f>'Bieu8-XSKT'!O141</f>
        <v>0</v>
      </c>
      <c r="P141" s="39">
        <f>'Bieu8-XSKT'!P141</f>
        <v>0</v>
      </c>
      <c r="Q141" s="39">
        <f>'Bieu8-XSKT'!Q141</f>
        <v>0</v>
      </c>
      <c r="R141" s="39">
        <f>'Bieu8-XSKT'!R141</f>
        <v>0</v>
      </c>
      <c r="S141" s="39">
        <f>'Bieu8-XSKT'!S141</f>
        <v>0</v>
      </c>
      <c r="T141" s="39">
        <f>'Bieu8-XSKT'!T141</f>
        <v>0</v>
      </c>
      <c r="U141" s="39">
        <f>'Bieu8-XSKT'!U141</f>
        <v>0</v>
      </c>
      <c r="V141" s="39">
        <f>'Bieu8-XSKT'!V141</f>
        <v>0</v>
      </c>
      <c r="W141" s="39">
        <f>'Bieu8-XSKT'!W141</f>
        <v>0</v>
      </c>
      <c r="X141" s="39">
        <f>'Bieu8-XSKT'!X141</f>
        <v>0</v>
      </c>
      <c r="Y141" s="39">
        <f>'Bieu8-XSKT'!Y141</f>
        <v>0</v>
      </c>
      <c r="Z141" s="39">
        <f>'Bieu8-XSKT'!Z141</f>
        <v>0</v>
      </c>
      <c r="AA141" s="39">
        <f>'Bieu8-XSKT'!AA141</f>
        <v>0</v>
      </c>
      <c r="AB141" s="39">
        <f>'Bieu8-XSKT'!AB141</f>
        <v>0</v>
      </c>
      <c r="AC141" s="39">
        <f>'Bieu8-XSKT'!AC141</f>
        <v>0</v>
      </c>
      <c r="AD141" s="39">
        <f>'Bieu8-XSKT'!AD141</f>
        <v>0</v>
      </c>
      <c r="AE141" s="39">
        <f>'Bieu8-XSKT'!AE141</f>
        <v>0</v>
      </c>
      <c r="AF141" s="39">
        <f>'Bieu8-XSKT'!AF141</f>
        <v>0</v>
      </c>
      <c r="AG141" s="39">
        <f>'Bieu8-XSKT'!AG141</f>
        <v>0</v>
      </c>
      <c r="AH141" s="39">
        <f>'Bieu8-XSKT'!AH141</f>
        <v>0</v>
      </c>
      <c r="AI141" s="39">
        <f>'Bieu8-XSKT'!AI141</f>
        <v>0</v>
      </c>
      <c r="AJ141" s="39">
        <f>'Bieu8-XSKT'!AJ141</f>
        <v>0</v>
      </c>
      <c r="AK141" s="39">
        <f>'Bieu8-XSKT'!AK141</f>
        <v>0</v>
      </c>
      <c r="AL141" s="39">
        <f>'Bieu8-XSKT'!AL141</f>
        <v>0</v>
      </c>
      <c r="AM141" s="39">
        <f>'Bieu8-XSKT'!AM141</f>
        <v>0</v>
      </c>
      <c r="AN141" s="39">
        <f>'Bieu8-XSKT'!AN141</f>
        <v>0</v>
      </c>
      <c r="AO141" s="39">
        <f>'Bieu8-XSKT'!AO141</f>
        <v>0</v>
      </c>
      <c r="AP141" s="39">
        <f>'Bieu8-XSKT'!AP141</f>
        <v>0</v>
      </c>
      <c r="AQ141" s="39">
        <f>'Bieu8-XSKT'!AQ141</f>
        <v>0</v>
      </c>
      <c r="AR141" s="39">
        <f>'Bieu8-XSKT'!AR141</f>
        <v>0</v>
      </c>
      <c r="AS141" s="39">
        <f>'Bieu8-XSKT'!AS141</f>
        <v>0</v>
      </c>
      <c r="AT141" s="39">
        <f>'Bieu8-XSKT'!AT141</f>
        <v>0</v>
      </c>
      <c r="AU141" s="39">
        <f>'Bieu8-XSKT'!AU141</f>
        <v>0</v>
      </c>
      <c r="AV141" s="39">
        <f>'Bieu8-XSKT'!AV141</f>
        <v>0</v>
      </c>
      <c r="AW141" s="39">
        <f>'Bieu8-XSKT'!AW141</f>
        <v>0</v>
      </c>
      <c r="AX141" s="39">
        <f>'Bieu8-XSKT'!AX141</f>
        <v>0</v>
      </c>
      <c r="AY141" s="39">
        <f>'Bieu8-XSKT'!AY141</f>
        <v>0</v>
      </c>
      <c r="AZ141" s="39">
        <f>'Bieu8-XSKT'!AZ141</f>
        <v>0</v>
      </c>
      <c r="BA141" s="39">
        <f>'Bieu8-XSKT'!BA141</f>
        <v>0</v>
      </c>
      <c r="BB141" s="39">
        <f>'Bieu8-XSKT'!BB141</f>
        <v>0</v>
      </c>
      <c r="BC141" s="39">
        <f>'Bieu8-XSKT'!BC141</f>
        <v>0</v>
      </c>
      <c r="BD141" s="39">
        <f>'Bieu8-XSKT'!BD141</f>
        <v>0</v>
      </c>
      <c r="BE141" s="39">
        <f>'Bieu8-XSKT'!BE141</f>
        <v>0</v>
      </c>
      <c r="BF141" s="39">
        <f>'Bieu8-XSKT'!BF141</f>
        <v>0</v>
      </c>
      <c r="BG141" s="39">
        <f>'Bieu8-XSKT'!BG141</f>
        <v>0</v>
      </c>
      <c r="BH141" s="39">
        <f>'Bieu8-XSKT'!BH141</f>
        <v>0</v>
      </c>
      <c r="BI141" s="39">
        <f>'Bieu8-XSKT'!BI141</f>
        <v>0</v>
      </c>
      <c r="BJ141" s="39">
        <f>'Bieu8-XSKT'!BJ141</f>
        <v>0</v>
      </c>
      <c r="BK141" s="39">
        <f>'Bieu8-XSKT'!BK141</f>
        <v>0</v>
      </c>
      <c r="BL141" s="39">
        <f>'Bieu8-XSKT'!BL141</f>
        <v>0</v>
      </c>
      <c r="BM141" s="39">
        <f>'Bieu8-XSKT'!BM141</f>
        <v>0</v>
      </c>
      <c r="BN141" s="39">
        <f>'Bieu8-XSKT'!BN141</f>
        <v>0</v>
      </c>
      <c r="BO141" s="39">
        <f>'Bieu8-XSKT'!BO141</f>
        <v>0</v>
      </c>
      <c r="BP141" s="39">
        <f>'Bieu8-XSKT'!BP141</f>
        <v>0</v>
      </c>
      <c r="BQ141" s="39">
        <f>'Bieu8-XSKT'!BQ141</f>
        <v>0</v>
      </c>
      <c r="BR141" s="39">
        <f>'Bieu8-XSKT'!BR141</f>
        <v>0</v>
      </c>
      <c r="BS141" s="39">
        <f>'Bieu8-XSKT'!BS141</f>
        <v>0</v>
      </c>
      <c r="BT141" s="39">
        <f>'Bieu8-XSKT'!BT141</f>
        <v>0</v>
      </c>
      <c r="BU141" s="39">
        <f>'Bieu8-XSKT'!BU141</f>
        <v>0</v>
      </c>
      <c r="BV141" s="39">
        <f>'Bieu8-XSKT'!BV141</f>
        <v>0</v>
      </c>
      <c r="BW141" s="39">
        <f>'Bieu8-XSKT'!BW141</f>
        <v>0</v>
      </c>
      <c r="BX141" s="39">
        <f>'Bieu8-XSKT'!BX141</f>
        <v>0</v>
      </c>
      <c r="BY141" s="39">
        <f>'Bieu8-XSKT'!BY141</f>
        <v>0</v>
      </c>
      <c r="BZ141" s="39">
        <f>'Bieu8-XSKT'!BZ141</f>
        <v>2677</v>
      </c>
      <c r="CA141" s="39">
        <f>'Bieu8-XSKT'!CA141</f>
        <v>2380</v>
      </c>
      <c r="CB141" s="39">
        <f>'Bieu8-XSKT'!CB141</f>
        <v>2380</v>
      </c>
      <c r="CC141" s="39">
        <f t="shared" si="20"/>
        <v>2380</v>
      </c>
      <c r="CD141" s="41" t="s">
        <v>58</v>
      </c>
      <c r="CE141" s="491"/>
    </row>
    <row r="142" spans="1:83" s="17" customFormat="1" ht="90" x14ac:dyDescent="0.25">
      <c r="A142" s="41">
        <f t="shared" si="19"/>
        <v>21</v>
      </c>
      <c r="B142" s="151" t="s">
        <v>372</v>
      </c>
      <c r="C142" s="44"/>
      <c r="D142" s="44"/>
      <c r="E142" s="45"/>
      <c r="F142" s="226" t="s">
        <v>490</v>
      </c>
      <c r="G142" s="39">
        <f>'Bieu8-XSKT'!G142</f>
        <v>4434</v>
      </c>
      <c r="H142" s="39">
        <f>'Bieu8-XSKT'!H142</f>
        <v>4000</v>
      </c>
      <c r="I142" s="39">
        <f>'Bieu8-XSKT'!I142</f>
        <v>0</v>
      </c>
      <c r="J142" s="39">
        <f>'Bieu8-XSKT'!J142</f>
        <v>0</v>
      </c>
      <c r="K142" s="39">
        <f>'Bieu8-XSKT'!K142</f>
        <v>0</v>
      </c>
      <c r="L142" s="39">
        <f>'Bieu8-XSKT'!L142</f>
        <v>0</v>
      </c>
      <c r="M142" s="39">
        <f>'Bieu8-XSKT'!M142</f>
        <v>0</v>
      </c>
      <c r="N142" s="39">
        <f>'Bieu8-XSKT'!N142</f>
        <v>0</v>
      </c>
      <c r="O142" s="39">
        <f>'Bieu8-XSKT'!O142</f>
        <v>0</v>
      </c>
      <c r="P142" s="39">
        <f>'Bieu8-XSKT'!P142</f>
        <v>0</v>
      </c>
      <c r="Q142" s="39">
        <f>'Bieu8-XSKT'!Q142</f>
        <v>0</v>
      </c>
      <c r="R142" s="39">
        <f>'Bieu8-XSKT'!R142</f>
        <v>0</v>
      </c>
      <c r="S142" s="39">
        <f>'Bieu8-XSKT'!S142</f>
        <v>0</v>
      </c>
      <c r="T142" s="39">
        <f>'Bieu8-XSKT'!T142</f>
        <v>0</v>
      </c>
      <c r="U142" s="39">
        <f>'Bieu8-XSKT'!U142</f>
        <v>0</v>
      </c>
      <c r="V142" s="39">
        <f>'Bieu8-XSKT'!V142</f>
        <v>0</v>
      </c>
      <c r="W142" s="39">
        <f>'Bieu8-XSKT'!W142</f>
        <v>0</v>
      </c>
      <c r="X142" s="39">
        <f>'Bieu8-XSKT'!X142</f>
        <v>0</v>
      </c>
      <c r="Y142" s="39">
        <f>'Bieu8-XSKT'!Y142</f>
        <v>0</v>
      </c>
      <c r="Z142" s="39">
        <f>'Bieu8-XSKT'!Z142</f>
        <v>0</v>
      </c>
      <c r="AA142" s="39">
        <f>'Bieu8-XSKT'!AA142</f>
        <v>0</v>
      </c>
      <c r="AB142" s="39">
        <f>'Bieu8-XSKT'!AB142</f>
        <v>0</v>
      </c>
      <c r="AC142" s="39">
        <f>'Bieu8-XSKT'!AC142</f>
        <v>0</v>
      </c>
      <c r="AD142" s="39">
        <f>'Bieu8-XSKT'!AD142</f>
        <v>0</v>
      </c>
      <c r="AE142" s="39">
        <f>'Bieu8-XSKT'!AE142</f>
        <v>0</v>
      </c>
      <c r="AF142" s="39">
        <f>'Bieu8-XSKT'!AF142</f>
        <v>0</v>
      </c>
      <c r="AG142" s="39">
        <f>'Bieu8-XSKT'!AG142</f>
        <v>0</v>
      </c>
      <c r="AH142" s="39">
        <f>'Bieu8-XSKT'!AH142</f>
        <v>0</v>
      </c>
      <c r="AI142" s="39">
        <f>'Bieu8-XSKT'!AI142</f>
        <v>0</v>
      </c>
      <c r="AJ142" s="39">
        <f>'Bieu8-XSKT'!AJ142</f>
        <v>0</v>
      </c>
      <c r="AK142" s="39">
        <f>'Bieu8-XSKT'!AK142</f>
        <v>0</v>
      </c>
      <c r="AL142" s="39">
        <f>'Bieu8-XSKT'!AL142</f>
        <v>0</v>
      </c>
      <c r="AM142" s="39">
        <f>'Bieu8-XSKT'!AM142</f>
        <v>0</v>
      </c>
      <c r="AN142" s="39">
        <f>'Bieu8-XSKT'!AN142</f>
        <v>0</v>
      </c>
      <c r="AO142" s="39">
        <f>'Bieu8-XSKT'!AO142</f>
        <v>0</v>
      </c>
      <c r="AP142" s="39">
        <f>'Bieu8-XSKT'!AP142</f>
        <v>0</v>
      </c>
      <c r="AQ142" s="39">
        <f>'Bieu8-XSKT'!AQ142</f>
        <v>0</v>
      </c>
      <c r="AR142" s="39">
        <f>'Bieu8-XSKT'!AR142</f>
        <v>0</v>
      </c>
      <c r="AS142" s="39">
        <f>'Bieu8-XSKT'!AS142</f>
        <v>0</v>
      </c>
      <c r="AT142" s="39">
        <f>'Bieu8-XSKT'!AT142</f>
        <v>0</v>
      </c>
      <c r="AU142" s="39">
        <f>'Bieu8-XSKT'!AU142</f>
        <v>0</v>
      </c>
      <c r="AV142" s="39">
        <f>'Bieu8-XSKT'!AV142</f>
        <v>0</v>
      </c>
      <c r="AW142" s="39">
        <f>'Bieu8-XSKT'!AW142</f>
        <v>0</v>
      </c>
      <c r="AX142" s="39">
        <f>'Bieu8-XSKT'!AX142</f>
        <v>0</v>
      </c>
      <c r="AY142" s="39">
        <f>'Bieu8-XSKT'!AY142</f>
        <v>0</v>
      </c>
      <c r="AZ142" s="39">
        <f>'Bieu8-XSKT'!AZ142</f>
        <v>0</v>
      </c>
      <c r="BA142" s="39">
        <f>'Bieu8-XSKT'!BA142</f>
        <v>0</v>
      </c>
      <c r="BB142" s="39">
        <f>'Bieu8-XSKT'!BB142</f>
        <v>0</v>
      </c>
      <c r="BC142" s="39">
        <f>'Bieu8-XSKT'!BC142</f>
        <v>0</v>
      </c>
      <c r="BD142" s="39">
        <f>'Bieu8-XSKT'!BD142</f>
        <v>0</v>
      </c>
      <c r="BE142" s="39">
        <f>'Bieu8-XSKT'!BE142</f>
        <v>0</v>
      </c>
      <c r="BF142" s="39">
        <f>'Bieu8-XSKT'!BF142</f>
        <v>0</v>
      </c>
      <c r="BG142" s="39">
        <f>'Bieu8-XSKT'!BG142</f>
        <v>0</v>
      </c>
      <c r="BH142" s="39">
        <f>'Bieu8-XSKT'!BH142</f>
        <v>0</v>
      </c>
      <c r="BI142" s="39">
        <f>'Bieu8-XSKT'!BI142</f>
        <v>0</v>
      </c>
      <c r="BJ142" s="39">
        <f>'Bieu8-XSKT'!BJ142</f>
        <v>0</v>
      </c>
      <c r="BK142" s="39">
        <f>'Bieu8-XSKT'!BK142</f>
        <v>0</v>
      </c>
      <c r="BL142" s="39">
        <f>'Bieu8-XSKT'!BL142</f>
        <v>0</v>
      </c>
      <c r="BM142" s="39">
        <f>'Bieu8-XSKT'!BM142</f>
        <v>0</v>
      </c>
      <c r="BN142" s="39">
        <f>'Bieu8-XSKT'!BN142</f>
        <v>0</v>
      </c>
      <c r="BO142" s="39">
        <f>'Bieu8-XSKT'!BO142</f>
        <v>0</v>
      </c>
      <c r="BP142" s="39">
        <f>'Bieu8-XSKT'!BP142</f>
        <v>0</v>
      </c>
      <c r="BQ142" s="39">
        <f>'Bieu8-XSKT'!BQ142</f>
        <v>0</v>
      </c>
      <c r="BR142" s="39">
        <f>'Bieu8-XSKT'!BR142</f>
        <v>0</v>
      </c>
      <c r="BS142" s="39">
        <f>'Bieu8-XSKT'!BS142</f>
        <v>0</v>
      </c>
      <c r="BT142" s="39">
        <f>'Bieu8-XSKT'!BT142</f>
        <v>0</v>
      </c>
      <c r="BU142" s="39">
        <f>'Bieu8-XSKT'!BU142</f>
        <v>0</v>
      </c>
      <c r="BV142" s="39">
        <f>'Bieu8-XSKT'!BV142</f>
        <v>0</v>
      </c>
      <c r="BW142" s="39">
        <f>'Bieu8-XSKT'!BW142</f>
        <v>0</v>
      </c>
      <c r="BX142" s="39">
        <f>'Bieu8-XSKT'!BX142</f>
        <v>0</v>
      </c>
      <c r="BY142" s="39">
        <f>'Bieu8-XSKT'!BY142</f>
        <v>0</v>
      </c>
      <c r="BZ142" s="39">
        <f>'Bieu8-XSKT'!BZ142</f>
        <v>2000</v>
      </c>
      <c r="CA142" s="39">
        <f>'Bieu8-XSKT'!CA142</f>
        <v>1780</v>
      </c>
      <c r="CB142" s="39">
        <f>'Bieu8-XSKT'!CB142</f>
        <v>1780</v>
      </c>
      <c r="CC142" s="39">
        <f t="shared" si="20"/>
        <v>1780</v>
      </c>
      <c r="CD142" s="41" t="s">
        <v>58</v>
      </c>
      <c r="CE142" s="491"/>
    </row>
    <row r="143" spans="1:83" s="17" customFormat="1" ht="45" x14ac:dyDescent="0.25">
      <c r="A143" s="41">
        <f t="shared" si="19"/>
        <v>22</v>
      </c>
      <c r="B143" s="151" t="s">
        <v>373</v>
      </c>
      <c r="C143" s="44"/>
      <c r="D143" s="44"/>
      <c r="E143" s="45"/>
      <c r="F143" s="226" t="s">
        <v>491</v>
      </c>
      <c r="G143" s="39">
        <f>'Bieu8-XSKT'!G143</f>
        <v>6512</v>
      </c>
      <c r="H143" s="39">
        <f>'Bieu8-XSKT'!H143</f>
        <v>5861</v>
      </c>
      <c r="I143" s="39">
        <f>'Bieu8-XSKT'!I143</f>
        <v>0</v>
      </c>
      <c r="J143" s="39">
        <f>'Bieu8-XSKT'!J143</f>
        <v>0</v>
      </c>
      <c r="K143" s="39">
        <f>'Bieu8-XSKT'!K143</f>
        <v>0</v>
      </c>
      <c r="L143" s="39">
        <f>'Bieu8-XSKT'!L143</f>
        <v>0</v>
      </c>
      <c r="M143" s="39">
        <f>'Bieu8-XSKT'!M143</f>
        <v>0</v>
      </c>
      <c r="N143" s="39">
        <f>'Bieu8-XSKT'!N143</f>
        <v>0</v>
      </c>
      <c r="O143" s="39">
        <f>'Bieu8-XSKT'!O143</f>
        <v>0</v>
      </c>
      <c r="P143" s="39">
        <f>'Bieu8-XSKT'!P143</f>
        <v>0</v>
      </c>
      <c r="Q143" s="39">
        <f>'Bieu8-XSKT'!Q143</f>
        <v>0</v>
      </c>
      <c r="R143" s="39">
        <f>'Bieu8-XSKT'!R143</f>
        <v>0</v>
      </c>
      <c r="S143" s="39">
        <f>'Bieu8-XSKT'!S143</f>
        <v>0</v>
      </c>
      <c r="T143" s="39">
        <f>'Bieu8-XSKT'!T143</f>
        <v>0</v>
      </c>
      <c r="U143" s="39">
        <f>'Bieu8-XSKT'!U143</f>
        <v>0</v>
      </c>
      <c r="V143" s="39">
        <f>'Bieu8-XSKT'!V143</f>
        <v>0</v>
      </c>
      <c r="W143" s="39">
        <f>'Bieu8-XSKT'!W143</f>
        <v>0</v>
      </c>
      <c r="X143" s="39">
        <f>'Bieu8-XSKT'!X143</f>
        <v>0</v>
      </c>
      <c r="Y143" s="39">
        <f>'Bieu8-XSKT'!Y143</f>
        <v>0</v>
      </c>
      <c r="Z143" s="39">
        <f>'Bieu8-XSKT'!Z143</f>
        <v>0</v>
      </c>
      <c r="AA143" s="39">
        <f>'Bieu8-XSKT'!AA143</f>
        <v>0</v>
      </c>
      <c r="AB143" s="39">
        <f>'Bieu8-XSKT'!AB143</f>
        <v>0</v>
      </c>
      <c r="AC143" s="39">
        <f>'Bieu8-XSKT'!AC143</f>
        <v>0</v>
      </c>
      <c r="AD143" s="39">
        <f>'Bieu8-XSKT'!AD143</f>
        <v>0</v>
      </c>
      <c r="AE143" s="39">
        <f>'Bieu8-XSKT'!AE143</f>
        <v>0</v>
      </c>
      <c r="AF143" s="39">
        <f>'Bieu8-XSKT'!AF143</f>
        <v>0</v>
      </c>
      <c r="AG143" s="39">
        <f>'Bieu8-XSKT'!AG143</f>
        <v>0</v>
      </c>
      <c r="AH143" s="39">
        <f>'Bieu8-XSKT'!AH143</f>
        <v>0</v>
      </c>
      <c r="AI143" s="39">
        <f>'Bieu8-XSKT'!AI143</f>
        <v>0</v>
      </c>
      <c r="AJ143" s="39">
        <f>'Bieu8-XSKT'!AJ143</f>
        <v>0</v>
      </c>
      <c r="AK143" s="39">
        <f>'Bieu8-XSKT'!AK143</f>
        <v>0</v>
      </c>
      <c r="AL143" s="39">
        <f>'Bieu8-XSKT'!AL143</f>
        <v>0</v>
      </c>
      <c r="AM143" s="39">
        <f>'Bieu8-XSKT'!AM143</f>
        <v>0</v>
      </c>
      <c r="AN143" s="39">
        <f>'Bieu8-XSKT'!AN143</f>
        <v>0</v>
      </c>
      <c r="AO143" s="39">
        <f>'Bieu8-XSKT'!AO143</f>
        <v>0</v>
      </c>
      <c r="AP143" s="39">
        <f>'Bieu8-XSKT'!AP143</f>
        <v>0</v>
      </c>
      <c r="AQ143" s="39">
        <f>'Bieu8-XSKT'!AQ143</f>
        <v>0</v>
      </c>
      <c r="AR143" s="39">
        <f>'Bieu8-XSKT'!AR143</f>
        <v>0</v>
      </c>
      <c r="AS143" s="39">
        <f>'Bieu8-XSKT'!AS143</f>
        <v>0</v>
      </c>
      <c r="AT143" s="39">
        <f>'Bieu8-XSKT'!AT143</f>
        <v>0</v>
      </c>
      <c r="AU143" s="39">
        <f>'Bieu8-XSKT'!AU143</f>
        <v>0</v>
      </c>
      <c r="AV143" s="39">
        <f>'Bieu8-XSKT'!AV143</f>
        <v>0</v>
      </c>
      <c r="AW143" s="39">
        <f>'Bieu8-XSKT'!AW143</f>
        <v>0</v>
      </c>
      <c r="AX143" s="39">
        <f>'Bieu8-XSKT'!AX143</f>
        <v>0</v>
      </c>
      <c r="AY143" s="39">
        <f>'Bieu8-XSKT'!AY143</f>
        <v>0</v>
      </c>
      <c r="AZ143" s="39">
        <f>'Bieu8-XSKT'!AZ143</f>
        <v>0</v>
      </c>
      <c r="BA143" s="39">
        <f>'Bieu8-XSKT'!BA143</f>
        <v>0</v>
      </c>
      <c r="BB143" s="39">
        <f>'Bieu8-XSKT'!BB143</f>
        <v>0</v>
      </c>
      <c r="BC143" s="39">
        <f>'Bieu8-XSKT'!BC143</f>
        <v>0</v>
      </c>
      <c r="BD143" s="39">
        <f>'Bieu8-XSKT'!BD143</f>
        <v>0</v>
      </c>
      <c r="BE143" s="39">
        <f>'Bieu8-XSKT'!BE143</f>
        <v>0</v>
      </c>
      <c r="BF143" s="39">
        <f>'Bieu8-XSKT'!BF143</f>
        <v>0</v>
      </c>
      <c r="BG143" s="39">
        <f>'Bieu8-XSKT'!BG143</f>
        <v>0</v>
      </c>
      <c r="BH143" s="39">
        <f>'Bieu8-XSKT'!BH143</f>
        <v>0</v>
      </c>
      <c r="BI143" s="39">
        <f>'Bieu8-XSKT'!BI143</f>
        <v>0</v>
      </c>
      <c r="BJ143" s="39">
        <f>'Bieu8-XSKT'!BJ143</f>
        <v>0</v>
      </c>
      <c r="BK143" s="39">
        <f>'Bieu8-XSKT'!BK143</f>
        <v>0</v>
      </c>
      <c r="BL143" s="39">
        <f>'Bieu8-XSKT'!BL143</f>
        <v>0</v>
      </c>
      <c r="BM143" s="39">
        <f>'Bieu8-XSKT'!BM143</f>
        <v>0</v>
      </c>
      <c r="BN143" s="39">
        <f>'Bieu8-XSKT'!BN143</f>
        <v>0</v>
      </c>
      <c r="BO143" s="39">
        <f>'Bieu8-XSKT'!BO143</f>
        <v>0</v>
      </c>
      <c r="BP143" s="39">
        <f>'Bieu8-XSKT'!BP143</f>
        <v>0</v>
      </c>
      <c r="BQ143" s="39">
        <f>'Bieu8-XSKT'!BQ143</f>
        <v>0</v>
      </c>
      <c r="BR143" s="39">
        <f>'Bieu8-XSKT'!BR143</f>
        <v>0</v>
      </c>
      <c r="BS143" s="39">
        <f>'Bieu8-XSKT'!BS143</f>
        <v>0</v>
      </c>
      <c r="BT143" s="39">
        <f>'Bieu8-XSKT'!BT143</f>
        <v>0</v>
      </c>
      <c r="BU143" s="39">
        <f>'Bieu8-XSKT'!BU143</f>
        <v>0</v>
      </c>
      <c r="BV143" s="39">
        <f>'Bieu8-XSKT'!BV143</f>
        <v>0</v>
      </c>
      <c r="BW143" s="39">
        <f>'Bieu8-XSKT'!BW143</f>
        <v>0</v>
      </c>
      <c r="BX143" s="39">
        <f>'Bieu8-XSKT'!BX143</f>
        <v>0</v>
      </c>
      <c r="BY143" s="39">
        <f>'Bieu8-XSKT'!BY143</f>
        <v>0</v>
      </c>
      <c r="BZ143" s="39">
        <f>'Bieu8-XSKT'!BZ143</f>
        <v>2930.5</v>
      </c>
      <c r="CA143" s="39">
        <f>'Bieu8-XSKT'!CA143</f>
        <v>2600</v>
      </c>
      <c r="CB143" s="39">
        <f>'Bieu8-XSKT'!CB143</f>
        <v>2600</v>
      </c>
      <c r="CC143" s="39">
        <f t="shared" si="20"/>
        <v>2600</v>
      </c>
      <c r="CD143" s="41" t="s">
        <v>58</v>
      </c>
      <c r="CE143" s="491"/>
    </row>
    <row r="144" spans="1:83" s="17" customFormat="1" ht="45" x14ac:dyDescent="0.25">
      <c r="A144" s="41">
        <f t="shared" si="19"/>
        <v>23</v>
      </c>
      <c r="B144" s="151" t="s">
        <v>374</v>
      </c>
      <c r="C144" s="44"/>
      <c r="D144" s="44"/>
      <c r="E144" s="45"/>
      <c r="F144" s="226" t="s">
        <v>492</v>
      </c>
      <c r="G144" s="39">
        <f>'Bieu8-XSKT'!G144</f>
        <v>1700</v>
      </c>
      <c r="H144" s="39">
        <f>'Bieu8-XSKT'!H144</f>
        <v>1530</v>
      </c>
      <c r="I144" s="39">
        <f>'Bieu8-XSKT'!I144</f>
        <v>0</v>
      </c>
      <c r="J144" s="39">
        <f>'Bieu8-XSKT'!J144</f>
        <v>0</v>
      </c>
      <c r="K144" s="39">
        <f>'Bieu8-XSKT'!K144</f>
        <v>0</v>
      </c>
      <c r="L144" s="39">
        <f>'Bieu8-XSKT'!L144</f>
        <v>0</v>
      </c>
      <c r="M144" s="39">
        <f>'Bieu8-XSKT'!M144</f>
        <v>0</v>
      </c>
      <c r="N144" s="39">
        <f>'Bieu8-XSKT'!N144</f>
        <v>0</v>
      </c>
      <c r="O144" s="39">
        <f>'Bieu8-XSKT'!O144</f>
        <v>0</v>
      </c>
      <c r="P144" s="39">
        <f>'Bieu8-XSKT'!P144</f>
        <v>0</v>
      </c>
      <c r="Q144" s="39">
        <f>'Bieu8-XSKT'!Q144</f>
        <v>0</v>
      </c>
      <c r="R144" s="39">
        <f>'Bieu8-XSKT'!R144</f>
        <v>0</v>
      </c>
      <c r="S144" s="39">
        <f>'Bieu8-XSKT'!S144</f>
        <v>0</v>
      </c>
      <c r="T144" s="39">
        <f>'Bieu8-XSKT'!T144</f>
        <v>0</v>
      </c>
      <c r="U144" s="39">
        <f>'Bieu8-XSKT'!U144</f>
        <v>0</v>
      </c>
      <c r="V144" s="39">
        <f>'Bieu8-XSKT'!V144</f>
        <v>0</v>
      </c>
      <c r="W144" s="39">
        <f>'Bieu8-XSKT'!W144</f>
        <v>0</v>
      </c>
      <c r="X144" s="39">
        <f>'Bieu8-XSKT'!X144</f>
        <v>0</v>
      </c>
      <c r="Y144" s="39">
        <f>'Bieu8-XSKT'!Y144</f>
        <v>0</v>
      </c>
      <c r="Z144" s="39">
        <f>'Bieu8-XSKT'!Z144</f>
        <v>0</v>
      </c>
      <c r="AA144" s="39">
        <f>'Bieu8-XSKT'!AA144</f>
        <v>0</v>
      </c>
      <c r="AB144" s="39">
        <f>'Bieu8-XSKT'!AB144</f>
        <v>0</v>
      </c>
      <c r="AC144" s="39">
        <f>'Bieu8-XSKT'!AC144</f>
        <v>0</v>
      </c>
      <c r="AD144" s="39">
        <f>'Bieu8-XSKT'!AD144</f>
        <v>0</v>
      </c>
      <c r="AE144" s="39">
        <f>'Bieu8-XSKT'!AE144</f>
        <v>0</v>
      </c>
      <c r="AF144" s="39">
        <f>'Bieu8-XSKT'!AF144</f>
        <v>0</v>
      </c>
      <c r="AG144" s="39">
        <f>'Bieu8-XSKT'!AG144</f>
        <v>0</v>
      </c>
      <c r="AH144" s="39">
        <f>'Bieu8-XSKT'!AH144</f>
        <v>0</v>
      </c>
      <c r="AI144" s="39">
        <f>'Bieu8-XSKT'!AI144</f>
        <v>0</v>
      </c>
      <c r="AJ144" s="39">
        <f>'Bieu8-XSKT'!AJ144</f>
        <v>0</v>
      </c>
      <c r="AK144" s="39">
        <f>'Bieu8-XSKT'!AK144</f>
        <v>0</v>
      </c>
      <c r="AL144" s="39">
        <f>'Bieu8-XSKT'!AL144</f>
        <v>0</v>
      </c>
      <c r="AM144" s="39">
        <f>'Bieu8-XSKT'!AM144</f>
        <v>0</v>
      </c>
      <c r="AN144" s="39">
        <f>'Bieu8-XSKT'!AN144</f>
        <v>0</v>
      </c>
      <c r="AO144" s="39">
        <f>'Bieu8-XSKT'!AO144</f>
        <v>0</v>
      </c>
      <c r="AP144" s="39">
        <f>'Bieu8-XSKT'!AP144</f>
        <v>0</v>
      </c>
      <c r="AQ144" s="39">
        <f>'Bieu8-XSKT'!AQ144</f>
        <v>0</v>
      </c>
      <c r="AR144" s="39">
        <f>'Bieu8-XSKT'!AR144</f>
        <v>0</v>
      </c>
      <c r="AS144" s="39">
        <f>'Bieu8-XSKT'!AS144</f>
        <v>0</v>
      </c>
      <c r="AT144" s="39">
        <f>'Bieu8-XSKT'!AT144</f>
        <v>0</v>
      </c>
      <c r="AU144" s="39">
        <f>'Bieu8-XSKT'!AU144</f>
        <v>0</v>
      </c>
      <c r="AV144" s="39">
        <f>'Bieu8-XSKT'!AV144</f>
        <v>0</v>
      </c>
      <c r="AW144" s="39">
        <f>'Bieu8-XSKT'!AW144</f>
        <v>0</v>
      </c>
      <c r="AX144" s="39">
        <f>'Bieu8-XSKT'!AX144</f>
        <v>0</v>
      </c>
      <c r="AY144" s="39">
        <f>'Bieu8-XSKT'!AY144</f>
        <v>0</v>
      </c>
      <c r="AZ144" s="39">
        <f>'Bieu8-XSKT'!AZ144</f>
        <v>0</v>
      </c>
      <c r="BA144" s="39">
        <f>'Bieu8-XSKT'!BA144</f>
        <v>0</v>
      </c>
      <c r="BB144" s="39">
        <f>'Bieu8-XSKT'!BB144</f>
        <v>0</v>
      </c>
      <c r="BC144" s="39">
        <f>'Bieu8-XSKT'!BC144</f>
        <v>0</v>
      </c>
      <c r="BD144" s="39">
        <f>'Bieu8-XSKT'!BD144</f>
        <v>0</v>
      </c>
      <c r="BE144" s="39">
        <f>'Bieu8-XSKT'!BE144</f>
        <v>0</v>
      </c>
      <c r="BF144" s="39">
        <f>'Bieu8-XSKT'!BF144</f>
        <v>0</v>
      </c>
      <c r="BG144" s="39">
        <f>'Bieu8-XSKT'!BG144</f>
        <v>0</v>
      </c>
      <c r="BH144" s="39">
        <f>'Bieu8-XSKT'!BH144</f>
        <v>0</v>
      </c>
      <c r="BI144" s="39">
        <f>'Bieu8-XSKT'!BI144</f>
        <v>0</v>
      </c>
      <c r="BJ144" s="39">
        <f>'Bieu8-XSKT'!BJ144</f>
        <v>0</v>
      </c>
      <c r="BK144" s="39">
        <f>'Bieu8-XSKT'!BK144</f>
        <v>0</v>
      </c>
      <c r="BL144" s="39">
        <f>'Bieu8-XSKT'!BL144</f>
        <v>0</v>
      </c>
      <c r="BM144" s="39">
        <f>'Bieu8-XSKT'!BM144</f>
        <v>0</v>
      </c>
      <c r="BN144" s="39">
        <f>'Bieu8-XSKT'!BN144</f>
        <v>0</v>
      </c>
      <c r="BO144" s="39">
        <f>'Bieu8-XSKT'!BO144</f>
        <v>0</v>
      </c>
      <c r="BP144" s="39">
        <f>'Bieu8-XSKT'!BP144</f>
        <v>0</v>
      </c>
      <c r="BQ144" s="39">
        <f>'Bieu8-XSKT'!BQ144</f>
        <v>0</v>
      </c>
      <c r="BR144" s="39">
        <f>'Bieu8-XSKT'!BR144</f>
        <v>0</v>
      </c>
      <c r="BS144" s="39">
        <f>'Bieu8-XSKT'!BS144</f>
        <v>0</v>
      </c>
      <c r="BT144" s="39">
        <f>'Bieu8-XSKT'!BT144</f>
        <v>0</v>
      </c>
      <c r="BU144" s="39">
        <f>'Bieu8-XSKT'!BU144</f>
        <v>0</v>
      </c>
      <c r="BV144" s="39">
        <f>'Bieu8-XSKT'!BV144</f>
        <v>0</v>
      </c>
      <c r="BW144" s="39">
        <f>'Bieu8-XSKT'!BW144</f>
        <v>0</v>
      </c>
      <c r="BX144" s="39">
        <f>'Bieu8-XSKT'!BX144</f>
        <v>0</v>
      </c>
      <c r="BY144" s="39">
        <f>'Bieu8-XSKT'!BY144</f>
        <v>0</v>
      </c>
      <c r="BZ144" s="39">
        <f>'Bieu8-XSKT'!BZ144</f>
        <v>765</v>
      </c>
      <c r="CA144" s="39">
        <f>'Bieu8-XSKT'!CA144</f>
        <v>700</v>
      </c>
      <c r="CB144" s="39">
        <f>'Bieu8-XSKT'!CB144</f>
        <v>700</v>
      </c>
      <c r="CC144" s="39">
        <f t="shared" si="20"/>
        <v>700</v>
      </c>
      <c r="CD144" s="41" t="s">
        <v>58</v>
      </c>
      <c r="CE144" s="491"/>
    </row>
    <row r="145" spans="1:83" s="17" customFormat="1" ht="75" x14ac:dyDescent="0.25">
      <c r="A145" s="41">
        <f t="shared" si="19"/>
        <v>24</v>
      </c>
      <c r="B145" s="151" t="s">
        <v>300</v>
      </c>
      <c r="C145" s="44"/>
      <c r="D145" s="44"/>
      <c r="E145" s="45"/>
      <c r="F145" s="255" t="s">
        <v>726</v>
      </c>
      <c r="G145" s="39">
        <f>'Bieu8-XSKT'!G145</f>
        <v>8705</v>
      </c>
      <c r="H145" s="39">
        <f>'Bieu8-XSKT'!H145</f>
        <v>7834.5</v>
      </c>
      <c r="I145" s="39">
        <f>'Bieu8-XSKT'!I145</f>
        <v>0</v>
      </c>
      <c r="J145" s="39">
        <f>'Bieu8-XSKT'!J145</f>
        <v>0</v>
      </c>
      <c r="K145" s="39">
        <f>'Bieu8-XSKT'!K145</f>
        <v>0</v>
      </c>
      <c r="L145" s="39">
        <f>'Bieu8-XSKT'!L145</f>
        <v>0</v>
      </c>
      <c r="M145" s="39">
        <f>'Bieu8-XSKT'!M145</f>
        <v>0</v>
      </c>
      <c r="N145" s="39">
        <f>'Bieu8-XSKT'!N145</f>
        <v>0</v>
      </c>
      <c r="O145" s="39">
        <f>'Bieu8-XSKT'!O145</f>
        <v>0</v>
      </c>
      <c r="P145" s="39">
        <f>'Bieu8-XSKT'!P145</f>
        <v>0</v>
      </c>
      <c r="Q145" s="39">
        <f>'Bieu8-XSKT'!Q145</f>
        <v>0</v>
      </c>
      <c r="R145" s="39">
        <f>'Bieu8-XSKT'!R145</f>
        <v>0</v>
      </c>
      <c r="S145" s="39">
        <f>'Bieu8-XSKT'!S145</f>
        <v>0</v>
      </c>
      <c r="T145" s="39">
        <f>'Bieu8-XSKT'!T145</f>
        <v>0</v>
      </c>
      <c r="U145" s="39">
        <f>'Bieu8-XSKT'!U145</f>
        <v>0</v>
      </c>
      <c r="V145" s="39">
        <f>'Bieu8-XSKT'!V145</f>
        <v>0</v>
      </c>
      <c r="W145" s="39">
        <f>'Bieu8-XSKT'!W145</f>
        <v>0</v>
      </c>
      <c r="X145" s="39">
        <f>'Bieu8-XSKT'!X145</f>
        <v>0</v>
      </c>
      <c r="Y145" s="39">
        <f>'Bieu8-XSKT'!Y145</f>
        <v>0</v>
      </c>
      <c r="Z145" s="39">
        <f>'Bieu8-XSKT'!Z145</f>
        <v>0</v>
      </c>
      <c r="AA145" s="39">
        <f>'Bieu8-XSKT'!AA145</f>
        <v>0</v>
      </c>
      <c r="AB145" s="39">
        <f>'Bieu8-XSKT'!AB145</f>
        <v>0</v>
      </c>
      <c r="AC145" s="39">
        <f>'Bieu8-XSKT'!AC145</f>
        <v>0</v>
      </c>
      <c r="AD145" s="39">
        <f>'Bieu8-XSKT'!AD145</f>
        <v>0</v>
      </c>
      <c r="AE145" s="39">
        <f>'Bieu8-XSKT'!AE145</f>
        <v>0</v>
      </c>
      <c r="AF145" s="39">
        <f>'Bieu8-XSKT'!AF145</f>
        <v>0</v>
      </c>
      <c r="AG145" s="39">
        <f>'Bieu8-XSKT'!AG145</f>
        <v>0</v>
      </c>
      <c r="AH145" s="39">
        <f>'Bieu8-XSKT'!AH145</f>
        <v>0</v>
      </c>
      <c r="AI145" s="39">
        <f>'Bieu8-XSKT'!AI145</f>
        <v>0</v>
      </c>
      <c r="AJ145" s="39">
        <f>'Bieu8-XSKT'!AJ145</f>
        <v>0</v>
      </c>
      <c r="AK145" s="39">
        <f>'Bieu8-XSKT'!AK145</f>
        <v>0</v>
      </c>
      <c r="AL145" s="39">
        <f>'Bieu8-XSKT'!AL145</f>
        <v>0</v>
      </c>
      <c r="AM145" s="39">
        <f>'Bieu8-XSKT'!AM145</f>
        <v>0</v>
      </c>
      <c r="AN145" s="39">
        <f>'Bieu8-XSKT'!AN145</f>
        <v>0</v>
      </c>
      <c r="AO145" s="39">
        <f>'Bieu8-XSKT'!AO145</f>
        <v>0</v>
      </c>
      <c r="AP145" s="39">
        <f>'Bieu8-XSKT'!AP145</f>
        <v>0</v>
      </c>
      <c r="AQ145" s="39">
        <f>'Bieu8-XSKT'!AQ145</f>
        <v>0</v>
      </c>
      <c r="AR145" s="39">
        <f>'Bieu8-XSKT'!AR145</f>
        <v>0</v>
      </c>
      <c r="AS145" s="39">
        <f>'Bieu8-XSKT'!AS145</f>
        <v>0</v>
      </c>
      <c r="AT145" s="39">
        <f>'Bieu8-XSKT'!AT145</f>
        <v>0</v>
      </c>
      <c r="AU145" s="39">
        <f>'Bieu8-XSKT'!AU145</f>
        <v>0</v>
      </c>
      <c r="AV145" s="39">
        <f>'Bieu8-XSKT'!AV145</f>
        <v>0</v>
      </c>
      <c r="AW145" s="39">
        <f>'Bieu8-XSKT'!AW145</f>
        <v>0</v>
      </c>
      <c r="AX145" s="39">
        <f>'Bieu8-XSKT'!AX145</f>
        <v>0</v>
      </c>
      <c r="AY145" s="39">
        <f>'Bieu8-XSKT'!AY145</f>
        <v>0</v>
      </c>
      <c r="AZ145" s="39">
        <f>'Bieu8-XSKT'!AZ145</f>
        <v>0</v>
      </c>
      <c r="BA145" s="39">
        <f>'Bieu8-XSKT'!BA145</f>
        <v>0</v>
      </c>
      <c r="BB145" s="39">
        <f>'Bieu8-XSKT'!BB145</f>
        <v>0</v>
      </c>
      <c r="BC145" s="39">
        <f>'Bieu8-XSKT'!BC145</f>
        <v>0</v>
      </c>
      <c r="BD145" s="39">
        <f>'Bieu8-XSKT'!BD145</f>
        <v>0</v>
      </c>
      <c r="BE145" s="39">
        <f>'Bieu8-XSKT'!BE145</f>
        <v>0</v>
      </c>
      <c r="BF145" s="39">
        <f>'Bieu8-XSKT'!BF145</f>
        <v>0</v>
      </c>
      <c r="BG145" s="39">
        <f>'Bieu8-XSKT'!BG145</f>
        <v>0</v>
      </c>
      <c r="BH145" s="39">
        <f>'Bieu8-XSKT'!BH145</f>
        <v>0</v>
      </c>
      <c r="BI145" s="39">
        <f>'Bieu8-XSKT'!BI145</f>
        <v>0</v>
      </c>
      <c r="BJ145" s="39">
        <f>'Bieu8-XSKT'!BJ145</f>
        <v>0</v>
      </c>
      <c r="BK145" s="39">
        <f>'Bieu8-XSKT'!BK145</f>
        <v>0</v>
      </c>
      <c r="BL145" s="39">
        <f>'Bieu8-XSKT'!BL145</f>
        <v>0</v>
      </c>
      <c r="BM145" s="39">
        <f>'Bieu8-XSKT'!BM145</f>
        <v>0</v>
      </c>
      <c r="BN145" s="39">
        <f>'Bieu8-XSKT'!BN145</f>
        <v>0</v>
      </c>
      <c r="BO145" s="39">
        <f>'Bieu8-XSKT'!BO145</f>
        <v>0</v>
      </c>
      <c r="BP145" s="39">
        <f>'Bieu8-XSKT'!BP145</f>
        <v>0</v>
      </c>
      <c r="BQ145" s="39">
        <f>'Bieu8-XSKT'!BQ145</f>
        <v>0</v>
      </c>
      <c r="BR145" s="39">
        <f>'Bieu8-XSKT'!BR145</f>
        <v>0</v>
      </c>
      <c r="BS145" s="39">
        <f>'Bieu8-XSKT'!BS145</f>
        <v>0</v>
      </c>
      <c r="BT145" s="39">
        <f>'Bieu8-XSKT'!BT145</f>
        <v>0</v>
      </c>
      <c r="BU145" s="39">
        <f>'Bieu8-XSKT'!BU145</f>
        <v>0</v>
      </c>
      <c r="BV145" s="39">
        <f>'Bieu8-XSKT'!BV145</f>
        <v>0</v>
      </c>
      <c r="BW145" s="39">
        <f>'Bieu8-XSKT'!BW145</f>
        <v>0</v>
      </c>
      <c r="BX145" s="39">
        <f>'Bieu8-XSKT'!BX145</f>
        <v>0</v>
      </c>
      <c r="BY145" s="39">
        <f>'Bieu8-XSKT'!BY145</f>
        <v>0</v>
      </c>
      <c r="BZ145" s="39">
        <f>'Bieu8-XSKT'!BZ145</f>
        <v>3917.25</v>
      </c>
      <c r="CA145" s="39">
        <f>'Bieu8-XSKT'!CA145</f>
        <v>3330</v>
      </c>
      <c r="CB145" s="39">
        <f>'Bieu8-XSKT'!CB145</f>
        <v>3330</v>
      </c>
      <c r="CC145" s="39">
        <f t="shared" si="20"/>
        <v>3330</v>
      </c>
      <c r="CD145" s="41" t="s">
        <v>66</v>
      </c>
      <c r="CE145" s="491"/>
    </row>
    <row r="146" spans="1:83" s="17" customFormat="1" ht="60" x14ac:dyDescent="0.25">
      <c r="A146" s="41">
        <f t="shared" si="19"/>
        <v>25</v>
      </c>
      <c r="B146" s="151" t="s">
        <v>301</v>
      </c>
      <c r="C146" s="44"/>
      <c r="D146" s="44"/>
      <c r="E146" s="45"/>
      <c r="F146" s="255" t="s">
        <v>681</v>
      </c>
      <c r="G146" s="39">
        <f>'Bieu8-XSKT'!G146</f>
        <v>1652</v>
      </c>
      <c r="H146" s="39">
        <f>'Bieu8-XSKT'!H146</f>
        <v>1486.8</v>
      </c>
      <c r="I146" s="39">
        <f>'Bieu8-XSKT'!I146</f>
        <v>0</v>
      </c>
      <c r="J146" s="39">
        <f>'Bieu8-XSKT'!J146</f>
        <v>0</v>
      </c>
      <c r="K146" s="39">
        <f>'Bieu8-XSKT'!K146</f>
        <v>0</v>
      </c>
      <c r="L146" s="39">
        <f>'Bieu8-XSKT'!L146</f>
        <v>0</v>
      </c>
      <c r="M146" s="39">
        <f>'Bieu8-XSKT'!M146</f>
        <v>0</v>
      </c>
      <c r="N146" s="39">
        <f>'Bieu8-XSKT'!N146</f>
        <v>0</v>
      </c>
      <c r="O146" s="39">
        <f>'Bieu8-XSKT'!O146</f>
        <v>0</v>
      </c>
      <c r="P146" s="39">
        <f>'Bieu8-XSKT'!P146</f>
        <v>0</v>
      </c>
      <c r="Q146" s="39">
        <f>'Bieu8-XSKT'!Q146</f>
        <v>0</v>
      </c>
      <c r="R146" s="39">
        <f>'Bieu8-XSKT'!R146</f>
        <v>0</v>
      </c>
      <c r="S146" s="39">
        <f>'Bieu8-XSKT'!S146</f>
        <v>0</v>
      </c>
      <c r="T146" s="39">
        <f>'Bieu8-XSKT'!T146</f>
        <v>0</v>
      </c>
      <c r="U146" s="39">
        <f>'Bieu8-XSKT'!U146</f>
        <v>0</v>
      </c>
      <c r="V146" s="39">
        <f>'Bieu8-XSKT'!V146</f>
        <v>0</v>
      </c>
      <c r="W146" s="39">
        <f>'Bieu8-XSKT'!W146</f>
        <v>0</v>
      </c>
      <c r="X146" s="39">
        <f>'Bieu8-XSKT'!X146</f>
        <v>0</v>
      </c>
      <c r="Y146" s="39">
        <f>'Bieu8-XSKT'!Y146</f>
        <v>0</v>
      </c>
      <c r="Z146" s="39">
        <f>'Bieu8-XSKT'!Z146</f>
        <v>0</v>
      </c>
      <c r="AA146" s="39">
        <f>'Bieu8-XSKT'!AA146</f>
        <v>0</v>
      </c>
      <c r="AB146" s="39">
        <f>'Bieu8-XSKT'!AB146</f>
        <v>0</v>
      </c>
      <c r="AC146" s="39">
        <f>'Bieu8-XSKT'!AC146</f>
        <v>0</v>
      </c>
      <c r="AD146" s="39">
        <f>'Bieu8-XSKT'!AD146</f>
        <v>0</v>
      </c>
      <c r="AE146" s="39">
        <f>'Bieu8-XSKT'!AE146</f>
        <v>0</v>
      </c>
      <c r="AF146" s="39">
        <f>'Bieu8-XSKT'!AF146</f>
        <v>0</v>
      </c>
      <c r="AG146" s="39">
        <f>'Bieu8-XSKT'!AG146</f>
        <v>0</v>
      </c>
      <c r="AH146" s="39">
        <f>'Bieu8-XSKT'!AH146</f>
        <v>0</v>
      </c>
      <c r="AI146" s="39">
        <f>'Bieu8-XSKT'!AI146</f>
        <v>0</v>
      </c>
      <c r="AJ146" s="39">
        <f>'Bieu8-XSKT'!AJ146</f>
        <v>0</v>
      </c>
      <c r="AK146" s="39">
        <f>'Bieu8-XSKT'!AK146</f>
        <v>0</v>
      </c>
      <c r="AL146" s="39">
        <f>'Bieu8-XSKT'!AL146</f>
        <v>0</v>
      </c>
      <c r="AM146" s="39">
        <f>'Bieu8-XSKT'!AM146</f>
        <v>0</v>
      </c>
      <c r="AN146" s="39">
        <f>'Bieu8-XSKT'!AN146</f>
        <v>0</v>
      </c>
      <c r="AO146" s="39">
        <f>'Bieu8-XSKT'!AO146</f>
        <v>0</v>
      </c>
      <c r="AP146" s="39">
        <f>'Bieu8-XSKT'!AP146</f>
        <v>0</v>
      </c>
      <c r="AQ146" s="39">
        <f>'Bieu8-XSKT'!AQ146</f>
        <v>0</v>
      </c>
      <c r="AR146" s="39">
        <f>'Bieu8-XSKT'!AR146</f>
        <v>0</v>
      </c>
      <c r="AS146" s="39">
        <f>'Bieu8-XSKT'!AS146</f>
        <v>0</v>
      </c>
      <c r="AT146" s="39">
        <f>'Bieu8-XSKT'!AT146</f>
        <v>0</v>
      </c>
      <c r="AU146" s="39">
        <f>'Bieu8-XSKT'!AU146</f>
        <v>0</v>
      </c>
      <c r="AV146" s="39">
        <f>'Bieu8-XSKT'!AV146</f>
        <v>0</v>
      </c>
      <c r="AW146" s="39">
        <f>'Bieu8-XSKT'!AW146</f>
        <v>0</v>
      </c>
      <c r="AX146" s="39">
        <f>'Bieu8-XSKT'!AX146</f>
        <v>0</v>
      </c>
      <c r="AY146" s="39">
        <f>'Bieu8-XSKT'!AY146</f>
        <v>0</v>
      </c>
      <c r="AZ146" s="39">
        <f>'Bieu8-XSKT'!AZ146</f>
        <v>0</v>
      </c>
      <c r="BA146" s="39">
        <f>'Bieu8-XSKT'!BA146</f>
        <v>0</v>
      </c>
      <c r="BB146" s="39">
        <f>'Bieu8-XSKT'!BB146</f>
        <v>0</v>
      </c>
      <c r="BC146" s="39">
        <f>'Bieu8-XSKT'!BC146</f>
        <v>0</v>
      </c>
      <c r="BD146" s="39">
        <f>'Bieu8-XSKT'!BD146</f>
        <v>0</v>
      </c>
      <c r="BE146" s="39">
        <f>'Bieu8-XSKT'!BE146</f>
        <v>0</v>
      </c>
      <c r="BF146" s="39">
        <f>'Bieu8-XSKT'!BF146</f>
        <v>0</v>
      </c>
      <c r="BG146" s="39">
        <f>'Bieu8-XSKT'!BG146</f>
        <v>0</v>
      </c>
      <c r="BH146" s="39">
        <f>'Bieu8-XSKT'!BH146</f>
        <v>0</v>
      </c>
      <c r="BI146" s="39">
        <f>'Bieu8-XSKT'!BI146</f>
        <v>0</v>
      </c>
      <c r="BJ146" s="39">
        <f>'Bieu8-XSKT'!BJ146</f>
        <v>0</v>
      </c>
      <c r="BK146" s="39">
        <f>'Bieu8-XSKT'!BK146</f>
        <v>0</v>
      </c>
      <c r="BL146" s="39">
        <f>'Bieu8-XSKT'!BL146</f>
        <v>0</v>
      </c>
      <c r="BM146" s="39">
        <f>'Bieu8-XSKT'!BM146</f>
        <v>0</v>
      </c>
      <c r="BN146" s="39">
        <f>'Bieu8-XSKT'!BN146</f>
        <v>0</v>
      </c>
      <c r="BO146" s="39">
        <f>'Bieu8-XSKT'!BO146</f>
        <v>0</v>
      </c>
      <c r="BP146" s="39">
        <f>'Bieu8-XSKT'!BP146</f>
        <v>0</v>
      </c>
      <c r="BQ146" s="39">
        <f>'Bieu8-XSKT'!BQ146</f>
        <v>0</v>
      </c>
      <c r="BR146" s="39">
        <f>'Bieu8-XSKT'!BR146</f>
        <v>0</v>
      </c>
      <c r="BS146" s="39">
        <f>'Bieu8-XSKT'!BS146</f>
        <v>0</v>
      </c>
      <c r="BT146" s="39">
        <f>'Bieu8-XSKT'!BT146</f>
        <v>0</v>
      </c>
      <c r="BU146" s="39">
        <f>'Bieu8-XSKT'!BU146</f>
        <v>0</v>
      </c>
      <c r="BV146" s="39">
        <f>'Bieu8-XSKT'!BV146</f>
        <v>0</v>
      </c>
      <c r="BW146" s="39">
        <f>'Bieu8-XSKT'!BW146</f>
        <v>0</v>
      </c>
      <c r="BX146" s="39">
        <f>'Bieu8-XSKT'!BX146</f>
        <v>0</v>
      </c>
      <c r="BY146" s="39">
        <f>'Bieu8-XSKT'!BY146</f>
        <v>0</v>
      </c>
      <c r="BZ146" s="39">
        <f>'Bieu8-XSKT'!BZ146</f>
        <v>743.4</v>
      </c>
      <c r="CA146" s="39">
        <f>'Bieu8-XSKT'!CA146</f>
        <v>880</v>
      </c>
      <c r="CB146" s="39">
        <f>'Bieu8-XSKT'!CB146</f>
        <v>880</v>
      </c>
      <c r="CC146" s="39">
        <f t="shared" si="20"/>
        <v>880</v>
      </c>
      <c r="CD146" s="41" t="s">
        <v>66</v>
      </c>
      <c r="CE146" s="491"/>
    </row>
    <row r="147" spans="1:83" s="17" customFormat="1" ht="60" x14ac:dyDescent="0.25">
      <c r="A147" s="41">
        <f t="shared" si="19"/>
        <v>26</v>
      </c>
      <c r="B147" s="151" t="s">
        <v>302</v>
      </c>
      <c r="C147" s="44"/>
      <c r="D147" s="44"/>
      <c r="E147" s="45"/>
      <c r="F147" s="255" t="s">
        <v>717</v>
      </c>
      <c r="G147" s="39">
        <f>'Bieu8-XSKT'!G147</f>
        <v>632</v>
      </c>
      <c r="H147" s="39">
        <f>'Bieu8-XSKT'!H147</f>
        <v>568.80000000000007</v>
      </c>
      <c r="I147" s="39">
        <f>'Bieu8-XSKT'!I147</f>
        <v>0</v>
      </c>
      <c r="J147" s="39">
        <f>'Bieu8-XSKT'!J147</f>
        <v>0</v>
      </c>
      <c r="K147" s="39">
        <f>'Bieu8-XSKT'!K147</f>
        <v>0</v>
      </c>
      <c r="L147" s="39">
        <f>'Bieu8-XSKT'!L147</f>
        <v>0</v>
      </c>
      <c r="M147" s="39">
        <f>'Bieu8-XSKT'!M147</f>
        <v>0</v>
      </c>
      <c r="N147" s="39">
        <f>'Bieu8-XSKT'!N147</f>
        <v>0</v>
      </c>
      <c r="O147" s="39">
        <f>'Bieu8-XSKT'!O147</f>
        <v>0</v>
      </c>
      <c r="P147" s="39">
        <f>'Bieu8-XSKT'!P147</f>
        <v>0</v>
      </c>
      <c r="Q147" s="39">
        <f>'Bieu8-XSKT'!Q147</f>
        <v>0</v>
      </c>
      <c r="R147" s="39">
        <f>'Bieu8-XSKT'!R147</f>
        <v>0</v>
      </c>
      <c r="S147" s="39">
        <f>'Bieu8-XSKT'!S147</f>
        <v>0</v>
      </c>
      <c r="T147" s="39">
        <f>'Bieu8-XSKT'!T147</f>
        <v>0</v>
      </c>
      <c r="U147" s="39">
        <f>'Bieu8-XSKT'!U147</f>
        <v>0</v>
      </c>
      <c r="V147" s="39">
        <f>'Bieu8-XSKT'!V147</f>
        <v>0</v>
      </c>
      <c r="W147" s="39">
        <f>'Bieu8-XSKT'!W147</f>
        <v>0</v>
      </c>
      <c r="X147" s="39">
        <f>'Bieu8-XSKT'!X147</f>
        <v>0</v>
      </c>
      <c r="Y147" s="39">
        <f>'Bieu8-XSKT'!Y147</f>
        <v>0</v>
      </c>
      <c r="Z147" s="39">
        <f>'Bieu8-XSKT'!Z147</f>
        <v>0</v>
      </c>
      <c r="AA147" s="39">
        <f>'Bieu8-XSKT'!AA147</f>
        <v>0</v>
      </c>
      <c r="AB147" s="39">
        <f>'Bieu8-XSKT'!AB147</f>
        <v>0</v>
      </c>
      <c r="AC147" s="39">
        <f>'Bieu8-XSKT'!AC147</f>
        <v>0</v>
      </c>
      <c r="AD147" s="39">
        <f>'Bieu8-XSKT'!AD147</f>
        <v>0</v>
      </c>
      <c r="AE147" s="39">
        <f>'Bieu8-XSKT'!AE147</f>
        <v>0</v>
      </c>
      <c r="AF147" s="39">
        <f>'Bieu8-XSKT'!AF147</f>
        <v>0</v>
      </c>
      <c r="AG147" s="39">
        <f>'Bieu8-XSKT'!AG147</f>
        <v>0</v>
      </c>
      <c r="AH147" s="39">
        <f>'Bieu8-XSKT'!AH147</f>
        <v>0</v>
      </c>
      <c r="AI147" s="39">
        <f>'Bieu8-XSKT'!AI147</f>
        <v>0</v>
      </c>
      <c r="AJ147" s="39">
        <f>'Bieu8-XSKT'!AJ147</f>
        <v>0</v>
      </c>
      <c r="AK147" s="39">
        <f>'Bieu8-XSKT'!AK147</f>
        <v>0</v>
      </c>
      <c r="AL147" s="39">
        <f>'Bieu8-XSKT'!AL147</f>
        <v>0</v>
      </c>
      <c r="AM147" s="39">
        <f>'Bieu8-XSKT'!AM147</f>
        <v>0</v>
      </c>
      <c r="AN147" s="39">
        <f>'Bieu8-XSKT'!AN147</f>
        <v>0</v>
      </c>
      <c r="AO147" s="39">
        <f>'Bieu8-XSKT'!AO147</f>
        <v>0</v>
      </c>
      <c r="AP147" s="39">
        <f>'Bieu8-XSKT'!AP147</f>
        <v>0</v>
      </c>
      <c r="AQ147" s="39">
        <f>'Bieu8-XSKT'!AQ147</f>
        <v>0</v>
      </c>
      <c r="AR147" s="39">
        <f>'Bieu8-XSKT'!AR147</f>
        <v>0</v>
      </c>
      <c r="AS147" s="39">
        <f>'Bieu8-XSKT'!AS147</f>
        <v>0</v>
      </c>
      <c r="AT147" s="39">
        <f>'Bieu8-XSKT'!AT147</f>
        <v>0</v>
      </c>
      <c r="AU147" s="39">
        <f>'Bieu8-XSKT'!AU147</f>
        <v>0</v>
      </c>
      <c r="AV147" s="39">
        <f>'Bieu8-XSKT'!AV147</f>
        <v>0</v>
      </c>
      <c r="AW147" s="39">
        <f>'Bieu8-XSKT'!AW147</f>
        <v>0</v>
      </c>
      <c r="AX147" s="39">
        <f>'Bieu8-XSKT'!AX147</f>
        <v>0</v>
      </c>
      <c r="AY147" s="39">
        <f>'Bieu8-XSKT'!AY147</f>
        <v>0</v>
      </c>
      <c r="AZ147" s="39">
        <f>'Bieu8-XSKT'!AZ147</f>
        <v>0</v>
      </c>
      <c r="BA147" s="39">
        <f>'Bieu8-XSKT'!BA147</f>
        <v>0</v>
      </c>
      <c r="BB147" s="39">
        <f>'Bieu8-XSKT'!BB147</f>
        <v>0</v>
      </c>
      <c r="BC147" s="39">
        <f>'Bieu8-XSKT'!BC147</f>
        <v>0</v>
      </c>
      <c r="BD147" s="39">
        <f>'Bieu8-XSKT'!BD147</f>
        <v>0</v>
      </c>
      <c r="BE147" s="39">
        <f>'Bieu8-XSKT'!BE147</f>
        <v>0</v>
      </c>
      <c r="BF147" s="39">
        <f>'Bieu8-XSKT'!BF147</f>
        <v>0</v>
      </c>
      <c r="BG147" s="39">
        <f>'Bieu8-XSKT'!BG147</f>
        <v>0</v>
      </c>
      <c r="BH147" s="39">
        <f>'Bieu8-XSKT'!BH147</f>
        <v>0</v>
      </c>
      <c r="BI147" s="39">
        <f>'Bieu8-XSKT'!BI147</f>
        <v>0</v>
      </c>
      <c r="BJ147" s="39">
        <f>'Bieu8-XSKT'!BJ147</f>
        <v>0</v>
      </c>
      <c r="BK147" s="39">
        <f>'Bieu8-XSKT'!BK147</f>
        <v>0</v>
      </c>
      <c r="BL147" s="39">
        <f>'Bieu8-XSKT'!BL147</f>
        <v>0</v>
      </c>
      <c r="BM147" s="39">
        <f>'Bieu8-XSKT'!BM147</f>
        <v>0</v>
      </c>
      <c r="BN147" s="39">
        <f>'Bieu8-XSKT'!BN147</f>
        <v>0</v>
      </c>
      <c r="BO147" s="39">
        <f>'Bieu8-XSKT'!BO147</f>
        <v>0</v>
      </c>
      <c r="BP147" s="39">
        <f>'Bieu8-XSKT'!BP147</f>
        <v>0</v>
      </c>
      <c r="BQ147" s="39">
        <f>'Bieu8-XSKT'!BQ147</f>
        <v>0</v>
      </c>
      <c r="BR147" s="39">
        <f>'Bieu8-XSKT'!BR147</f>
        <v>0</v>
      </c>
      <c r="BS147" s="39">
        <f>'Bieu8-XSKT'!BS147</f>
        <v>0</v>
      </c>
      <c r="BT147" s="39">
        <f>'Bieu8-XSKT'!BT147</f>
        <v>0</v>
      </c>
      <c r="BU147" s="39">
        <f>'Bieu8-XSKT'!BU147</f>
        <v>0</v>
      </c>
      <c r="BV147" s="39">
        <f>'Bieu8-XSKT'!BV147</f>
        <v>0</v>
      </c>
      <c r="BW147" s="39">
        <f>'Bieu8-XSKT'!BW147</f>
        <v>0</v>
      </c>
      <c r="BX147" s="39">
        <f>'Bieu8-XSKT'!BX147</f>
        <v>0</v>
      </c>
      <c r="BY147" s="39">
        <f>'Bieu8-XSKT'!BY147</f>
        <v>0</v>
      </c>
      <c r="BZ147" s="39">
        <f>'Bieu8-XSKT'!BZ147</f>
        <v>284.40000000000003</v>
      </c>
      <c r="CA147" s="39">
        <f>'Bieu8-XSKT'!CA147</f>
        <v>370</v>
      </c>
      <c r="CB147" s="39">
        <f>'Bieu8-XSKT'!CB147</f>
        <v>370</v>
      </c>
      <c r="CC147" s="39">
        <f t="shared" si="20"/>
        <v>370</v>
      </c>
      <c r="CD147" s="41" t="s">
        <v>66</v>
      </c>
      <c r="CE147" s="491"/>
    </row>
    <row r="148" spans="1:83" s="17" customFormat="1" ht="60" x14ac:dyDescent="0.25">
      <c r="A148" s="41">
        <f t="shared" si="19"/>
        <v>27</v>
      </c>
      <c r="B148" s="151" t="s">
        <v>303</v>
      </c>
      <c r="C148" s="44"/>
      <c r="D148" s="44"/>
      <c r="E148" s="45"/>
      <c r="F148" s="430" t="s">
        <v>656</v>
      </c>
      <c r="G148" s="39">
        <v>2015</v>
      </c>
      <c r="H148" s="39">
        <v>1814</v>
      </c>
      <c r="I148" s="39">
        <f>'Bieu8-XSKT'!I148</f>
        <v>0</v>
      </c>
      <c r="J148" s="39">
        <f>'Bieu8-XSKT'!J148</f>
        <v>0</v>
      </c>
      <c r="K148" s="39">
        <f>'Bieu8-XSKT'!K148</f>
        <v>0</v>
      </c>
      <c r="L148" s="39">
        <f>'Bieu8-XSKT'!L148</f>
        <v>0</v>
      </c>
      <c r="M148" s="39">
        <f>'Bieu8-XSKT'!M148</f>
        <v>0</v>
      </c>
      <c r="N148" s="39">
        <f>'Bieu8-XSKT'!N148</f>
        <v>0</v>
      </c>
      <c r="O148" s="39">
        <f>'Bieu8-XSKT'!O148</f>
        <v>0</v>
      </c>
      <c r="P148" s="39">
        <f>'Bieu8-XSKT'!P148</f>
        <v>0</v>
      </c>
      <c r="Q148" s="39">
        <f>'Bieu8-XSKT'!Q148</f>
        <v>0</v>
      </c>
      <c r="R148" s="39">
        <f>'Bieu8-XSKT'!R148</f>
        <v>0</v>
      </c>
      <c r="S148" s="39">
        <f>'Bieu8-XSKT'!S148</f>
        <v>0</v>
      </c>
      <c r="T148" s="39">
        <f>'Bieu8-XSKT'!T148</f>
        <v>0</v>
      </c>
      <c r="U148" s="39">
        <f>'Bieu8-XSKT'!U148</f>
        <v>0</v>
      </c>
      <c r="V148" s="39">
        <f>'Bieu8-XSKT'!V148</f>
        <v>0</v>
      </c>
      <c r="W148" s="39">
        <f>'Bieu8-XSKT'!W148</f>
        <v>0</v>
      </c>
      <c r="X148" s="39">
        <f>'Bieu8-XSKT'!X148</f>
        <v>0</v>
      </c>
      <c r="Y148" s="39">
        <f>'Bieu8-XSKT'!Y148</f>
        <v>0</v>
      </c>
      <c r="Z148" s="39">
        <f>'Bieu8-XSKT'!Z148</f>
        <v>0</v>
      </c>
      <c r="AA148" s="39">
        <f>'Bieu8-XSKT'!AA148</f>
        <v>0</v>
      </c>
      <c r="AB148" s="39">
        <f>'Bieu8-XSKT'!AB148</f>
        <v>0</v>
      </c>
      <c r="AC148" s="39">
        <f>'Bieu8-XSKT'!AC148</f>
        <v>0</v>
      </c>
      <c r="AD148" s="39">
        <f>'Bieu8-XSKT'!AD148</f>
        <v>0</v>
      </c>
      <c r="AE148" s="39">
        <f>'Bieu8-XSKT'!AE148</f>
        <v>0</v>
      </c>
      <c r="AF148" s="39">
        <f>'Bieu8-XSKT'!AF148</f>
        <v>0</v>
      </c>
      <c r="AG148" s="39">
        <f>'Bieu8-XSKT'!AG148</f>
        <v>0</v>
      </c>
      <c r="AH148" s="39">
        <f>'Bieu8-XSKT'!AH148</f>
        <v>0</v>
      </c>
      <c r="AI148" s="39">
        <f>'Bieu8-XSKT'!AI148</f>
        <v>0</v>
      </c>
      <c r="AJ148" s="39">
        <f>'Bieu8-XSKT'!AJ148</f>
        <v>0</v>
      </c>
      <c r="AK148" s="39">
        <f>'Bieu8-XSKT'!AK148</f>
        <v>0</v>
      </c>
      <c r="AL148" s="39">
        <f>'Bieu8-XSKT'!AL148</f>
        <v>0</v>
      </c>
      <c r="AM148" s="39">
        <f>'Bieu8-XSKT'!AM148</f>
        <v>0</v>
      </c>
      <c r="AN148" s="39">
        <f>'Bieu8-XSKT'!AN148</f>
        <v>0</v>
      </c>
      <c r="AO148" s="39">
        <f>'Bieu8-XSKT'!AO148</f>
        <v>0</v>
      </c>
      <c r="AP148" s="39">
        <f>'Bieu8-XSKT'!AP148</f>
        <v>0</v>
      </c>
      <c r="AQ148" s="39">
        <f>'Bieu8-XSKT'!AQ148</f>
        <v>0</v>
      </c>
      <c r="AR148" s="39">
        <f>'Bieu8-XSKT'!AR148</f>
        <v>0</v>
      </c>
      <c r="AS148" s="39">
        <f>'Bieu8-XSKT'!AS148</f>
        <v>0</v>
      </c>
      <c r="AT148" s="39">
        <f>'Bieu8-XSKT'!AT148</f>
        <v>0</v>
      </c>
      <c r="AU148" s="39">
        <f>'Bieu8-XSKT'!AU148</f>
        <v>0</v>
      </c>
      <c r="AV148" s="39">
        <f>'Bieu8-XSKT'!AV148</f>
        <v>0</v>
      </c>
      <c r="AW148" s="39">
        <f>'Bieu8-XSKT'!AW148</f>
        <v>0</v>
      </c>
      <c r="AX148" s="39">
        <f>'Bieu8-XSKT'!AX148</f>
        <v>0</v>
      </c>
      <c r="AY148" s="39">
        <f>'Bieu8-XSKT'!AY148</f>
        <v>0</v>
      </c>
      <c r="AZ148" s="39">
        <f>'Bieu8-XSKT'!AZ148</f>
        <v>0</v>
      </c>
      <c r="BA148" s="39">
        <f>'Bieu8-XSKT'!BA148</f>
        <v>0</v>
      </c>
      <c r="BB148" s="39">
        <f>'Bieu8-XSKT'!BB148</f>
        <v>0</v>
      </c>
      <c r="BC148" s="39">
        <f>'Bieu8-XSKT'!BC148</f>
        <v>0</v>
      </c>
      <c r="BD148" s="39">
        <f>'Bieu8-XSKT'!BD148</f>
        <v>0</v>
      </c>
      <c r="BE148" s="39">
        <f>'Bieu8-XSKT'!BE148</f>
        <v>0</v>
      </c>
      <c r="BF148" s="39">
        <f>'Bieu8-XSKT'!BF148</f>
        <v>0</v>
      </c>
      <c r="BG148" s="39">
        <f>'Bieu8-XSKT'!BG148</f>
        <v>0</v>
      </c>
      <c r="BH148" s="39">
        <f>'Bieu8-XSKT'!BH148</f>
        <v>0</v>
      </c>
      <c r="BI148" s="39">
        <f>'Bieu8-XSKT'!BI148</f>
        <v>0</v>
      </c>
      <c r="BJ148" s="39">
        <f>'Bieu8-XSKT'!BJ148</f>
        <v>0</v>
      </c>
      <c r="BK148" s="39">
        <f>'Bieu8-XSKT'!BK148</f>
        <v>0</v>
      </c>
      <c r="BL148" s="39">
        <f>'Bieu8-XSKT'!BL148</f>
        <v>0</v>
      </c>
      <c r="BM148" s="39">
        <f>'Bieu8-XSKT'!BM148</f>
        <v>0</v>
      </c>
      <c r="BN148" s="39">
        <f>'Bieu8-XSKT'!BN148</f>
        <v>0</v>
      </c>
      <c r="BO148" s="39">
        <f>'Bieu8-XSKT'!BO148</f>
        <v>0</v>
      </c>
      <c r="BP148" s="39">
        <f>'Bieu8-XSKT'!BP148</f>
        <v>0</v>
      </c>
      <c r="BQ148" s="39">
        <f>'Bieu8-XSKT'!BQ148</f>
        <v>0</v>
      </c>
      <c r="BR148" s="39">
        <f>'Bieu8-XSKT'!BR148</f>
        <v>0</v>
      </c>
      <c r="BS148" s="39">
        <f>'Bieu8-XSKT'!BS148</f>
        <v>0</v>
      </c>
      <c r="BT148" s="39">
        <f>'Bieu8-XSKT'!BT148</f>
        <v>0</v>
      </c>
      <c r="BU148" s="39">
        <f>'Bieu8-XSKT'!BU148</f>
        <v>0</v>
      </c>
      <c r="BV148" s="39">
        <f>'Bieu8-XSKT'!BV148</f>
        <v>0</v>
      </c>
      <c r="BW148" s="39">
        <f>'Bieu8-XSKT'!BW148</f>
        <v>0</v>
      </c>
      <c r="BX148" s="39">
        <f>'Bieu8-XSKT'!BX148</f>
        <v>0</v>
      </c>
      <c r="BY148" s="39">
        <f>'Bieu8-XSKT'!BY148</f>
        <v>0</v>
      </c>
      <c r="BZ148" s="39">
        <f>'Bieu8-XSKT'!BZ148</f>
        <v>0</v>
      </c>
      <c r="CA148" s="39">
        <v>800</v>
      </c>
      <c r="CB148" s="39">
        <f>'Bieu8-XSKT'!CB148</f>
        <v>0</v>
      </c>
      <c r="CC148" s="39">
        <f t="shared" si="20"/>
        <v>0</v>
      </c>
      <c r="CD148" s="41" t="s">
        <v>66</v>
      </c>
      <c r="CE148" s="491"/>
    </row>
    <row r="149" spans="1:83" s="17" customFormat="1" ht="60" x14ac:dyDescent="0.25">
      <c r="A149" s="41">
        <f t="shared" si="19"/>
        <v>28</v>
      </c>
      <c r="B149" s="151" t="s">
        <v>304</v>
      </c>
      <c r="C149" s="44"/>
      <c r="D149" s="44"/>
      <c r="E149" s="45"/>
      <c r="F149" s="255" t="s">
        <v>700</v>
      </c>
      <c r="G149" s="39">
        <f>'Bieu8-XSKT'!G149</f>
        <v>11715.5</v>
      </c>
      <c r="H149" s="39">
        <f>'Bieu8-XSKT'!H149</f>
        <v>10543.95</v>
      </c>
      <c r="I149" s="39">
        <f>'Bieu8-XSKT'!I149</f>
        <v>0</v>
      </c>
      <c r="J149" s="39">
        <f>'Bieu8-XSKT'!J149</f>
        <v>0</v>
      </c>
      <c r="K149" s="39">
        <f>'Bieu8-XSKT'!K149</f>
        <v>0</v>
      </c>
      <c r="L149" s="39">
        <f>'Bieu8-XSKT'!L149</f>
        <v>0</v>
      </c>
      <c r="M149" s="39">
        <f>'Bieu8-XSKT'!M149</f>
        <v>0</v>
      </c>
      <c r="N149" s="39">
        <f>'Bieu8-XSKT'!N149</f>
        <v>0</v>
      </c>
      <c r="O149" s="39">
        <f>'Bieu8-XSKT'!O149</f>
        <v>0</v>
      </c>
      <c r="P149" s="39">
        <f>'Bieu8-XSKT'!P149</f>
        <v>0</v>
      </c>
      <c r="Q149" s="39">
        <f>'Bieu8-XSKT'!Q149</f>
        <v>0</v>
      </c>
      <c r="R149" s="39">
        <f>'Bieu8-XSKT'!R149</f>
        <v>0</v>
      </c>
      <c r="S149" s="39">
        <f>'Bieu8-XSKT'!S149</f>
        <v>0</v>
      </c>
      <c r="T149" s="39">
        <f>'Bieu8-XSKT'!T149</f>
        <v>0</v>
      </c>
      <c r="U149" s="39">
        <f>'Bieu8-XSKT'!U149</f>
        <v>0</v>
      </c>
      <c r="V149" s="39">
        <f>'Bieu8-XSKT'!V149</f>
        <v>0</v>
      </c>
      <c r="W149" s="39">
        <f>'Bieu8-XSKT'!W149</f>
        <v>0</v>
      </c>
      <c r="X149" s="39">
        <f>'Bieu8-XSKT'!X149</f>
        <v>0</v>
      </c>
      <c r="Y149" s="39">
        <f>'Bieu8-XSKT'!Y149</f>
        <v>0</v>
      </c>
      <c r="Z149" s="39">
        <f>'Bieu8-XSKT'!Z149</f>
        <v>0</v>
      </c>
      <c r="AA149" s="39">
        <f>'Bieu8-XSKT'!AA149</f>
        <v>0</v>
      </c>
      <c r="AB149" s="39">
        <f>'Bieu8-XSKT'!AB149</f>
        <v>0</v>
      </c>
      <c r="AC149" s="39">
        <f>'Bieu8-XSKT'!AC149</f>
        <v>0</v>
      </c>
      <c r="AD149" s="39">
        <f>'Bieu8-XSKT'!AD149</f>
        <v>0</v>
      </c>
      <c r="AE149" s="39">
        <f>'Bieu8-XSKT'!AE149</f>
        <v>0</v>
      </c>
      <c r="AF149" s="39">
        <f>'Bieu8-XSKT'!AF149</f>
        <v>0</v>
      </c>
      <c r="AG149" s="39">
        <f>'Bieu8-XSKT'!AG149</f>
        <v>0</v>
      </c>
      <c r="AH149" s="39">
        <f>'Bieu8-XSKT'!AH149</f>
        <v>0</v>
      </c>
      <c r="AI149" s="39">
        <f>'Bieu8-XSKT'!AI149</f>
        <v>0</v>
      </c>
      <c r="AJ149" s="39">
        <f>'Bieu8-XSKT'!AJ149</f>
        <v>0</v>
      </c>
      <c r="AK149" s="39">
        <f>'Bieu8-XSKT'!AK149</f>
        <v>0</v>
      </c>
      <c r="AL149" s="39">
        <f>'Bieu8-XSKT'!AL149</f>
        <v>0</v>
      </c>
      <c r="AM149" s="39">
        <f>'Bieu8-XSKT'!AM149</f>
        <v>0</v>
      </c>
      <c r="AN149" s="39">
        <f>'Bieu8-XSKT'!AN149</f>
        <v>0</v>
      </c>
      <c r="AO149" s="39">
        <f>'Bieu8-XSKT'!AO149</f>
        <v>0</v>
      </c>
      <c r="AP149" s="39">
        <f>'Bieu8-XSKT'!AP149</f>
        <v>0</v>
      </c>
      <c r="AQ149" s="39">
        <f>'Bieu8-XSKT'!AQ149</f>
        <v>0</v>
      </c>
      <c r="AR149" s="39">
        <f>'Bieu8-XSKT'!AR149</f>
        <v>0</v>
      </c>
      <c r="AS149" s="39">
        <f>'Bieu8-XSKT'!AS149</f>
        <v>0</v>
      </c>
      <c r="AT149" s="39">
        <f>'Bieu8-XSKT'!AT149</f>
        <v>0</v>
      </c>
      <c r="AU149" s="39">
        <f>'Bieu8-XSKT'!AU149</f>
        <v>0</v>
      </c>
      <c r="AV149" s="39">
        <f>'Bieu8-XSKT'!AV149</f>
        <v>0</v>
      </c>
      <c r="AW149" s="39">
        <f>'Bieu8-XSKT'!AW149</f>
        <v>0</v>
      </c>
      <c r="AX149" s="39">
        <f>'Bieu8-XSKT'!AX149</f>
        <v>0</v>
      </c>
      <c r="AY149" s="39">
        <f>'Bieu8-XSKT'!AY149</f>
        <v>0</v>
      </c>
      <c r="AZ149" s="39">
        <f>'Bieu8-XSKT'!AZ149</f>
        <v>0</v>
      </c>
      <c r="BA149" s="39">
        <f>'Bieu8-XSKT'!BA149</f>
        <v>0</v>
      </c>
      <c r="BB149" s="39">
        <f>'Bieu8-XSKT'!BB149</f>
        <v>0</v>
      </c>
      <c r="BC149" s="39">
        <f>'Bieu8-XSKT'!BC149</f>
        <v>0</v>
      </c>
      <c r="BD149" s="39">
        <f>'Bieu8-XSKT'!BD149</f>
        <v>0</v>
      </c>
      <c r="BE149" s="39">
        <f>'Bieu8-XSKT'!BE149</f>
        <v>0</v>
      </c>
      <c r="BF149" s="39">
        <f>'Bieu8-XSKT'!BF149</f>
        <v>0</v>
      </c>
      <c r="BG149" s="39">
        <f>'Bieu8-XSKT'!BG149</f>
        <v>0</v>
      </c>
      <c r="BH149" s="39">
        <f>'Bieu8-XSKT'!BH149</f>
        <v>0</v>
      </c>
      <c r="BI149" s="39">
        <f>'Bieu8-XSKT'!BI149</f>
        <v>0</v>
      </c>
      <c r="BJ149" s="39">
        <f>'Bieu8-XSKT'!BJ149</f>
        <v>0</v>
      </c>
      <c r="BK149" s="39">
        <f>'Bieu8-XSKT'!BK149</f>
        <v>0</v>
      </c>
      <c r="BL149" s="39">
        <f>'Bieu8-XSKT'!BL149</f>
        <v>0</v>
      </c>
      <c r="BM149" s="39">
        <f>'Bieu8-XSKT'!BM149</f>
        <v>0</v>
      </c>
      <c r="BN149" s="39">
        <f>'Bieu8-XSKT'!BN149</f>
        <v>0</v>
      </c>
      <c r="BO149" s="39">
        <f>'Bieu8-XSKT'!BO149</f>
        <v>0</v>
      </c>
      <c r="BP149" s="39">
        <f>'Bieu8-XSKT'!BP149</f>
        <v>0</v>
      </c>
      <c r="BQ149" s="39">
        <f>'Bieu8-XSKT'!BQ149</f>
        <v>0</v>
      </c>
      <c r="BR149" s="39">
        <f>'Bieu8-XSKT'!BR149</f>
        <v>0</v>
      </c>
      <c r="BS149" s="39">
        <f>'Bieu8-XSKT'!BS149</f>
        <v>0</v>
      </c>
      <c r="BT149" s="39">
        <f>'Bieu8-XSKT'!BT149</f>
        <v>0</v>
      </c>
      <c r="BU149" s="39">
        <f>'Bieu8-XSKT'!BU149</f>
        <v>0</v>
      </c>
      <c r="BV149" s="39">
        <f>'Bieu8-XSKT'!BV149</f>
        <v>0</v>
      </c>
      <c r="BW149" s="39">
        <f>'Bieu8-XSKT'!BW149</f>
        <v>0</v>
      </c>
      <c r="BX149" s="39">
        <f>'Bieu8-XSKT'!BX149</f>
        <v>0</v>
      </c>
      <c r="BY149" s="39">
        <f>'Bieu8-XSKT'!BY149</f>
        <v>0</v>
      </c>
      <c r="BZ149" s="39">
        <f>'Bieu8-XSKT'!BZ149</f>
        <v>5271.9750000000004</v>
      </c>
      <c r="CA149" s="39">
        <f>'Bieu8-XSKT'!CA149</f>
        <v>4690</v>
      </c>
      <c r="CB149" s="39">
        <f>'Bieu8-XSKT'!CB149</f>
        <v>4690</v>
      </c>
      <c r="CC149" s="39">
        <f t="shared" si="20"/>
        <v>4690</v>
      </c>
      <c r="CD149" s="41" t="s">
        <v>62</v>
      </c>
      <c r="CE149" s="491"/>
    </row>
    <row r="150" spans="1:83" s="17" customFormat="1" ht="45" x14ac:dyDescent="0.25">
      <c r="A150" s="41">
        <f t="shared" si="19"/>
        <v>29</v>
      </c>
      <c r="B150" s="151" t="s">
        <v>305</v>
      </c>
      <c r="C150" s="44"/>
      <c r="D150" s="44"/>
      <c r="E150" s="45"/>
      <c r="F150" s="255" t="s">
        <v>706</v>
      </c>
      <c r="G150" s="39">
        <f>'Bieu8-XSKT'!G150</f>
        <v>5265</v>
      </c>
      <c r="H150" s="39">
        <f>'Bieu8-XSKT'!H150</f>
        <v>4738.5</v>
      </c>
      <c r="I150" s="39">
        <f>'Bieu8-XSKT'!I150</f>
        <v>0</v>
      </c>
      <c r="J150" s="39">
        <f>'Bieu8-XSKT'!J150</f>
        <v>0</v>
      </c>
      <c r="K150" s="39">
        <f>'Bieu8-XSKT'!K150</f>
        <v>0</v>
      </c>
      <c r="L150" s="39">
        <f>'Bieu8-XSKT'!L150</f>
        <v>0</v>
      </c>
      <c r="M150" s="39">
        <f>'Bieu8-XSKT'!M150</f>
        <v>0</v>
      </c>
      <c r="N150" s="39">
        <f>'Bieu8-XSKT'!N150</f>
        <v>0</v>
      </c>
      <c r="O150" s="39">
        <f>'Bieu8-XSKT'!O150</f>
        <v>0</v>
      </c>
      <c r="P150" s="39">
        <f>'Bieu8-XSKT'!P150</f>
        <v>0</v>
      </c>
      <c r="Q150" s="39">
        <f>'Bieu8-XSKT'!Q150</f>
        <v>0</v>
      </c>
      <c r="R150" s="39">
        <f>'Bieu8-XSKT'!R150</f>
        <v>0</v>
      </c>
      <c r="S150" s="39">
        <f>'Bieu8-XSKT'!S150</f>
        <v>0</v>
      </c>
      <c r="T150" s="39">
        <f>'Bieu8-XSKT'!T150</f>
        <v>0</v>
      </c>
      <c r="U150" s="39">
        <f>'Bieu8-XSKT'!U150</f>
        <v>0</v>
      </c>
      <c r="V150" s="39">
        <f>'Bieu8-XSKT'!V150</f>
        <v>0</v>
      </c>
      <c r="W150" s="39">
        <f>'Bieu8-XSKT'!W150</f>
        <v>0</v>
      </c>
      <c r="X150" s="39">
        <f>'Bieu8-XSKT'!X150</f>
        <v>0</v>
      </c>
      <c r="Y150" s="39">
        <f>'Bieu8-XSKT'!Y150</f>
        <v>0</v>
      </c>
      <c r="Z150" s="39">
        <f>'Bieu8-XSKT'!Z150</f>
        <v>0</v>
      </c>
      <c r="AA150" s="39">
        <f>'Bieu8-XSKT'!AA150</f>
        <v>0</v>
      </c>
      <c r="AB150" s="39">
        <f>'Bieu8-XSKT'!AB150</f>
        <v>0</v>
      </c>
      <c r="AC150" s="39">
        <f>'Bieu8-XSKT'!AC150</f>
        <v>0</v>
      </c>
      <c r="AD150" s="39">
        <f>'Bieu8-XSKT'!AD150</f>
        <v>0</v>
      </c>
      <c r="AE150" s="39">
        <f>'Bieu8-XSKT'!AE150</f>
        <v>0</v>
      </c>
      <c r="AF150" s="39">
        <f>'Bieu8-XSKT'!AF150</f>
        <v>0</v>
      </c>
      <c r="AG150" s="39">
        <f>'Bieu8-XSKT'!AG150</f>
        <v>0</v>
      </c>
      <c r="AH150" s="39">
        <f>'Bieu8-XSKT'!AH150</f>
        <v>0</v>
      </c>
      <c r="AI150" s="39">
        <f>'Bieu8-XSKT'!AI150</f>
        <v>0</v>
      </c>
      <c r="AJ150" s="39">
        <f>'Bieu8-XSKT'!AJ150</f>
        <v>0</v>
      </c>
      <c r="AK150" s="39">
        <f>'Bieu8-XSKT'!AK150</f>
        <v>0</v>
      </c>
      <c r="AL150" s="39">
        <f>'Bieu8-XSKT'!AL150</f>
        <v>0</v>
      </c>
      <c r="AM150" s="39">
        <f>'Bieu8-XSKT'!AM150</f>
        <v>0</v>
      </c>
      <c r="AN150" s="39">
        <f>'Bieu8-XSKT'!AN150</f>
        <v>0</v>
      </c>
      <c r="AO150" s="39">
        <f>'Bieu8-XSKT'!AO150</f>
        <v>0</v>
      </c>
      <c r="AP150" s="39">
        <f>'Bieu8-XSKT'!AP150</f>
        <v>0</v>
      </c>
      <c r="AQ150" s="39">
        <f>'Bieu8-XSKT'!AQ150</f>
        <v>0</v>
      </c>
      <c r="AR150" s="39">
        <f>'Bieu8-XSKT'!AR150</f>
        <v>0</v>
      </c>
      <c r="AS150" s="39">
        <f>'Bieu8-XSKT'!AS150</f>
        <v>0</v>
      </c>
      <c r="AT150" s="39">
        <f>'Bieu8-XSKT'!AT150</f>
        <v>0</v>
      </c>
      <c r="AU150" s="39">
        <f>'Bieu8-XSKT'!AU150</f>
        <v>0</v>
      </c>
      <c r="AV150" s="39">
        <f>'Bieu8-XSKT'!AV150</f>
        <v>0</v>
      </c>
      <c r="AW150" s="39">
        <f>'Bieu8-XSKT'!AW150</f>
        <v>0</v>
      </c>
      <c r="AX150" s="39">
        <f>'Bieu8-XSKT'!AX150</f>
        <v>0</v>
      </c>
      <c r="AY150" s="39">
        <f>'Bieu8-XSKT'!AY150</f>
        <v>0</v>
      </c>
      <c r="AZ150" s="39">
        <f>'Bieu8-XSKT'!AZ150</f>
        <v>0</v>
      </c>
      <c r="BA150" s="39">
        <f>'Bieu8-XSKT'!BA150</f>
        <v>0</v>
      </c>
      <c r="BB150" s="39">
        <f>'Bieu8-XSKT'!BB150</f>
        <v>0</v>
      </c>
      <c r="BC150" s="39">
        <f>'Bieu8-XSKT'!BC150</f>
        <v>0</v>
      </c>
      <c r="BD150" s="39">
        <f>'Bieu8-XSKT'!BD150</f>
        <v>0</v>
      </c>
      <c r="BE150" s="39">
        <f>'Bieu8-XSKT'!BE150</f>
        <v>0</v>
      </c>
      <c r="BF150" s="39">
        <f>'Bieu8-XSKT'!BF150</f>
        <v>0</v>
      </c>
      <c r="BG150" s="39">
        <f>'Bieu8-XSKT'!BG150</f>
        <v>0</v>
      </c>
      <c r="BH150" s="39">
        <f>'Bieu8-XSKT'!BH150</f>
        <v>0</v>
      </c>
      <c r="BI150" s="39">
        <f>'Bieu8-XSKT'!BI150</f>
        <v>0</v>
      </c>
      <c r="BJ150" s="39">
        <f>'Bieu8-XSKT'!BJ150</f>
        <v>0</v>
      </c>
      <c r="BK150" s="39">
        <f>'Bieu8-XSKT'!BK150</f>
        <v>0</v>
      </c>
      <c r="BL150" s="39">
        <f>'Bieu8-XSKT'!BL150</f>
        <v>0</v>
      </c>
      <c r="BM150" s="39">
        <f>'Bieu8-XSKT'!BM150</f>
        <v>0</v>
      </c>
      <c r="BN150" s="39">
        <f>'Bieu8-XSKT'!BN150</f>
        <v>0</v>
      </c>
      <c r="BO150" s="39">
        <f>'Bieu8-XSKT'!BO150</f>
        <v>0</v>
      </c>
      <c r="BP150" s="39">
        <f>'Bieu8-XSKT'!BP150</f>
        <v>0</v>
      </c>
      <c r="BQ150" s="39">
        <f>'Bieu8-XSKT'!BQ150</f>
        <v>0</v>
      </c>
      <c r="BR150" s="39">
        <f>'Bieu8-XSKT'!BR150</f>
        <v>0</v>
      </c>
      <c r="BS150" s="39">
        <f>'Bieu8-XSKT'!BS150</f>
        <v>0</v>
      </c>
      <c r="BT150" s="39">
        <f>'Bieu8-XSKT'!BT150</f>
        <v>0</v>
      </c>
      <c r="BU150" s="39">
        <f>'Bieu8-XSKT'!BU150</f>
        <v>0</v>
      </c>
      <c r="BV150" s="39">
        <f>'Bieu8-XSKT'!BV150</f>
        <v>0</v>
      </c>
      <c r="BW150" s="39">
        <f>'Bieu8-XSKT'!BW150</f>
        <v>0</v>
      </c>
      <c r="BX150" s="39">
        <f>'Bieu8-XSKT'!BX150</f>
        <v>0</v>
      </c>
      <c r="BY150" s="39">
        <f>'Bieu8-XSKT'!BY150</f>
        <v>0</v>
      </c>
      <c r="BZ150" s="39">
        <f>'Bieu8-XSKT'!BZ150</f>
        <v>2369.25</v>
      </c>
      <c r="CA150" s="39">
        <f>'Bieu8-XSKT'!CA150</f>
        <v>2140</v>
      </c>
      <c r="CB150" s="39">
        <f>'Bieu8-XSKT'!CB150</f>
        <v>2140</v>
      </c>
      <c r="CC150" s="39">
        <f t="shared" si="20"/>
        <v>2140</v>
      </c>
      <c r="CD150" s="41" t="s">
        <v>62</v>
      </c>
      <c r="CE150" s="491"/>
    </row>
    <row r="151" spans="1:83" s="17" customFormat="1" ht="30" x14ac:dyDescent="0.25">
      <c r="A151" s="41">
        <f t="shared" si="19"/>
        <v>30</v>
      </c>
      <c r="B151" s="43" t="s">
        <v>321</v>
      </c>
      <c r="C151" s="44"/>
      <c r="D151" s="44"/>
      <c r="E151" s="45"/>
      <c r="F151" s="255" t="s">
        <v>707</v>
      </c>
      <c r="G151" s="39">
        <f>'Bieu8-XSKT'!G151</f>
        <v>22275</v>
      </c>
      <c r="H151" s="39">
        <f>'Bieu8-XSKT'!H151</f>
        <v>20047.5</v>
      </c>
      <c r="I151" s="39">
        <f>'Bieu8-XSKT'!I151</f>
        <v>0</v>
      </c>
      <c r="J151" s="39">
        <f>'Bieu8-XSKT'!J151</f>
        <v>0</v>
      </c>
      <c r="K151" s="39">
        <f>'Bieu8-XSKT'!K151</f>
        <v>0</v>
      </c>
      <c r="L151" s="39">
        <f>'Bieu8-XSKT'!L151</f>
        <v>0</v>
      </c>
      <c r="M151" s="39">
        <f>'Bieu8-XSKT'!M151</f>
        <v>0</v>
      </c>
      <c r="N151" s="39">
        <f>'Bieu8-XSKT'!N151</f>
        <v>0</v>
      </c>
      <c r="O151" s="39">
        <f>'Bieu8-XSKT'!O151</f>
        <v>0</v>
      </c>
      <c r="P151" s="39">
        <f>'Bieu8-XSKT'!P151</f>
        <v>0</v>
      </c>
      <c r="Q151" s="39">
        <f>'Bieu8-XSKT'!Q151</f>
        <v>0</v>
      </c>
      <c r="R151" s="39">
        <f>'Bieu8-XSKT'!R151</f>
        <v>0</v>
      </c>
      <c r="S151" s="39">
        <f>'Bieu8-XSKT'!S151</f>
        <v>0</v>
      </c>
      <c r="T151" s="39">
        <f>'Bieu8-XSKT'!T151</f>
        <v>0</v>
      </c>
      <c r="U151" s="39">
        <f>'Bieu8-XSKT'!U151</f>
        <v>0</v>
      </c>
      <c r="V151" s="39">
        <f>'Bieu8-XSKT'!V151</f>
        <v>0</v>
      </c>
      <c r="W151" s="39">
        <f>'Bieu8-XSKT'!W151</f>
        <v>0</v>
      </c>
      <c r="X151" s="39">
        <f>'Bieu8-XSKT'!X151</f>
        <v>0</v>
      </c>
      <c r="Y151" s="39">
        <f>'Bieu8-XSKT'!Y151</f>
        <v>0</v>
      </c>
      <c r="Z151" s="39">
        <f>'Bieu8-XSKT'!Z151</f>
        <v>0</v>
      </c>
      <c r="AA151" s="39">
        <f>'Bieu8-XSKT'!AA151</f>
        <v>0</v>
      </c>
      <c r="AB151" s="39">
        <f>'Bieu8-XSKT'!AB151</f>
        <v>0</v>
      </c>
      <c r="AC151" s="39">
        <f>'Bieu8-XSKT'!AC151</f>
        <v>0</v>
      </c>
      <c r="AD151" s="39">
        <f>'Bieu8-XSKT'!AD151</f>
        <v>0</v>
      </c>
      <c r="AE151" s="39">
        <f>'Bieu8-XSKT'!AE151</f>
        <v>0</v>
      </c>
      <c r="AF151" s="39">
        <f>'Bieu8-XSKT'!AF151</f>
        <v>0</v>
      </c>
      <c r="AG151" s="39">
        <f>'Bieu8-XSKT'!AG151</f>
        <v>0</v>
      </c>
      <c r="AH151" s="39">
        <f>'Bieu8-XSKT'!AH151</f>
        <v>0</v>
      </c>
      <c r="AI151" s="39">
        <f>'Bieu8-XSKT'!AI151</f>
        <v>0</v>
      </c>
      <c r="AJ151" s="39">
        <f>'Bieu8-XSKT'!AJ151</f>
        <v>0</v>
      </c>
      <c r="AK151" s="39">
        <f>'Bieu8-XSKT'!AK151</f>
        <v>0</v>
      </c>
      <c r="AL151" s="39">
        <f>'Bieu8-XSKT'!AL151</f>
        <v>0</v>
      </c>
      <c r="AM151" s="39">
        <f>'Bieu8-XSKT'!AM151</f>
        <v>0</v>
      </c>
      <c r="AN151" s="39">
        <f>'Bieu8-XSKT'!AN151</f>
        <v>0</v>
      </c>
      <c r="AO151" s="39">
        <f>'Bieu8-XSKT'!AO151</f>
        <v>0</v>
      </c>
      <c r="AP151" s="39">
        <f>'Bieu8-XSKT'!AP151</f>
        <v>0</v>
      </c>
      <c r="AQ151" s="39">
        <f>'Bieu8-XSKT'!AQ151</f>
        <v>0</v>
      </c>
      <c r="AR151" s="39">
        <f>'Bieu8-XSKT'!AR151</f>
        <v>0</v>
      </c>
      <c r="AS151" s="39">
        <f>'Bieu8-XSKT'!AS151</f>
        <v>0</v>
      </c>
      <c r="AT151" s="39">
        <f>'Bieu8-XSKT'!AT151</f>
        <v>0</v>
      </c>
      <c r="AU151" s="39">
        <f>'Bieu8-XSKT'!AU151</f>
        <v>0</v>
      </c>
      <c r="AV151" s="39">
        <f>'Bieu8-XSKT'!AV151</f>
        <v>0</v>
      </c>
      <c r="AW151" s="39">
        <f>'Bieu8-XSKT'!AW151</f>
        <v>0</v>
      </c>
      <c r="AX151" s="39">
        <f>'Bieu8-XSKT'!AX151</f>
        <v>0</v>
      </c>
      <c r="AY151" s="39">
        <f>'Bieu8-XSKT'!AY151</f>
        <v>0</v>
      </c>
      <c r="AZ151" s="39">
        <f>'Bieu8-XSKT'!AZ151</f>
        <v>0</v>
      </c>
      <c r="BA151" s="39">
        <f>'Bieu8-XSKT'!BA151</f>
        <v>0</v>
      </c>
      <c r="BB151" s="39">
        <f>'Bieu8-XSKT'!BB151</f>
        <v>0</v>
      </c>
      <c r="BC151" s="39">
        <f>'Bieu8-XSKT'!BC151</f>
        <v>0</v>
      </c>
      <c r="BD151" s="39">
        <f>'Bieu8-XSKT'!BD151</f>
        <v>0</v>
      </c>
      <c r="BE151" s="39">
        <f>'Bieu8-XSKT'!BE151</f>
        <v>0</v>
      </c>
      <c r="BF151" s="39">
        <f>'Bieu8-XSKT'!BF151</f>
        <v>0</v>
      </c>
      <c r="BG151" s="39">
        <f>'Bieu8-XSKT'!BG151</f>
        <v>0</v>
      </c>
      <c r="BH151" s="39">
        <f>'Bieu8-XSKT'!BH151</f>
        <v>0</v>
      </c>
      <c r="BI151" s="39">
        <f>'Bieu8-XSKT'!BI151</f>
        <v>0</v>
      </c>
      <c r="BJ151" s="39">
        <f>'Bieu8-XSKT'!BJ151</f>
        <v>0</v>
      </c>
      <c r="BK151" s="39">
        <f>'Bieu8-XSKT'!BK151</f>
        <v>0</v>
      </c>
      <c r="BL151" s="39">
        <f>'Bieu8-XSKT'!BL151</f>
        <v>0</v>
      </c>
      <c r="BM151" s="39">
        <f>'Bieu8-XSKT'!BM151</f>
        <v>0</v>
      </c>
      <c r="BN151" s="39">
        <f>'Bieu8-XSKT'!BN151</f>
        <v>0</v>
      </c>
      <c r="BO151" s="39">
        <f>'Bieu8-XSKT'!BO151</f>
        <v>0</v>
      </c>
      <c r="BP151" s="39">
        <f>'Bieu8-XSKT'!BP151</f>
        <v>0</v>
      </c>
      <c r="BQ151" s="39">
        <f>'Bieu8-XSKT'!BQ151</f>
        <v>0</v>
      </c>
      <c r="BR151" s="39">
        <f>'Bieu8-XSKT'!BR151</f>
        <v>0</v>
      </c>
      <c r="BS151" s="39">
        <f>'Bieu8-XSKT'!BS151</f>
        <v>0</v>
      </c>
      <c r="BT151" s="39">
        <f>'Bieu8-XSKT'!BT151</f>
        <v>0</v>
      </c>
      <c r="BU151" s="39">
        <f>'Bieu8-XSKT'!BU151</f>
        <v>0</v>
      </c>
      <c r="BV151" s="39">
        <f>'Bieu8-XSKT'!BV151</f>
        <v>0</v>
      </c>
      <c r="BW151" s="39">
        <f>'Bieu8-XSKT'!BW151</f>
        <v>0</v>
      </c>
      <c r="BX151" s="39">
        <f>'Bieu8-XSKT'!BX151</f>
        <v>0</v>
      </c>
      <c r="BY151" s="39">
        <f>'Bieu8-XSKT'!BY151</f>
        <v>0</v>
      </c>
      <c r="BZ151" s="39">
        <f>'Bieu8-XSKT'!BZ151</f>
        <v>10023.75</v>
      </c>
      <c r="CA151" s="39">
        <f>'Bieu8-XSKT'!CA151</f>
        <v>8970</v>
      </c>
      <c r="CB151" s="39">
        <f>'Bieu8-XSKT'!CB151</f>
        <v>8970</v>
      </c>
      <c r="CC151" s="39">
        <f t="shared" si="20"/>
        <v>8970</v>
      </c>
      <c r="CD151" s="41" t="s">
        <v>62</v>
      </c>
      <c r="CE151" s="491"/>
    </row>
    <row r="152" spans="1:83" s="17" customFormat="1" ht="30" x14ac:dyDescent="0.25">
      <c r="A152" s="41">
        <f t="shared" si="19"/>
        <v>31</v>
      </c>
      <c r="B152" s="43" t="s">
        <v>528</v>
      </c>
      <c r="C152" s="44"/>
      <c r="D152" s="44"/>
      <c r="E152" s="45"/>
      <c r="F152" s="255" t="s">
        <v>712</v>
      </c>
      <c r="G152" s="39">
        <f>'Bieu8-XSKT'!G152</f>
        <v>4163</v>
      </c>
      <c r="H152" s="39">
        <f>'Bieu8-XSKT'!H152</f>
        <v>3746.7000000000003</v>
      </c>
      <c r="I152" s="39">
        <f>'Bieu8-XSKT'!I152</f>
        <v>0</v>
      </c>
      <c r="J152" s="39">
        <f>'Bieu8-XSKT'!J152</f>
        <v>0</v>
      </c>
      <c r="K152" s="39">
        <f>'Bieu8-XSKT'!K152</f>
        <v>0</v>
      </c>
      <c r="L152" s="39">
        <f>'Bieu8-XSKT'!L152</f>
        <v>0</v>
      </c>
      <c r="M152" s="39">
        <f>'Bieu8-XSKT'!M152</f>
        <v>0</v>
      </c>
      <c r="N152" s="39">
        <f>'Bieu8-XSKT'!N152</f>
        <v>0</v>
      </c>
      <c r="O152" s="39">
        <f>'Bieu8-XSKT'!O152</f>
        <v>0</v>
      </c>
      <c r="P152" s="39">
        <f>'Bieu8-XSKT'!P152</f>
        <v>0</v>
      </c>
      <c r="Q152" s="39">
        <f>'Bieu8-XSKT'!Q152</f>
        <v>0</v>
      </c>
      <c r="R152" s="39">
        <f>'Bieu8-XSKT'!R152</f>
        <v>0</v>
      </c>
      <c r="S152" s="39">
        <f>'Bieu8-XSKT'!S152</f>
        <v>0</v>
      </c>
      <c r="T152" s="39">
        <f>'Bieu8-XSKT'!T152</f>
        <v>0</v>
      </c>
      <c r="U152" s="39">
        <f>'Bieu8-XSKT'!U152</f>
        <v>0</v>
      </c>
      <c r="V152" s="39">
        <f>'Bieu8-XSKT'!V152</f>
        <v>0</v>
      </c>
      <c r="W152" s="39">
        <f>'Bieu8-XSKT'!W152</f>
        <v>0</v>
      </c>
      <c r="X152" s="39">
        <f>'Bieu8-XSKT'!X152</f>
        <v>0</v>
      </c>
      <c r="Y152" s="39">
        <f>'Bieu8-XSKT'!Y152</f>
        <v>0</v>
      </c>
      <c r="Z152" s="39">
        <f>'Bieu8-XSKT'!Z152</f>
        <v>0</v>
      </c>
      <c r="AA152" s="39">
        <f>'Bieu8-XSKT'!AA152</f>
        <v>0</v>
      </c>
      <c r="AB152" s="39">
        <f>'Bieu8-XSKT'!AB152</f>
        <v>0</v>
      </c>
      <c r="AC152" s="39">
        <f>'Bieu8-XSKT'!AC152</f>
        <v>0</v>
      </c>
      <c r="AD152" s="39">
        <f>'Bieu8-XSKT'!AD152</f>
        <v>0</v>
      </c>
      <c r="AE152" s="39">
        <f>'Bieu8-XSKT'!AE152</f>
        <v>0</v>
      </c>
      <c r="AF152" s="39">
        <f>'Bieu8-XSKT'!AF152</f>
        <v>0</v>
      </c>
      <c r="AG152" s="39">
        <f>'Bieu8-XSKT'!AG152</f>
        <v>0</v>
      </c>
      <c r="AH152" s="39">
        <f>'Bieu8-XSKT'!AH152</f>
        <v>0</v>
      </c>
      <c r="AI152" s="39">
        <f>'Bieu8-XSKT'!AI152</f>
        <v>0</v>
      </c>
      <c r="AJ152" s="39">
        <f>'Bieu8-XSKT'!AJ152</f>
        <v>0</v>
      </c>
      <c r="AK152" s="39">
        <f>'Bieu8-XSKT'!AK152</f>
        <v>0</v>
      </c>
      <c r="AL152" s="39">
        <f>'Bieu8-XSKT'!AL152</f>
        <v>0</v>
      </c>
      <c r="AM152" s="39">
        <f>'Bieu8-XSKT'!AM152</f>
        <v>0</v>
      </c>
      <c r="AN152" s="39">
        <f>'Bieu8-XSKT'!AN152</f>
        <v>0</v>
      </c>
      <c r="AO152" s="39">
        <f>'Bieu8-XSKT'!AO152</f>
        <v>0</v>
      </c>
      <c r="AP152" s="39">
        <f>'Bieu8-XSKT'!AP152</f>
        <v>0</v>
      </c>
      <c r="AQ152" s="39">
        <f>'Bieu8-XSKT'!AQ152</f>
        <v>0</v>
      </c>
      <c r="AR152" s="39">
        <f>'Bieu8-XSKT'!AR152</f>
        <v>0</v>
      </c>
      <c r="AS152" s="39">
        <f>'Bieu8-XSKT'!AS152</f>
        <v>0</v>
      </c>
      <c r="AT152" s="39">
        <f>'Bieu8-XSKT'!AT152</f>
        <v>0</v>
      </c>
      <c r="AU152" s="39">
        <f>'Bieu8-XSKT'!AU152</f>
        <v>0</v>
      </c>
      <c r="AV152" s="39">
        <f>'Bieu8-XSKT'!AV152</f>
        <v>0</v>
      </c>
      <c r="AW152" s="39">
        <f>'Bieu8-XSKT'!AW152</f>
        <v>0</v>
      </c>
      <c r="AX152" s="39">
        <f>'Bieu8-XSKT'!AX152</f>
        <v>0</v>
      </c>
      <c r="AY152" s="39">
        <f>'Bieu8-XSKT'!AY152</f>
        <v>0</v>
      </c>
      <c r="AZ152" s="39">
        <f>'Bieu8-XSKT'!AZ152</f>
        <v>0</v>
      </c>
      <c r="BA152" s="39">
        <f>'Bieu8-XSKT'!BA152</f>
        <v>0</v>
      </c>
      <c r="BB152" s="39">
        <f>'Bieu8-XSKT'!BB152</f>
        <v>0</v>
      </c>
      <c r="BC152" s="39">
        <f>'Bieu8-XSKT'!BC152</f>
        <v>0</v>
      </c>
      <c r="BD152" s="39">
        <f>'Bieu8-XSKT'!BD152</f>
        <v>0</v>
      </c>
      <c r="BE152" s="39">
        <f>'Bieu8-XSKT'!BE152</f>
        <v>0</v>
      </c>
      <c r="BF152" s="39">
        <f>'Bieu8-XSKT'!BF152</f>
        <v>0</v>
      </c>
      <c r="BG152" s="39">
        <f>'Bieu8-XSKT'!BG152</f>
        <v>0</v>
      </c>
      <c r="BH152" s="39">
        <f>'Bieu8-XSKT'!BH152</f>
        <v>0</v>
      </c>
      <c r="BI152" s="39">
        <f>'Bieu8-XSKT'!BI152</f>
        <v>0</v>
      </c>
      <c r="BJ152" s="39">
        <f>'Bieu8-XSKT'!BJ152</f>
        <v>0</v>
      </c>
      <c r="BK152" s="39">
        <f>'Bieu8-XSKT'!BK152</f>
        <v>0</v>
      </c>
      <c r="BL152" s="39">
        <f>'Bieu8-XSKT'!BL152</f>
        <v>0</v>
      </c>
      <c r="BM152" s="39">
        <f>'Bieu8-XSKT'!BM152</f>
        <v>0</v>
      </c>
      <c r="BN152" s="39">
        <f>'Bieu8-XSKT'!BN152</f>
        <v>0</v>
      </c>
      <c r="BO152" s="39">
        <f>'Bieu8-XSKT'!BO152</f>
        <v>0</v>
      </c>
      <c r="BP152" s="39">
        <f>'Bieu8-XSKT'!BP152</f>
        <v>0</v>
      </c>
      <c r="BQ152" s="39">
        <f>'Bieu8-XSKT'!BQ152</f>
        <v>0</v>
      </c>
      <c r="BR152" s="39">
        <f>'Bieu8-XSKT'!BR152</f>
        <v>0</v>
      </c>
      <c r="BS152" s="39">
        <f>'Bieu8-XSKT'!BS152</f>
        <v>0</v>
      </c>
      <c r="BT152" s="39">
        <f>'Bieu8-XSKT'!BT152</f>
        <v>0</v>
      </c>
      <c r="BU152" s="39">
        <f>'Bieu8-XSKT'!BU152</f>
        <v>0</v>
      </c>
      <c r="BV152" s="39">
        <f>'Bieu8-XSKT'!BV152</f>
        <v>0</v>
      </c>
      <c r="BW152" s="39">
        <f>'Bieu8-XSKT'!BW152</f>
        <v>0</v>
      </c>
      <c r="BX152" s="39">
        <f>'Bieu8-XSKT'!BX152</f>
        <v>0</v>
      </c>
      <c r="BY152" s="39">
        <f>'Bieu8-XSKT'!BY152</f>
        <v>0</v>
      </c>
      <c r="BZ152" s="39">
        <f>'Bieu8-XSKT'!BZ152</f>
        <v>1873.3500000000001</v>
      </c>
      <c r="CA152" s="39">
        <f>'Bieu8-XSKT'!CA152</f>
        <v>1820</v>
      </c>
      <c r="CB152" s="39">
        <f>'Bieu8-XSKT'!CB152</f>
        <v>1820</v>
      </c>
      <c r="CC152" s="39">
        <f t="shared" si="20"/>
        <v>1820</v>
      </c>
      <c r="CD152" s="41" t="s">
        <v>62</v>
      </c>
      <c r="CE152" s="491"/>
    </row>
    <row r="153" spans="1:83" s="17" customFormat="1" ht="60" x14ac:dyDescent="0.25">
      <c r="A153" s="41">
        <f t="shared" si="19"/>
        <v>32</v>
      </c>
      <c r="B153" s="151" t="s">
        <v>318</v>
      </c>
      <c r="C153" s="44"/>
      <c r="D153" s="44"/>
      <c r="E153" s="45"/>
      <c r="F153" s="255" t="s">
        <v>665</v>
      </c>
      <c r="G153" s="39">
        <f>'Bieu8-XSKT'!G153</f>
        <v>6910</v>
      </c>
      <c r="H153" s="39">
        <f>'Bieu8-XSKT'!H153</f>
        <v>6219</v>
      </c>
      <c r="I153" s="39">
        <f>'Bieu8-XSKT'!I153</f>
        <v>0</v>
      </c>
      <c r="J153" s="39">
        <f>'Bieu8-XSKT'!J153</f>
        <v>0</v>
      </c>
      <c r="K153" s="39">
        <f>'Bieu8-XSKT'!K153</f>
        <v>0</v>
      </c>
      <c r="L153" s="39">
        <f>'Bieu8-XSKT'!L153</f>
        <v>0</v>
      </c>
      <c r="M153" s="39">
        <f>'Bieu8-XSKT'!M153</f>
        <v>0</v>
      </c>
      <c r="N153" s="39">
        <f>'Bieu8-XSKT'!N153</f>
        <v>0</v>
      </c>
      <c r="O153" s="39">
        <f>'Bieu8-XSKT'!O153</f>
        <v>0</v>
      </c>
      <c r="P153" s="39">
        <f>'Bieu8-XSKT'!P153</f>
        <v>0</v>
      </c>
      <c r="Q153" s="39">
        <f>'Bieu8-XSKT'!Q153</f>
        <v>0</v>
      </c>
      <c r="R153" s="39">
        <f>'Bieu8-XSKT'!R153</f>
        <v>0</v>
      </c>
      <c r="S153" s="39">
        <f>'Bieu8-XSKT'!S153</f>
        <v>0</v>
      </c>
      <c r="T153" s="39">
        <f>'Bieu8-XSKT'!T153</f>
        <v>0</v>
      </c>
      <c r="U153" s="39">
        <f>'Bieu8-XSKT'!U153</f>
        <v>0</v>
      </c>
      <c r="V153" s="39">
        <f>'Bieu8-XSKT'!V153</f>
        <v>0</v>
      </c>
      <c r="W153" s="39">
        <f>'Bieu8-XSKT'!W153</f>
        <v>0</v>
      </c>
      <c r="X153" s="39">
        <f>'Bieu8-XSKT'!X153</f>
        <v>0</v>
      </c>
      <c r="Y153" s="39">
        <f>'Bieu8-XSKT'!Y153</f>
        <v>0</v>
      </c>
      <c r="Z153" s="39">
        <f>'Bieu8-XSKT'!Z153</f>
        <v>0</v>
      </c>
      <c r="AA153" s="39">
        <f>'Bieu8-XSKT'!AA153</f>
        <v>0</v>
      </c>
      <c r="AB153" s="39">
        <f>'Bieu8-XSKT'!AB153</f>
        <v>0</v>
      </c>
      <c r="AC153" s="39">
        <f>'Bieu8-XSKT'!AC153</f>
        <v>0</v>
      </c>
      <c r="AD153" s="39">
        <f>'Bieu8-XSKT'!AD153</f>
        <v>0</v>
      </c>
      <c r="AE153" s="39">
        <f>'Bieu8-XSKT'!AE153</f>
        <v>0</v>
      </c>
      <c r="AF153" s="39">
        <f>'Bieu8-XSKT'!AF153</f>
        <v>0</v>
      </c>
      <c r="AG153" s="39">
        <f>'Bieu8-XSKT'!AG153</f>
        <v>0</v>
      </c>
      <c r="AH153" s="39">
        <f>'Bieu8-XSKT'!AH153</f>
        <v>0</v>
      </c>
      <c r="AI153" s="39">
        <f>'Bieu8-XSKT'!AI153</f>
        <v>0</v>
      </c>
      <c r="AJ153" s="39">
        <f>'Bieu8-XSKT'!AJ153</f>
        <v>0</v>
      </c>
      <c r="AK153" s="39">
        <f>'Bieu8-XSKT'!AK153</f>
        <v>0</v>
      </c>
      <c r="AL153" s="39">
        <f>'Bieu8-XSKT'!AL153</f>
        <v>0</v>
      </c>
      <c r="AM153" s="39">
        <f>'Bieu8-XSKT'!AM153</f>
        <v>0</v>
      </c>
      <c r="AN153" s="39">
        <f>'Bieu8-XSKT'!AN153</f>
        <v>0</v>
      </c>
      <c r="AO153" s="39">
        <f>'Bieu8-XSKT'!AO153</f>
        <v>0</v>
      </c>
      <c r="AP153" s="39">
        <f>'Bieu8-XSKT'!AP153</f>
        <v>0</v>
      </c>
      <c r="AQ153" s="39">
        <f>'Bieu8-XSKT'!AQ153</f>
        <v>0</v>
      </c>
      <c r="AR153" s="39">
        <f>'Bieu8-XSKT'!AR153</f>
        <v>0</v>
      </c>
      <c r="AS153" s="39">
        <f>'Bieu8-XSKT'!AS153</f>
        <v>0</v>
      </c>
      <c r="AT153" s="39">
        <f>'Bieu8-XSKT'!AT153</f>
        <v>0</v>
      </c>
      <c r="AU153" s="39">
        <f>'Bieu8-XSKT'!AU153</f>
        <v>0</v>
      </c>
      <c r="AV153" s="39">
        <f>'Bieu8-XSKT'!AV153</f>
        <v>0</v>
      </c>
      <c r="AW153" s="39">
        <f>'Bieu8-XSKT'!AW153</f>
        <v>0</v>
      </c>
      <c r="AX153" s="39">
        <f>'Bieu8-XSKT'!AX153</f>
        <v>0</v>
      </c>
      <c r="AY153" s="39">
        <f>'Bieu8-XSKT'!AY153</f>
        <v>0</v>
      </c>
      <c r="AZ153" s="39">
        <f>'Bieu8-XSKT'!AZ153</f>
        <v>0</v>
      </c>
      <c r="BA153" s="39">
        <f>'Bieu8-XSKT'!BA153</f>
        <v>0</v>
      </c>
      <c r="BB153" s="39">
        <f>'Bieu8-XSKT'!BB153</f>
        <v>0</v>
      </c>
      <c r="BC153" s="39">
        <f>'Bieu8-XSKT'!BC153</f>
        <v>0</v>
      </c>
      <c r="BD153" s="39">
        <f>'Bieu8-XSKT'!BD153</f>
        <v>0</v>
      </c>
      <c r="BE153" s="39">
        <f>'Bieu8-XSKT'!BE153</f>
        <v>0</v>
      </c>
      <c r="BF153" s="39">
        <f>'Bieu8-XSKT'!BF153</f>
        <v>0</v>
      </c>
      <c r="BG153" s="39">
        <f>'Bieu8-XSKT'!BG153</f>
        <v>0</v>
      </c>
      <c r="BH153" s="39">
        <f>'Bieu8-XSKT'!BH153</f>
        <v>0</v>
      </c>
      <c r="BI153" s="39">
        <f>'Bieu8-XSKT'!BI153</f>
        <v>0</v>
      </c>
      <c r="BJ153" s="39">
        <f>'Bieu8-XSKT'!BJ153</f>
        <v>0</v>
      </c>
      <c r="BK153" s="39">
        <f>'Bieu8-XSKT'!BK153</f>
        <v>0</v>
      </c>
      <c r="BL153" s="39">
        <f>'Bieu8-XSKT'!BL153</f>
        <v>0</v>
      </c>
      <c r="BM153" s="39">
        <f>'Bieu8-XSKT'!BM153</f>
        <v>0</v>
      </c>
      <c r="BN153" s="39">
        <f>'Bieu8-XSKT'!BN153</f>
        <v>0</v>
      </c>
      <c r="BO153" s="39">
        <f>'Bieu8-XSKT'!BO153</f>
        <v>0</v>
      </c>
      <c r="BP153" s="39">
        <f>'Bieu8-XSKT'!BP153</f>
        <v>0</v>
      </c>
      <c r="BQ153" s="39">
        <f>'Bieu8-XSKT'!BQ153</f>
        <v>0</v>
      </c>
      <c r="BR153" s="39">
        <f>'Bieu8-XSKT'!BR153</f>
        <v>0</v>
      </c>
      <c r="BS153" s="39">
        <f>'Bieu8-XSKT'!BS153</f>
        <v>0</v>
      </c>
      <c r="BT153" s="39">
        <f>'Bieu8-XSKT'!BT153</f>
        <v>0</v>
      </c>
      <c r="BU153" s="39">
        <f>'Bieu8-XSKT'!BU153</f>
        <v>0</v>
      </c>
      <c r="BV153" s="39">
        <f>'Bieu8-XSKT'!BV153</f>
        <v>0</v>
      </c>
      <c r="BW153" s="39">
        <f>'Bieu8-XSKT'!BW153</f>
        <v>0</v>
      </c>
      <c r="BX153" s="39">
        <f>'Bieu8-XSKT'!BX153</f>
        <v>0</v>
      </c>
      <c r="BY153" s="39">
        <f>'Bieu8-XSKT'!BY153</f>
        <v>0</v>
      </c>
      <c r="BZ153" s="39">
        <f>'Bieu8-XSKT'!BZ153</f>
        <v>3109.5</v>
      </c>
      <c r="CA153" s="39">
        <f>'Bieu8-XSKT'!CA153</f>
        <v>3050</v>
      </c>
      <c r="CB153" s="39">
        <f>'Bieu8-XSKT'!CB153</f>
        <v>3050</v>
      </c>
      <c r="CC153" s="39">
        <f t="shared" si="20"/>
        <v>3050</v>
      </c>
      <c r="CD153" s="41" t="s">
        <v>62</v>
      </c>
      <c r="CE153" s="491"/>
    </row>
    <row r="154" spans="1:83" s="17" customFormat="1" ht="60" x14ac:dyDescent="0.25">
      <c r="A154" s="41">
        <f t="shared" si="19"/>
        <v>33</v>
      </c>
      <c r="B154" s="151" t="s">
        <v>319</v>
      </c>
      <c r="C154" s="44"/>
      <c r="D154" s="44"/>
      <c r="E154" s="45"/>
      <c r="F154" s="255" t="s">
        <v>708</v>
      </c>
      <c r="G154" s="39">
        <f>'Bieu8-XSKT'!G154</f>
        <v>7232</v>
      </c>
      <c r="H154" s="39">
        <f>'Bieu8-XSKT'!H154</f>
        <v>6508.8</v>
      </c>
      <c r="I154" s="39">
        <f>'Bieu8-XSKT'!I154</f>
        <v>0</v>
      </c>
      <c r="J154" s="39">
        <f>'Bieu8-XSKT'!J154</f>
        <v>0</v>
      </c>
      <c r="K154" s="39">
        <f>'Bieu8-XSKT'!K154</f>
        <v>0</v>
      </c>
      <c r="L154" s="39">
        <f>'Bieu8-XSKT'!L154</f>
        <v>0</v>
      </c>
      <c r="M154" s="39">
        <f>'Bieu8-XSKT'!M154</f>
        <v>0</v>
      </c>
      <c r="N154" s="39">
        <f>'Bieu8-XSKT'!N154</f>
        <v>0</v>
      </c>
      <c r="O154" s="39">
        <f>'Bieu8-XSKT'!O154</f>
        <v>0</v>
      </c>
      <c r="P154" s="39">
        <f>'Bieu8-XSKT'!P154</f>
        <v>0</v>
      </c>
      <c r="Q154" s="39">
        <f>'Bieu8-XSKT'!Q154</f>
        <v>0</v>
      </c>
      <c r="R154" s="39">
        <f>'Bieu8-XSKT'!R154</f>
        <v>0</v>
      </c>
      <c r="S154" s="39">
        <f>'Bieu8-XSKT'!S154</f>
        <v>0</v>
      </c>
      <c r="T154" s="39">
        <f>'Bieu8-XSKT'!T154</f>
        <v>0</v>
      </c>
      <c r="U154" s="39">
        <f>'Bieu8-XSKT'!U154</f>
        <v>0</v>
      </c>
      <c r="V154" s="39">
        <f>'Bieu8-XSKT'!V154</f>
        <v>0</v>
      </c>
      <c r="W154" s="39">
        <f>'Bieu8-XSKT'!W154</f>
        <v>0</v>
      </c>
      <c r="X154" s="39">
        <f>'Bieu8-XSKT'!X154</f>
        <v>0</v>
      </c>
      <c r="Y154" s="39">
        <f>'Bieu8-XSKT'!Y154</f>
        <v>0</v>
      </c>
      <c r="Z154" s="39">
        <f>'Bieu8-XSKT'!Z154</f>
        <v>0</v>
      </c>
      <c r="AA154" s="39">
        <f>'Bieu8-XSKT'!AA154</f>
        <v>0</v>
      </c>
      <c r="AB154" s="39">
        <f>'Bieu8-XSKT'!AB154</f>
        <v>0</v>
      </c>
      <c r="AC154" s="39">
        <f>'Bieu8-XSKT'!AC154</f>
        <v>0</v>
      </c>
      <c r="AD154" s="39">
        <f>'Bieu8-XSKT'!AD154</f>
        <v>0</v>
      </c>
      <c r="AE154" s="39">
        <f>'Bieu8-XSKT'!AE154</f>
        <v>0</v>
      </c>
      <c r="AF154" s="39">
        <f>'Bieu8-XSKT'!AF154</f>
        <v>0</v>
      </c>
      <c r="AG154" s="39">
        <f>'Bieu8-XSKT'!AG154</f>
        <v>0</v>
      </c>
      <c r="AH154" s="39">
        <f>'Bieu8-XSKT'!AH154</f>
        <v>0</v>
      </c>
      <c r="AI154" s="39">
        <f>'Bieu8-XSKT'!AI154</f>
        <v>0</v>
      </c>
      <c r="AJ154" s="39">
        <f>'Bieu8-XSKT'!AJ154</f>
        <v>0</v>
      </c>
      <c r="AK154" s="39">
        <f>'Bieu8-XSKT'!AK154</f>
        <v>0</v>
      </c>
      <c r="AL154" s="39">
        <f>'Bieu8-XSKT'!AL154</f>
        <v>0</v>
      </c>
      <c r="AM154" s="39">
        <f>'Bieu8-XSKT'!AM154</f>
        <v>0</v>
      </c>
      <c r="AN154" s="39">
        <f>'Bieu8-XSKT'!AN154</f>
        <v>0</v>
      </c>
      <c r="AO154" s="39">
        <f>'Bieu8-XSKT'!AO154</f>
        <v>0</v>
      </c>
      <c r="AP154" s="39">
        <f>'Bieu8-XSKT'!AP154</f>
        <v>0</v>
      </c>
      <c r="AQ154" s="39">
        <f>'Bieu8-XSKT'!AQ154</f>
        <v>0</v>
      </c>
      <c r="AR154" s="39">
        <f>'Bieu8-XSKT'!AR154</f>
        <v>0</v>
      </c>
      <c r="AS154" s="39">
        <f>'Bieu8-XSKT'!AS154</f>
        <v>0</v>
      </c>
      <c r="AT154" s="39">
        <f>'Bieu8-XSKT'!AT154</f>
        <v>0</v>
      </c>
      <c r="AU154" s="39">
        <f>'Bieu8-XSKT'!AU154</f>
        <v>0</v>
      </c>
      <c r="AV154" s="39">
        <f>'Bieu8-XSKT'!AV154</f>
        <v>0</v>
      </c>
      <c r="AW154" s="39">
        <f>'Bieu8-XSKT'!AW154</f>
        <v>0</v>
      </c>
      <c r="AX154" s="39">
        <f>'Bieu8-XSKT'!AX154</f>
        <v>0</v>
      </c>
      <c r="AY154" s="39">
        <f>'Bieu8-XSKT'!AY154</f>
        <v>0</v>
      </c>
      <c r="AZ154" s="39">
        <f>'Bieu8-XSKT'!AZ154</f>
        <v>0</v>
      </c>
      <c r="BA154" s="39">
        <f>'Bieu8-XSKT'!BA154</f>
        <v>0</v>
      </c>
      <c r="BB154" s="39">
        <f>'Bieu8-XSKT'!BB154</f>
        <v>0</v>
      </c>
      <c r="BC154" s="39">
        <f>'Bieu8-XSKT'!BC154</f>
        <v>0</v>
      </c>
      <c r="BD154" s="39">
        <f>'Bieu8-XSKT'!BD154</f>
        <v>0</v>
      </c>
      <c r="BE154" s="39">
        <f>'Bieu8-XSKT'!BE154</f>
        <v>0</v>
      </c>
      <c r="BF154" s="39">
        <f>'Bieu8-XSKT'!BF154</f>
        <v>0</v>
      </c>
      <c r="BG154" s="39">
        <f>'Bieu8-XSKT'!BG154</f>
        <v>0</v>
      </c>
      <c r="BH154" s="39">
        <f>'Bieu8-XSKT'!BH154</f>
        <v>0</v>
      </c>
      <c r="BI154" s="39">
        <f>'Bieu8-XSKT'!BI154</f>
        <v>0</v>
      </c>
      <c r="BJ154" s="39">
        <f>'Bieu8-XSKT'!BJ154</f>
        <v>0</v>
      </c>
      <c r="BK154" s="39">
        <f>'Bieu8-XSKT'!BK154</f>
        <v>0</v>
      </c>
      <c r="BL154" s="39">
        <f>'Bieu8-XSKT'!BL154</f>
        <v>0</v>
      </c>
      <c r="BM154" s="39">
        <f>'Bieu8-XSKT'!BM154</f>
        <v>0</v>
      </c>
      <c r="BN154" s="39">
        <f>'Bieu8-XSKT'!BN154</f>
        <v>0</v>
      </c>
      <c r="BO154" s="39">
        <f>'Bieu8-XSKT'!BO154</f>
        <v>0</v>
      </c>
      <c r="BP154" s="39">
        <f>'Bieu8-XSKT'!BP154</f>
        <v>0</v>
      </c>
      <c r="BQ154" s="39">
        <f>'Bieu8-XSKT'!BQ154</f>
        <v>0</v>
      </c>
      <c r="BR154" s="39">
        <f>'Bieu8-XSKT'!BR154</f>
        <v>0</v>
      </c>
      <c r="BS154" s="39">
        <f>'Bieu8-XSKT'!BS154</f>
        <v>0</v>
      </c>
      <c r="BT154" s="39">
        <f>'Bieu8-XSKT'!BT154</f>
        <v>0</v>
      </c>
      <c r="BU154" s="39">
        <f>'Bieu8-XSKT'!BU154</f>
        <v>0</v>
      </c>
      <c r="BV154" s="39">
        <f>'Bieu8-XSKT'!BV154</f>
        <v>0</v>
      </c>
      <c r="BW154" s="39">
        <f>'Bieu8-XSKT'!BW154</f>
        <v>0</v>
      </c>
      <c r="BX154" s="39">
        <f>'Bieu8-XSKT'!BX154</f>
        <v>0</v>
      </c>
      <c r="BY154" s="39">
        <f>'Bieu8-XSKT'!BY154</f>
        <v>0</v>
      </c>
      <c r="BZ154" s="39">
        <f>'Bieu8-XSKT'!BZ154</f>
        <v>3254.4</v>
      </c>
      <c r="CA154" s="39">
        <f>'Bieu8-XSKT'!CA154</f>
        <v>2900</v>
      </c>
      <c r="CB154" s="39">
        <f>'Bieu8-XSKT'!CB154</f>
        <v>2900</v>
      </c>
      <c r="CC154" s="39">
        <f t="shared" si="20"/>
        <v>2900</v>
      </c>
      <c r="CD154" s="41" t="s">
        <v>62</v>
      </c>
      <c r="CE154" s="491"/>
    </row>
    <row r="155" spans="1:83" s="17" customFormat="1" ht="45" x14ac:dyDescent="0.25">
      <c r="A155" s="41">
        <f t="shared" si="19"/>
        <v>34</v>
      </c>
      <c r="B155" s="151" t="s">
        <v>306</v>
      </c>
      <c r="C155" s="44"/>
      <c r="D155" s="44"/>
      <c r="E155" s="45"/>
      <c r="F155" s="255" t="s">
        <v>683</v>
      </c>
      <c r="G155" s="39">
        <f>'Bieu8-XSKT'!G155</f>
        <v>10306</v>
      </c>
      <c r="H155" s="39">
        <f>'Bieu8-XSKT'!H155</f>
        <v>9275.4</v>
      </c>
      <c r="I155" s="39">
        <f>'Bieu8-XSKT'!I155</f>
        <v>0</v>
      </c>
      <c r="J155" s="39">
        <f>'Bieu8-XSKT'!J155</f>
        <v>0</v>
      </c>
      <c r="K155" s="39">
        <f>'Bieu8-XSKT'!K155</f>
        <v>0</v>
      </c>
      <c r="L155" s="39">
        <f>'Bieu8-XSKT'!L155</f>
        <v>0</v>
      </c>
      <c r="M155" s="39">
        <f>'Bieu8-XSKT'!M155</f>
        <v>0</v>
      </c>
      <c r="N155" s="39">
        <f>'Bieu8-XSKT'!N155</f>
        <v>0</v>
      </c>
      <c r="O155" s="39">
        <f>'Bieu8-XSKT'!O155</f>
        <v>0</v>
      </c>
      <c r="P155" s="39">
        <f>'Bieu8-XSKT'!P155</f>
        <v>0</v>
      </c>
      <c r="Q155" s="39">
        <f>'Bieu8-XSKT'!Q155</f>
        <v>0</v>
      </c>
      <c r="R155" s="39">
        <f>'Bieu8-XSKT'!R155</f>
        <v>0</v>
      </c>
      <c r="S155" s="39">
        <f>'Bieu8-XSKT'!S155</f>
        <v>0</v>
      </c>
      <c r="T155" s="39">
        <f>'Bieu8-XSKT'!T155</f>
        <v>0</v>
      </c>
      <c r="U155" s="39">
        <f>'Bieu8-XSKT'!U155</f>
        <v>0</v>
      </c>
      <c r="V155" s="39">
        <f>'Bieu8-XSKT'!V155</f>
        <v>0</v>
      </c>
      <c r="W155" s="39">
        <f>'Bieu8-XSKT'!W155</f>
        <v>0</v>
      </c>
      <c r="X155" s="39">
        <f>'Bieu8-XSKT'!X155</f>
        <v>0</v>
      </c>
      <c r="Y155" s="39">
        <f>'Bieu8-XSKT'!Y155</f>
        <v>0</v>
      </c>
      <c r="Z155" s="39">
        <f>'Bieu8-XSKT'!Z155</f>
        <v>0</v>
      </c>
      <c r="AA155" s="39">
        <f>'Bieu8-XSKT'!AA155</f>
        <v>0</v>
      </c>
      <c r="AB155" s="39">
        <f>'Bieu8-XSKT'!AB155</f>
        <v>0</v>
      </c>
      <c r="AC155" s="39">
        <f>'Bieu8-XSKT'!AC155</f>
        <v>0</v>
      </c>
      <c r="AD155" s="39">
        <f>'Bieu8-XSKT'!AD155</f>
        <v>0</v>
      </c>
      <c r="AE155" s="39">
        <f>'Bieu8-XSKT'!AE155</f>
        <v>0</v>
      </c>
      <c r="AF155" s="39">
        <f>'Bieu8-XSKT'!AF155</f>
        <v>0</v>
      </c>
      <c r="AG155" s="39">
        <f>'Bieu8-XSKT'!AG155</f>
        <v>0</v>
      </c>
      <c r="AH155" s="39">
        <f>'Bieu8-XSKT'!AH155</f>
        <v>0</v>
      </c>
      <c r="AI155" s="39">
        <f>'Bieu8-XSKT'!AI155</f>
        <v>0</v>
      </c>
      <c r="AJ155" s="39">
        <f>'Bieu8-XSKT'!AJ155</f>
        <v>0</v>
      </c>
      <c r="AK155" s="39">
        <f>'Bieu8-XSKT'!AK155</f>
        <v>0</v>
      </c>
      <c r="AL155" s="39">
        <f>'Bieu8-XSKT'!AL155</f>
        <v>0</v>
      </c>
      <c r="AM155" s="39">
        <f>'Bieu8-XSKT'!AM155</f>
        <v>0</v>
      </c>
      <c r="AN155" s="39">
        <f>'Bieu8-XSKT'!AN155</f>
        <v>0</v>
      </c>
      <c r="AO155" s="39">
        <f>'Bieu8-XSKT'!AO155</f>
        <v>0</v>
      </c>
      <c r="AP155" s="39">
        <f>'Bieu8-XSKT'!AP155</f>
        <v>0</v>
      </c>
      <c r="AQ155" s="39">
        <f>'Bieu8-XSKT'!AQ155</f>
        <v>0</v>
      </c>
      <c r="AR155" s="39">
        <f>'Bieu8-XSKT'!AR155</f>
        <v>0</v>
      </c>
      <c r="AS155" s="39">
        <f>'Bieu8-XSKT'!AS155</f>
        <v>0</v>
      </c>
      <c r="AT155" s="39">
        <f>'Bieu8-XSKT'!AT155</f>
        <v>0</v>
      </c>
      <c r="AU155" s="39">
        <f>'Bieu8-XSKT'!AU155</f>
        <v>0</v>
      </c>
      <c r="AV155" s="39">
        <f>'Bieu8-XSKT'!AV155</f>
        <v>0</v>
      </c>
      <c r="AW155" s="39">
        <f>'Bieu8-XSKT'!AW155</f>
        <v>0</v>
      </c>
      <c r="AX155" s="39">
        <f>'Bieu8-XSKT'!AX155</f>
        <v>0</v>
      </c>
      <c r="AY155" s="39">
        <f>'Bieu8-XSKT'!AY155</f>
        <v>0</v>
      </c>
      <c r="AZ155" s="39">
        <f>'Bieu8-XSKT'!AZ155</f>
        <v>0</v>
      </c>
      <c r="BA155" s="39">
        <f>'Bieu8-XSKT'!BA155</f>
        <v>0</v>
      </c>
      <c r="BB155" s="39">
        <f>'Bieu8-XSKT'!BB155</f>
        <v>0</v>
      </c>
      <c r="BC155" s="39">
        <f>'Bieu8-XSKT'!BC155</f>
        <v>0</v>
      </c>
      <c r="BD155" s="39">
        <f>'Bieu8-XSKT'!BD155</f>
        <v>0</v>
      </c>
      <c r="BE155" s="39">
        <f>'Bieu8-XSKT'!BE155</f>
        <v>0</v>
      </c>
      <c r="BF155" s="39">
        <f>'Bieu8-XSKT'!BF155</f>
        <v>0</v>
      </c>
      <c r="BG155" s="39">
        <f>'Bieu8-XSKT'!BG155</f>
        <v>0</v>
      </c>
      <c r="BH155" s="39">
        <f>'Bieu8-XSKT'!BH155</f>
        <v>0</v>
      </c>
      <c r="BI155" s="39">
        <f>'Bieu8-XSKT'!BI155</f>
        <v>0</v>
      </c>
      <c r="BJ155" s="39">
        <f>'Bieu8-XSKT'!BJ155</f>
        <v>0</v>
      </c>
      <c r="BK155" s="39">
        <f>'Bieu8-XSKT'!BK155</f>
        <v>0</v>
      </c>
      <c r="BL155" s="39">
        <f>'Bieu8-XSKT'!BL155</f>
        <v>0</v>
      </c>
      <c r="BM155" s="39">
        <f>'Bieu8-XSKT'!BM155</f>
        <v>0</v>
      </c>
      <c r="BN155" s="39">
        <f>'Bieu8-XSKT'!BN155</f>
        <v>0</v>
      </c>
      <c r="BO155" s="39">
        <f>'Bieu8-XSKT'!BO155</f>
        <v>0</v>
      </c>
      <c r="BP155" s="39">
        <f>'Bieu8-XSKT'!BP155</f>
        <v>0</v>
      </c>
      <c r="BQ155" s="39">
        <f>'Bieu8-XSKT'!BQ155</f>
        <v>0</v>
      </c>
      <c r="BR155" s="39">
        <f>'Bieu8-XSKT'!BR155</f>
        <v>0</v>
      </c>
      <c r="BS155" s="39">
        <f>'Bieu8-XSKT'!BS155</f>
        <v>0</v>
      </c>
      <c r="BT155" s="39">
        <f>'Bieu8-XSKT'!BT155</f>
        <v>0</v>
      </c>
      <c r="BU155" s="39">
        <f>'Bieu8-XSKT'!BU155</f>
        <v>0</v>
      </c>
      <c r="BV155" s="39">
        <f>'Bieu8-XSKT'!BV155</f>
        <v>0</v>
      </c>
      <c r="BW155" s="39">
        <f>'Bieu8-XSKT'!BW155</f>
        <v>0</v>
      </c>
      <c r="BX155" s="39">
        <f>'Bieu8-XSKT'!BX155</f>
        <v>0</v>
      </c>
      <c r="BY155" s="39">
        <f>'Bieu8-XSKT'!BY155</f>
        <v>0</v>
      </c>
      <c r="BZ155" s="39">
        <f>'Bieu8-XSKT'!BZ155</f>
        <v>4637.7</v>
      </c>
      <c r="CA155" s="39">
        <f>'Bieu8-XSKT'!CA155</f>
        <v>4410</v>
      </c>
      <c r="CB155" s="39">
        <f>'Bieu8-XSKT'!CB155</f>
        <v>4410</v>
      </c>
      <c r="CC155" s="39">
        <f t="shared" si="20"/>
        <v>4410</v>
      </c>
      <c r="CD155" s="41" t="s">
        <v>63</v>
      </c>
      <c r="CE155" s="491"/>
    </row>
    <row r="156" spans="1:83" s="17" customFormat="1" ht="60" x14ac:dyDescent="0.25">
      <c r="A156" s="41">
        <f t="shared" si="19"/>
        <v>35</v>
      </c>
      <c r="B156" s="151" t="s">
        <v>307</v>
      </c>
      <c r="C156" s="44"/>
      <c r="D156" s="44"/>
      <c r="E156" s="45"/>
      <c r="F156" s="255" t="s">
        <v>709</v>
      </c>
      <c r="G156" s="39">
        <f>'Bieu8-XSKT'!G156</f>
        <v>5539</v>
      </c>
      <c r="H156" s="39">
        <f>'Bieu8-XSKT'!H156</f>
        <v>4985.1000000000004</v>
      </c>
      <c r="I156" s="39">
        <f>'Bieu8-XSKT'!I156</f>
        <v>0</v>
      </c>
      <c r="J156" s="39">
        <f>'Bieu8-XSKT'!J156</f>
        <v>0</v>
      </c>
      <c r="K156" s="39">
        <f>'Bieu8-XSKT'!K156</f>
        <v>0</v>
      </c>
      <c r="L156" s="39">
        <f>'Bieu8-XSKT'!L156</f>
        <v>0</v>
      </c>
      <c r="M156" s="39">
        <f>'Bieu8-XSKT'!M156</f>
        <v>0</v>
      </c>
      <c r="N156" s="39">
        <f>'Bieu8-XSKT'!N156</f>
        <v>0</v>
      </c>
      <c r="O156" s="39">
        <f>'Bieu8-XSKT'!O156</f>
        <v>0</v>
      </c>
      <c r="P156" s="39">
        <f>'Bieu8-XSKT'!P156</f>
        <v>0</v>
      </c>
      <c r="Q156" s="39">
        <f>'Bieu8-XSKT'!Q156</f>
        <v>0</v>
      </c>
      <c r="R156" s="39">
        <f>'Bieu8-XSKT'!R156</f>
        <v>0</v>
      </c>
      <c r="S156" s="39">
        <f>'Bieu8-XSKT'!S156</f>
        <v>0</v>
      </c>
      <c r="T156" s="39">
        <f>'Bieu8-XSKT'!T156</f>
        <v>0</v>
      </c>
      <c r="U156" s="39">
        <f>'Bieu8-XSKT'!U156</f>
        <v>0</v>
      </c>
      <c r="V156" s="39">
        <f>'Bieu8-XSKT'!V156</f>
        <v>0</v>
      </c>
      <c r="W156" s="39">
        <f>'Bieu8-XSKT'!W156</f>
        <v>0</v>
      </c>
      <c r="X156" s="39">
        <f>'Bieu8-XSKT'!X156</f>
        <v>0</v>
      </c>
      <c r="Y156" s="39">
        <f>'Bieu8-XSKT'!Y156</f>
        <v>0</v>
      </c>
      <c r="Z156" s="39">
        <f>'Bieu8-XSKT'!Z156</f>
        <v>0</v>
      </c>
      <c r="AA156" s="39">
        <f>'Bieu8-XSKT'!AA156</f>
        <v>0</v>
      </c>
      <c r="AB156" s="39">
        <f>'Bieu8-XSKT'!AB156</f>
        <v>0</v>
      </c>
      <c r="AC156" s="39">
        <f>'Bieu8-XSKT'!AC156</f>
        <v>0</v>
      </c>
      <c r="AD156" s="39">
        <f>'Bieu8-XSKT'!AD156</f>
        <v>0</v>
      </c>
      <c r="AE156" s="39">
        <f>'Bieu8-XSKT'!AE156</f>
        <v>0</v>
      </c>
      <c r="AF156" s="39">
        <f>'Bieu8-XSKT'!AF156</f>
        <v>0</v>
      </c>
      <c r="AG156" s="39">
        <f>'Bieu8-XSKT'!AG156</f>
        <v>0</v>
      </c>
      <c r="AH156" s="39">
        <f>'Bieu8-XSKT'!AH156</f>
        <v>0</v>
      </c>
      <c r="AI156" s="39">
        <f>'Bieu8-XSKT'!AI156</f>
        <v>0</v>
      </c>
      <c r="AJ156" s="39">
        <f>'Bieu8-XSKT'!AJ156</f>
        <v>0</v>
      </c>
      <c r="AK156" s="39">
        <f>'Bieu8-XSKT'!AK156</f>
        <v>0</v>
      </c>
      <c r="AL156" s="39">
        <f>'Bieu8-XSKT'!AL156</f>
        <v>0</v>
      </c>
      <c r="AM156" s="39">
        <f>'Bieu8-XSKT'!AM156</f>
        <v>0</v>
      </c>
      <c r="AN156" s="39">
        <f>'Bieu8-XSKT'!AN156</f>
        <v>0</v>
      </c>
      <c r="AO156" s="39">
        <f>'Bieu8-XSKT'!AO156</f>
        <v>0</v>
      </c>
      <c r="AP156" s="39">
        <f>'Bieu8-XSKT'!AP156</f>
        <v>0</v>
      </c>
      <c r="AQ156" s="39">
        <f>'Bieu8-XSKT'!AQ156</f>
        <v>0</v>
      </c>
      <c r="AR156" s="39">
        <f>'Bieu8-XSKT'!AR156</f>
        <v>0</v>
      </c>
      <c r="AS156" s="39">
        <f>'Bieu8-XSKT'!AS156</f>
        <v>0</v>
      </c>
      <c r="AT156" s="39">
        <f>'Bieu8-XSKT'!AT156</f>
        <v>0</v>
      </c>
      <c r="AU156" s="39">
        <f>'Bieu8-XSKT'!AU156</f>
        <v>0</v>
      </c>
      <c r="AV156" s="39">
        <f>'Bieu8-XSKT'!AV156</f>
        <v>0</v>
      </c>
      <c r="AW156" s="39">
        <f>'Bieu8-XSKT'!AW156</f>
        <v>0</v>
      </c>
      <c r="AX156" s="39">
        <f>'Bieu8-XSKT'!AX156</f>
        <v>0</v>
      </c>
      <c r="AY156" s="39">
        <f>'Bieu8-XSKT'!AY156</f>
        <v>0</v>
      </c>
      <c r="AZ156" s="39">
        <f>'Bieu8-XSKT'!AZ156</f>
        <v>0</v>
      </c>
      <c r="BA156" s="39">
        <f>'Bieu8-XSKT'!BA156</f>
        <v>0</v>
      </c>
      <c r="BB156" s="39">
        <f>'Bieu8-XSKT'!BB156</f>
        <v>0</v>
      </c>
      <c r="BC156" s="39">
        <f>'Bieu8-XSKT'!BC156</f>
        <v>0</v>
      </c>
      <c r="BD156" s="39">
        <f>'Bieu8-XSKT'!BD156</f>
        <v>0</v>
      </c>
      <c r="BE156" s="39">
        <f>'Bieu8-XSKT'!BE156</f>
        <v>0</v>
      </c>
      <c r="BF156" s="39">
        <f>'Bieu8-XSKT'!BF156</f>
        <v>0</v>
      </c>
      <c r="BG156" s="39">
        <f>'Bieu8-XSKT'!BG156</f>
        <v>0</v>
      </c>
      <c r="BH156" s="39">
        <f>'Bieu8-XSKT'!BH156</f>
        <v>0</v>
      </c>
      <c r="BI156" s="39">
        <f>'Bieu8-XSKT'!BI156</f>
        <v>0</v>
      </c>
      <c r="BJ156" s="39">
        <f>'Bieu8-XSKT'!BJ156</f>
        <v>0</v>
      </c>
      <c r="BK156" s="39">
        <f>'Bieu8-XSKT'!BK156</f>
        <v>0</v>
      </c>
      <c r="BL156" s="39">
        <f>'Bieu8-XSKT'!BL156</f>
        <v>0</v>
      </c>
      <c r="BM156" s="39">
        <f>'Bieu8-XSKT'!BM156</f>
        <v>0</v>
      </c>
      <c r="BN156" s="39">
        <f>'Bieu8-XSKT'!BN156</f>
        <v>0</v>
      </c>
      <c r="BO156" s="39">
        <f>'Bieu8-XSKT'!BO156</f>
        <v>0</v>
      </c>
      <c r="BP156" s="39">
        <f>'Bieu8-XSKT'!BP156</f>
        <v>0</v>
      </c>
      <c r="BQ156" s="39">
        <f>'Bieu8-XSKT'!BQ156</f>
        <v>0</v>
      </c>
      <c r="BR156" s="39">
        <f>'Bieu8-XSKT'!BR156</f>
        <v>0</v>
      </c>
      <c r="BS156" s="39">
        <f>'Bieu8-XSKT'!BS156</f>
        <v>0</v>
      </c>
      <c r="BT156" s="39">
        <f>'Bieu8-XSKT'!BT156</f>
        <v>0</v>
      </c>
      <c r="BU156" s="39">
        <f>'Bieu8-XSKT'!BU156</f>
        <v>0</v>
      </c>
      <c r="BV156" s="39">
        <f>'Bieu8-XSKT'!BV156</f>
        <v>0</v>
      </c>
      <c r="BW156" s="39">
        <f>'Bieu8-XSKT'!BW156</f>
        <v>0</v>
      </c>
      <c r="BX156" s="39">
        <f>'Bieu8-XSKT'!BX156</f>
        <v>0</v>
      </c>
      <c r="BY156" s="39">
        <f>'Bieu8-XSKT'!BY156</f>
        <v>0</v>
      </c>
      <c r="BZ156" s="39">
        <f>'Bieu8-XSKT'!BZ156</f>
        <v>2492.5500000000002</v>
      </c>
      <c r="CA156" s="39">
        <f>'Bieu8-XSKT'!CA156</f>
        <v>2350</v>
      </c>
      <c r="CB156" s="39">
        <f>'Bieu8-XSKT'!CB156</f>
        <v>2350</v>
      </c>
      <c r="CC156" s="39">
        <f t="shared" si="20"/>
        <v>2350</v>
      </c>
      <c r="CD156" s="41" t="s">
        <v>63</v>
      </c>
      <c r="CE156" s="491"/>
    </row>
    <row r="157" spans="1:83" s="17" customFormat="1" ht="30" x14ac:dyDescent="0.25">
      <c r="A157" s="41">
        <f t="shared" si="19"/>
        <v>36</v>
      </c>
      <c r="B157" s="151" t="s">
        <v>308</v>
      </c>
      <c r="C157" s="44"/>
      <c r="D157" s="44"/>
      <c r="E157" s="45"/>
      <c r="F157" s="255" t="s">
        <v>710</v>
      </c>
      <c r="G157" s="39">
        <f>'Bieu8-XSKT'!G157</f>
        <v>2540</v>
      </c>
      <c r="H157" s="39">
        <f>'Bieu8-XSKT'!H157</f>
        <v>2286</v>
      </c>
      <c r="I157" s="39">
        <f>'Bieu8-XSKT'!I157</f>
        <v>0</v>
      </c>
      <c r="J157" s="39">
        <f>'Bieu8-XSKT'!J157</f>
        <v>0</v>
      </c>
      <c r="K157" s="39">
        <f>'Bieu8-XSKT'!K157</f>
        <v>0</v>
      </c>
      <c r="L157" s="39">
        <f>'Bieu8-XSKT'!L157</f>
        <v>0</v>
      </c>
      <c r="M157" s="39">
        <f>'Bieu8-XSKT'!M157</f>
        <v>0</v>
      </c>
      <c r="N157" s="39">
        <f>'Bieu8-XSKT'!N157</f>
        <v>0</v>
      </c>
      <c r="O157" s="39">
        <f>'Bieu8-XSKT'!O157</f>
        <v>0</v>
      </c>
      <c r="P157" s="39">
        <f>'Bieu8-XSKT'!P157</f>
        <v>0</v>
      </c>
      <c r="Q157" s="39">
        <f>'Bieu8-XSKT'!Q157</f>
        <v>0</v>
      </c>
      <c r="R157" s="39">
        <f>'Bieu8-XSKT'!R157</f>
        <v>0</v>
      </c>
      <c r="S157" s="39">
        <f>'Bieu8-XSKT'!S157</f>
        <v>0</v>
      </c>
      <c r="T157" s="39">
        <f>'Bieu8-XSKT'!T157</f>
        <v>0</v>
      </c>
      <c r="U157" s="39">
        <f>'Bieu8-XSKT'!U157</f>
        <v>0</v>
      </c>
      <c r="V157" s="39">
        <f>'Bieu8-XSKT'!V157</f>
        <v>0</v>
      </c>
      <c r="W157" s="39">
        <f>'Bieu8-XSKT'!W157</f>
        <v>0</v>
      </c>
      <c r="X157" s="39">
        <f>'Bieu8-XSKT'!X157</f>
        <v>0</v>
      </c>
      <c r="Y157" s="39">
        <f>'Bieu8-XSKT'!Y157</f>
        <v>0</v>
      </c>
      <c r="Z157" s="39">
        <f>'Bieu8-XSKT'!Z157</f>
        <v>0</v>
      </c>
      <c r="AA157" s="39">
        <f>'Bieu8-XSKT'!AA157</f>
        <v>0</v>
      </c>
      <c r="AB157" s="39">
        <f>'Bieu8-XSKT'!AB157</f>
        <v>0</v>
      </c>
      <c r="AC157" s="39">
        <f>'Bieu8-XSKT'!AC157</f>
        <v>0</v>
      </c>
      <c r="AD157" s="39">
        <f>'Bieu8-XSKT'!AD157</f>
        <v>0</v>
      </c>
      <c r="AE157" s="39">
        <f>'Bieu8-XSKT'!AE157</f>
        <v>0</v>
      </c>
      <c r="AF157" s="39">
        <f>'Bieu8-XSKT'!AF157</f>
        <v>0</v>
      </c>
      <c r="AG157" s="39">
        <f>'Bieu8-XSKT'!AG157</f>
        <v>0</v>
      </c>
      <c r="AH157" s="39">
        <f>'Bieu8-XSKT'!AH157</f>
        <v>0</v>
      </c>
      <c r="AI157" s="39">
        <f>'Bieu8-XSKT'!AI157</f>
        <v>0</v>
      </c>
      <c r="AJ157" s="39">
        <f>'Bieu8-XSKT'!AJ157</f>
        <v>0</v>
      </c>
      <c r="AK157" s="39">
        <f>'Bieu8-XSKT'!AK157</f>
        <v>0</v>
      </c>
      <c r="AL157" s="39">
        <f>'Bieu8-XSKT'!AL157</f>
        <v>0</v>
      </c>
      <c r="AM157" s="39">
        <f>'Bieu8-XSKT'!AM157</f>
        <v>0</v>
      </c>
      <c r="AN157" s="39">
        <f>'Bieu8-XSKT'!AN157</f>
        <v>0</v>
      </c>
      <c r="AO157" s="39">
        <f>'Bieu8-XSKT'!AO157</f>
        <v>0</v>
      </c>
      <c r="AP157" s="39">
        <f>'Bieu8-XSKT'!AP157</f>
        <v>0</v>
      </c>
      <c r="AQ157" s="39">
        <f>'Bieu8-XSKT'!AQ157</f>
        <v>0</v>
      </c>
      <c r="AR157" s="39">
        <f>'Bieu8-XSKT'!AR157</f>
        <v>0</v>
      </c>
      <c r="AS157" s="39">
        <f>'Bieu8-XSKT'!AS157</f>
        <v>0</v>
      </c>
      <c r="AT157" s="39">
        <f>'Bieu8-XSKT'!AT157</f>
        <v>0</v>
      </c>
      <c r="AU157" s="39">
        <f>'Bieu8-XSKT'!AU157</f>
        <v>0</v>
      </c>
      <c r="AV157" s="39">
        <f>'Bieu8-XSKT'!AV157</f>
        <v>0</v>
      </c>
      <c r="AW157" s="39">
        <f>'Bieu8-XSKT'!AW157</f>
        <v>0</v>
      </c>
      <c r="AX157" s="39">
        <f>'Bieu8-XSKT'!AX157</f>
        <v>0</v>
      </c>
      <c r="AY157" s="39">
        <f>'Bieu8-XSKT'!AY157</f>
        <v>0</v>
      </c>
      <c r="AZ157" s="39">
        <f>'Bieu8-XSKT'!AZ157</f>
        <v>0</v>
      </c>
      <c r="BA157" s="39">
        <f>'Bieu8-XSKT'!BA157</f>
        <v>0</v>
      </c>
      <c r="BB157" s="39">
        <f>'Bieu8-XSKT'!BB157</f>
        <v>0</v>
      </c>
      <c r="BC157" s="39">
        <f>'Bieu8-XSKT'!BC157</f>
        <v>0</v>
      </c>
      <c r="BD157" s="39">
        <f>'Bieu8-XSKT'!BD157</f>
        <v>0</v>
      </c>
      <c r="BE157" s="39">
        <f>'Bieu8-XSKT'!BE157</f>
        <v>0</v>
      </c>
      <c r="BF157" s="39">
        <f>'Bieu8-XSKT'!BF157</f>
        <v>0</v>
      </c>
      <c r="BG157" s="39">
        <f>'Bieu8-XSKT'!BG157</f>
        <v>0</v>
      </c>
      <c r="BH157" s="39">
        <f>'Bieu8-XSKT'!BH157</f>
        <v>0</v>
      </c>
      <c r="BI157" s="39">
        <f>'Bieu8-XSKT'!BI157</f>
        <v>0</v>
      </c>
      <c r="BJ157" s="39">
        <f>'Bieu8-XSKT'!BJ157</f>
        <v>0</v>
      </c>
      <c r="BK157" s="39">
        <f>'Bieu8-XSKT'!BK157</f>
        <v>0</v>
      </c>
      <c r="BL157" s="39">
        <f>'Bieu8-XSKT'!BL157</f>
        <v>0</v>
      </c>
      <c r="BM157" s="39">
        <f>'Bieu8-XSKT'!BM157</f>
        <v>0</v>
      </c>
      <c r="BN157" s="39">
        <f>'Bieu8-XSKT'!BN157</f>
        <v>0</v>
      </c>
      <c r="BO157" s="39">
        <f>'Bieu8-XSKT'!BO157</f>
        <v>0</v>
      </c>
      <c r="BP157" s="39">
        <f>'Bieu8-XSKT'!BP157</f>
        <v>0</v>
      </c>
      <c r="BQ157" s="39">
        <f>'Bieu8-XSKT'!BQ157</f>
        <v>0</v>
      </c>
      <c r="BR157" s="39">
        <f>'Bieu8-XSKT'!BR157</f>
        <v>0</v>
      </c>
      <c r="BS157" s="39">
        <f>'Bieu8-XSKT'!BS157</f>
        <v>0</v>
      </c>
      <c r="BT157" s="39">
        <f>'Bieu8-XSKT'!BT157</f>
        <v>0</v>
      </c>
      <c r="BU157" s="39">
        <f>'Bieu8-XSKT'!BU157</f>
        <v>0</v>
      </c>
      <c r="BV157" s="39">
        <f>'Bieu8-XSKT'!BV157</f>
        <v>0</v>
      </c>
      <c r="BW157" s="39">
        <f>'Bieu8-XSKT'!BW157</f>
        <v>0</v>
      </c>
      <c r="BX157" s="39">
        <f>'Bieu8-XSKT'!BX157</f>
        <v>0</v>
      </c>
      <c r="BY157" s="39">
        <f>'Bieu8-XSKT'!BY157</f>
        <v>0</v>
      </c>
      <c r="BZ157" s="39">
        <f>'Bieu8-XSKT'!BZ157</f>
        <v>1143</v>
      </c>
      <c r="CA157" s="39">
        <f>'Bieu8-XSKT'!CA157</f>
        <v>1140</v>
      </c>
      <c r="CB157" s="39">
        <f>'Bieu8-XSKT'!CB157</f>
        <v>1140</v>
      </c>
      <c r="CC157" s="39">
        <f t="shared" si="20"/>
        <v>1140</v>
      </c>
      <c r="CD157" s="41" t="s">
        <v>64</v>
      </c>
      <c r="CE157" s="491"/>
    </row>
    <row r="158" spans="1:83" s="17" customFormat="1" ht="120" x14ac:dyDescent="0.25">
      <c r="A158" s="41">
        <f t="shared" si="19"/>
        <v>37</v>
      </c>
      <c r="B158" s="151" t="s">
        <v>309</v>
      </c>
      <c r="C158" s="44"/>
      <c r="D158" s="44"/>
      <c r="E158" s="45"/>
      <c r="F158" s="255" t="s">
        <v>701</v>
      </c>
      <c r="G158" s="39">
        <f>'Bieu8-XSKT'!G158</f>
        <v>3708</v>
      </c>
      <c r="H158" s="39">
        <f>'Bieu8-XSKT'!H158</f>
        <v>3337.2000000000003</v>
      </c>
      <c r="I158" s="39">
        <f>'Bieu8-XSKT'!I158</f>
        <v>0</v>
      </c>
      <c r="J158" s="39">
        <f>'Bieu8-XSKT'!J158</f>
        <v>0</v>
      </c>
      <c r="K158" s="39">
        <f>'Bieu8-XSKT'!K158</f>
        <v>0</v>
      </c>
      <c r="L158" s="39">
        <f>'Bieu8-XSKT'!L158</f>
        <v>0</v>
      </c>
      <c r="M158" s="39">
        <f>'Bieu8-XSKT'!M158</f>
        <v>0</v>
      </c>
      <c r="N158" s="39">
        <f>'Bieu8-XSKT'!N158</f>
        <v>0</v>
      </c>
      <c r="O158" s="39">
        <f>'Bieu8-XSKT'!O158</f>
        <v>0</v>
      </c>
      <c r="P158" s="39">
        <f>'Bieu8-XSKT'!P158</f>
        <v>0</v>
      </c>
      <c r="Q158" s="39">
        <f>'Bieu8-XSKT'!Q158</f>
        <v>0</v>
      </c>
      <c r="R158" s="39">
        <f>'Bieu8-XSKT'!R158</f>
        <v>0</v>
      </c>
      <c r="S158" s="39">
        <f>'Bieu8-XSKT'!S158</f>
        <v>0</v>
      </c>
      <c r="T158" s="39">
        <f>'Bieu8-XSKT'!T158</f>
        <v>0</v>
      </c>
      <c r="U158" s="39">
        <f>'Bieu8-XSKT'!U158</f>
        <v>0</v>
      </c>
      <c r="V158" s="39">
        <f>'Bieu8-XSKT'!V158</f>
        <v>0</v>
      </c>
      <c r="W158" s="39">
        <f>'Bieu8-XSKT'!W158</f>
        <v>0</v>
      </c>
      <c r="X158" s="39">
        <f>'Bieu8-XSKT'!X158</f>
        <v>0</v>
      </c>
      <c r="Y158" s="39">
        <f>'Bieu8-XSKT'!Y158</f>
        <v>0</v>
      </c>
      <c r="Z158" s="39">
        <f>'Bieu8-XSKT'!Z158</f>
        <v>0</v>
      </c>
      <c r="AA158" s="39">
        <f>'Bieu8-XSKT'!AA158</f>
        <v>0</v>
      </c>
      <c r="AB158" s="39">
        <f>'Bieu8-XSKT'!AB158</f>
        <v>0</v>
      </c>
      <c r="AC158" s="39">
        <f>'Bieu8-XSKT'!AC158</f>
        <v>0</v>
      </c>
      <c r="AD158" s="39">
        <f>'Bieu8-XSKT'!AD158</f>
        <v>0</v>
      </c>
      <c r="AE158" s="39">
        <f>'Bieu8-XSKT'!AE158</f>
        <v>0</v>
      </c>
      <c r="AF158" s="39">
        <f>'Bieu8-XSKT'!AF158</f>
        <v>0</v>
      </c>
      <c r="AG158" s="39">
        <f>'Bieu8-XSKT'!AG158</f>
        <v>0</v>
      </c>
      <c r="AH158" s="39">
        <f>'Bieu8-XSKT'!AH158</f>
        <v>0</v>
      </c>
      <c r="AI158" s="39">
        <f>'Bieu8-XSKT'!AI158</f>
        <v>0</v>
      </c>
      <c r="AJ158" s="39">
        <f>'Bieu8-XSKT'!AJ158</f>
        <v>0</v>
      </c>
      <c r="AK158" s="39">
        <f>'Bieu8-XSKT'!AK158</f>
        <v>0</v>
      </c>
      <c r="AL158" s="39">
        <f>'Bieu8-XSKT'!AL158</f>
        <v>0</v>
      </c>
      <c r="AM158" s="39">
        <f>'Bieu8-XSKT'!AM158</f>
        <v>0</v>
      </c>
      <c r="AN158" s="39">
        <f>'Bieu8-XSKT'!AN158</f>
        <v>0</v>
      </c>
      <c r="AO158" s="39">
        <f>'Bieu8-XSKT'!AO158</f>
        <v>0</v>
      </c>
      <c r="AP158" s="39">
        <f>'Bieu8-XSKT'!AP158</f>
        <v>0</v>
      </c>
      <c r="AQ158" s="39">
        <f>'Bieu8-XSKT'!AQ158</f>
        <v>0</v>
      </c>
      <c r="AR158" s="39">
        <f>'Bieu8-XSKT'!AR158</f>
        <v>0</v>
      </c>
      <c r="AS158" s="39">
        <f>'Bieu8-XSKT'!AS158</f>
        <v>0</v>
      </c>
      <c r="AT158" s="39">
        <f>'Bieu8-XSKT'!AT158</f>
        <v>0</v>
      </c>
      <c r="AU158" s="39">
        <f>'Bieu8-XSKT'!AU158</f>
        <v>0</v>
      </c>
      <c r="AV158" s="39">
        <f>'Bieu8-XSKT'!AV158</f>
        <v>0</v>
      </c>
      <c r="AW158" s="39">
        <f>'Bieu8-XSKT'!AW158</f>
        <v>0</v>
      </c>
      <c r="AX158" s="39">
        <f>'Bieu8-XSKT'!AX158</f>
        <v>0</v>
      </c>
      <c r="AY158" s="39">
        <f>'Bieu8-XSKT'!AY158</f>
        <v>0</v>
      </c>
      <c r="AZ158" s="39">
        <f>'Bieu8-XSKT'!AZ158</f>
        <v>0</v>
      </c>
      <c r="BA158" s="39">
        <f>'Bieu8-XSKT'!BA158</f>
        <v>0</v>
      </c>
      <c r="BB158" s="39">
        <f>'Bieu8-XSKT'!BB158</f>
        <v>0</v>
      </c>
      <c r="BC158" s="39">
        <f>'Bieu8-XSKT'!BC158</f>
        <v>0</v>
      </c>
      <c r="BD158" s="39">
        <f>'Bieu8-XSKT'!BD158</f>
        <v>0</v>
      </c>
      <c r="BE158" s="39">
        <f>'Bieu8-XSKT'!BE158</f>
        <v>0</v>
      </c>
      <c r="BF158" s="39">
        <f>'Bieu8-XSKT'!BF158</f>
        <v>0</v>
      </c>
      <c r="BG158" s="39">
        <f>'Bieu8-XSKT'!BG158</f>
        <v>0</v>
      </c>
      <c r="BH158" s="39">
        <f>'Bieu8-XSKT'!BH158</f>
        <v>0</v>
      </c>
      <c r="BI158" s="39">
        <f>'Bieu8-XSKT'!BI158</f>
        <v>0</v>
      </c>
      <c r="BJ158" s="39">
        <f>'Bieu8-XSKT'!BJ158</f>
        <v>0</v>
      </c>
      <c r="BK158" s="39">
        <f>'Bieu8-XSKT'!BK158</f>
        <v>0</v>
      </c>
      <c r="BL158" s="39">
        <f>'Bieu8-XSKT'!BL158</f>
        <v>0</v>
      </c>
      <c r="BM158" s="39">
        <f>'Bieu8-XSKT'!BM158</f>
        <v>0</v>
      </c>
      <c r="BN158" s="39">
        <f>'Bieu8-XSKT'!BN158</f>
        <v>0</v>
      </c>
      <c r="BO158" s="39">
        <f>'Bieu8-XSKT'!BO158</f>
        <v>0</v>
      </c>
      <c r="BP158" s="39">
        <f>'Bieu8-XSKT'!BP158</f>
        <v>0</v>
      </c>
      <c r="BQ158" s="39">
        <f>'Bieu8-XSKT'!BQ158</f>
        <v>0</v>
      </c>
      <c r="BR158" s="39">
        <f>'Bieu8-XSKT'!BR158</f>
        <v>0</v>
      </c>
      <c r="BS158" s="39">
        <f>'Bieu8-XSKT'!BS158</f>
        <v>0</v>
      </c>
      <c r="BT158" s="39">
        <f>'Bieu8-XSKT'!BT158</f>
        <v>0</v>
      </c>
      <c r="BU158" s="39">
        <f>'Bieu8-XSKT'!BU158</f>
        <v>0</v>
      </c>
      <c r="BV158" s="39">
        <f>'Bieu8-XSKT'!BV158</f>
        <v>0</v>
      </c>
      <c r="BW158" s="39">
        <f>'Bieu8-XSKT'!BW158</f>
        <v>0</v>
      </c>
      <c r="BX158" s="39">
        <f>'Bieu8-XSKT'!BX158</f>
        <v>0</v>
      </c>
      <c r="BY158" s="39">
        <f>'Bieu8-XSKT'!BY158</f>
        <v>0</v>
      </c>
      <c r="BZ158" s="39">
        <f>'Bieu8-XSKT'!BZ158</f>
        <v>1668.6000000000001</v>
      </c>
      <c r="CA158" s="39">
        <f>'Bieu8-XSKT'!CA158</f>
        <v>1490</v>
      </c>
      <c r="CB158" s="39">
        <f>'Bieu8-XSKT'!CB158</f>
        <v>1490</v>
      </c>
      <c r="CC158" s="39">
        <f t="shared" si="20"/>
        <v>1490</v>
      </c>
      <c r="CD158" s="41" t="s">
        <v>64</v>
      </c>
      <c r="CE158" s="491"/>
    </row>
    <row r="159" spans="1:83" s="17" customFormat="1" ht="60" x14ac:dyDescent="0.25">
      <c r="A159" s="41">
        <f t="shared" si="19"/>
        <v>38</v>
      </c>
      <c r="B159" s="151" t="s">
        <v>310</v>
      </c>
      <c r="C159" s="44"/>
      <c r="D159" s="44"/>
      <c r="E159" s="45"/>
      <c r="F159" s="255" t="s">
        <v>678</v>
      </c>
      <c r="G159" s="39">
        <f>'Bieu8-XSKT'!G159</f>
        <v>7687</v>
      </c>
      <c r="H159" s="39">
        <f>'Bieu8-XSKT'!H159</f>
        <v>6918.3</v>
      </c>
      <c r="I159" s="39">
        <f>'Bieu8-XSKT'!I159</f>
        <v>0</v>
      </c>
      <c r="J159" s="39">
        <f>'Bieu8-XSKT'!J159</f>
        <v>0</v>
      </c>
      <c r="K159" s="39">
        <f>'Bieu8-XSKT'!K159</f>
        <v>0</v>
      </c>
      <c r="L159" s="39">
        <f>'Bieu8-XSKT'!L159</f>
        <v>0</v>
      </c>
      <c r="M159" s="39">
        <f>'Bieu8-XSKT'!M159</f>
        <v>0</v>
      </c>
      <c r="N159" s="39">
        <f>'Bieu8-XSKT'!N159</f>
        <v>0</v>
      </c>
      <c r="O159" s="39">
        <f>'Bieu8-XSKT'!O159</f>
        <v>0</v>
      </c>
      <c r="P159" s="39">
        <f>'Bieu8-XSKT'!P159</f>
        <v>0</v>
      </c>
      <c r="Q159" s="39">
        <f>'Bieu8-XSKT'!Q159</f>
        <v>0</v>
      </c>
      <c r="R159" s="39">
        <f>'Bieu8-XSKT'!R159</f>
        <v>0</v>
      </c>
      <c r="S159" s="39">
        <f>'Bieu8-XSKT'!S159</f>
        <v>0</v>
      </c>
      <c r="T159" s="39">
        <f>'Bieu8-XSKT'!T159</f>
        <v>0</v>
      </c>
      <c r="U159" s="39">
        <f>'Bieu8-XSKT'!U159</f>
        <v>0</v>
      </c>
      <c r="V159" s="39">
        <f>'Bieu8-XSKT'!V159</f>
        <v>0</v>
      </c>
      <c r="W159" s="39">
        <f>'Bieu8-XSKT'!W159</f>
        <v>0</v>
      </c>
      <c r="X159" s="39">
        <f>'Bieu8-XSKT'!X159</f>
        <v>0</v>
      </c>
      <c r="Y159" s="39">
        <f>'Bieu8-XSKT'!Y159</f>
        <v>0</v>
      </c>
      <c r="Z159" s="39">
        <f>'Bieu8-XSKT'!Z159</f>
        <v>0</v>
      </c>
      <c r="AA159" s="39">
        <f>'Bieu8-XSKT'!AA159</f>
        <v>0</v>
      </c>
      <c r="AB159" s="39">
        <f>'Bieu8-XSKT'!AB159</f>
        <v>0</v>
      </c>
      <c r="AC159" s="39">
        <f>'Bieu8-XSKT'!AC159</f>
        <v>0</v>
      </c>
      <c r="AD159" s="39">
        <f>'Bieu8-XSKT'!AD159</f>
        <v>0</v>
      </c>
      <c r="AE159" s="39">
        <f>'Bieu8-XSKT'!AE159</f>
        <v>0</v>
      </c>
      <c r="AF159" s="39">
        <f>'Bieu8-XSKT'!AF159</f>
        <v>0</v>
      </c>
      <c r="AG159" s="39">
        <f>'Bieu8-XSKT'!AG159</f>
        <v>0</v>
      </c>
      <c r="AH159" s="39">
        <f>'Bieu8-XSKT'!AH159</f>
        <v>0</v>
      </c>
      <c r="AI159" s="39">
        <f>'Bieu8-XSKT'!AI159</f>
        <v>0</v>
      </c>
      <c r="AJ159" s="39">
        <f>'Bieu8-XSKT'!AJ159</f>
        <v>0</v>
      </c>
      <c r="AK159" s="39">
        <f>'Bieu8-XSKT'!AK159</f>
        <v>0</v>
      </c>
      <c r="AL159" s="39">
        <f>'Bieu8-XSKT'!AL159</f>
        <v>0</v>
      </c>
      <c r="AM159" s="39">
        <f>'Bieu8-XSKT'!AM159</f>
        <v>0</v>
      </c>
      <c r="AN159" s="39">
        <f>'Bieu8-XSKT'!AN159</f>
        <v>0</v>
      </c>
      <c r="AO159" s="39">
        <f>'Bieu8-XSKT'!AO159</f>
        <v>0</v>
      </c>
      <c r="AP159" s="39">
        <f>'Bieu8-XSKT'!AP159</f>
        <v>0</v>
      </c>
      <c r="AQ159" s="39">
        <f>'Bieu8-XSKT'!AQ159</f>
        <v>0</v>
      </c>
      <c r="AR159" s="39">
        <f>'Bieu8-XSKT'!AR159</f>
        <v>0</v>
      </c>
      <c r="AS159" s="39">
        <f>'Bieu8-XSKT'!AS159</f>
        <v>0</v>
      </c>
      <c r="AT159" s="39">
        <f>'Bieu8-XSKT'!AT159</f>
        <v>0</v>
      </c>
      <c r="AU159" s="39">
        <f>'Bieu8-XSKT'!AU159</f>
        <v>0</v>
      </c>
      <c r="AV159" s="39">
        <f>'Bieu8-XSKT'!AV159</f>
        <v>0</v>
      </c>
      <c r="AW159" s="39">
        <f>'Bieu8-XSKT'!AW159</f>
        <v>0</v>
      </c>
      <c r="AX159" s="39">
        <f>'Bieu8-XSKT'!AX159</f>
        <v>0</v>
      </c>
      <c r="AY159" s="39">
        <f>'Bieu8-XSKT'!AY159</f>
        <v>0</v>
      </c>
      <c r="AZ159" s="39">
        <f>'Bieu8-XSKT'!AZ159</f>
        <v>0</v>
      </c>
      <c r="BA159" s="39">
        <f>'Bieu8-XSKT'!BA159</f>
        <v>0</v>
      </c>
      <c r="BB159" s="39">
        <f>'Bieu8-XSKT'!BB159</f>
        <v>0</v>
      </c>
      <c r="BC159" s="39">
        <f>'Bieu8-XSKT'!BC159</f>
        <v>0</v>
      </c>
      <c r="BD159" s="39">
        <f>'Bieu8-XSKT'!BD159</f>
        <v>0</v>
      </c>
      <c r="BE159" s="39">
        <f>'Bieu8-XSKT'!BE159</f>
        <v>0</v>
      </c>
      <c r="BF159" s="39">
        <f>'Bieu8-XSKT'!BF159</f>
        <v>0</v>
      </c>
      <c r="BG159" s="39">
        <f>'Bieu8-XSKT'!BG159</f>
        <v>0</v>
      </c>
      <c r="BH159" s="39">
        <f>'Bieu8-XSKT'!BH159</f>
        <v>0</v>
      </c>
      <c r="BI159" s="39">
        <f>'Bieu8-XSKT'!BI159</f>
        <v>0</v>
      </c>
      <c r="BJ159" s="39">
        <f>'Bieu8-XSKT'!BJ159</f>
        <v>0</v>
      </c>
      <c r="BK159" s="39">
        <f>'Bieu8-XSKT'!BK159</f>
        <v>0</v>
      </c>
      <c r="BL159" s="39">
        <f>'Bieu8-XSKT'!BL159</f>
        <v>0</v>
      </c>
      <c r="BM159" s="39">
        <f>'Bieu8-XSKT'!BM159</f>
        <v>0</v>
      </c>
      <c r="BN159" s="39">
        <f>'Bieu8-XSKT'!BN159</f>
        <v>0</v>
      </c>
      <c r="BO159" s="39">
        <f>'Bieu8-XSKT'!BO159</f>
        <v>0</v>
      </c>
      <c r="BP159" s="39">
        <f>'Bieu8-XSKT'!BP159</f>
        <v>0</v>
      </c>
      <c r="BQ159" s="39">
        <f>'Bieu8-XSKT'!BQ159</f>
        <v>0</v>
      </c>
      <c r="BR159" s="39">
        <f>'Bieu8-XSKT'!BR159</f>
        <v>0</v>
      </c>
      <c r="BS159" s="39">
        <f>'Bieu8-XSKT'!BS159</f>
        <v>0</v>
      </c>
      <c r="BT159" s="39">
        <f>'Bieu8-XSKT'!BT159</f>
        <v>0</v>
      </c>
      <c r="BU159" s="39">
        <f>'Bieu8-XSKT'!BU159</f>
        <v>0</v>
      </c>
      <c r="BV159" s="39">
        <f>'Bieu8-XSKT'!BV159</f>
        <v>0</v>
      </c>
      <c r="BW159" s="39">
        <f>'Bieu8-XSKT'!BW159</f>
        <v>0</v>
      </c>
      <c r="BX159" s="39">
        <f>'Bieu8-XSKT'!BX159</f>
        <v>0</v>
      </c>
      <c r="BY159" s="39">
        <f>'Bieu8-XSKT'!BY159</f>
        <v>0</v>
      </c>
      <c r="BZ159" s="39">
        <f>'Bieu8-XSKT'!BZ159</f>
        <v>3459.15</v>
      </c>
      <c r="CA159" s="39">
        <f>'Bieu8-XSKT'!CA159</f>
        <v>4000</v>
      </c>
      <c r="CB159" s="39">
        <f>'Bieu8-XSKT'!CB159</f>
        <v>4000</v>
      </c>
      <c r="CC159" s="39">
        <f t="shared" si="20"/>
        <v>4000</v>
      </c>
      <c r="CD159" s="41" t="s">
        <v>64</v>
      </c>
      <c r="CE159" s="491"/>
    </row>
    <row r="160" spans="1:83" s="17" customFormat="1" ht="60" x14ac:dyDescent="0.25">
      <c r="A160" s="41">
        <f t="shared" si="19"/>
        <v>39</v>
      </c>
      <c r="B160" s="151" t="s">
        <v>311</v>
      </c>
      <c r="C160" s="44"/>
      <c r="D160" s="44"/>
      <c r="E160" s="45"/>
      <c r="F160" s="255" t="s">
        <v>702</v>
      </c>
      <c r="G160" s="39">
        <f>'Bieu8-XSKT'!G160</f>
        <v>9497</v>
      </c>
      <c r="H160" s="39">
        <f>'Bieu8-XSKT'!H160</f>
        <v>8547.3000000000011</v>
      </c>
      <c r="I160" s="39">
        <f>'Bieu8-XSKT'!I160</f>
        <v>0</v>
      </c>
      <c r="J160" s="39">
        <f>'Bieu8-XSKT'!J160</f>
        <v>0</v>
      </c>
      <c r="K160" s="39">
        <f>'Bieu8-XSKT'!K160</f>
        <v>0</v>
      </c>
      <c r="L160" s="39">
        <f>'Bieu8-XSKT'!L160</f>
        <v>0</v>
      </c>
      <c r="M160" s="39">
        <f>'Bieu8-XSKT'!M160</f>
        <v>0</v>
      </c>
      <c r="N160" s="39">
        <f>'Bieu8-XSKT'!N160</f>
        <v>0</v>
      </c>
      <c r="O160" s="39">
        <f>'Bieu8-XSKT'!O160</f>
        <v>0</v>
      </c>
      <c r="P160" s="39">
        <f>'Bieu8-XSKT'!P160</f>
        <v>0</v>
      </c>
      <c r="Q160" s="39">
        <f>'Bieu8-XSKT'!Q160</f>
        <v>0</v>
      </c>
      <c r="R160" s="39">
        <f>'Bieu8-XSKT'!R160</f>
        <v>0</v>
      </c>
      <c r="S160" s="39">
        <f>'Bieu8-XSKT'!S160</f>
        <v>0</v>
      </c>
      <c r="T160" s="39">
        <f>'Bieu8-XSKT'!T160</f>
        <v>0</v>
      </c>
      <c r="U160" s="39">
        <f>'Bieu8-XSKT'!U160</f>
        <v>0</v>
      </c>
      <c r="V160" s="39">
        <f>'Bieu8-XSKT'!V160</f>
        <v>0</v>
      </c>
      <c r="W160" s="39">
        <f>'Bieu8-XSKT'!W160</f>
        <v>0</v>
      </c>
      <c r="X160" s="39">
        <f>'Bieu8-XSKT'!X160</f>
        <v>0</v>
      </c>
      <c r="Y160" s="39">
        <f>'Bieu8-XSKT'!Y160</f>
        <v>0</v>
      </c>
      <c r="Z160" s="39">
        <f>'Bieu8-XSKT'!Z160</f>
        <v>0</v>
      </c>
      <c r="AA160" s="39">
        <f>'Bieu8-XSKT'!AA160</f>
        <v>0</v>
      </c>
      <c r="AB160" s="39">
        <f>'Bieu8-XSKT'!AB160</f>
        <v>0</v>
      </c>
      <c r="AC160" s="39">
        <f>'Bieu8-XSKT'!AC160</f>
        <v>0</v>
      </c>
      <c r="AD160" s="39">
        <f>'Bieu8-XSKT'!AD160</f>
        <v>0</v>
      </c>
      <c r="AE160" s="39">
        <f>'Bieu8-XSKT'!AE160</f>
        <v>0</v>
      </c>
      <c r="AF160" s="39">
        <f>'Bieu8-XSKT'!AF160</f>
        <v>0</v>
      </c>
      <c r="AG160" s="39">
        <f>'Bieu8-XSKT'!AG160</f>
        <v>0</v>
      </c>
      <c r="AH160" s="39">
        <f>'Bieu8-XSKT'!AH160</f>
        <v>0</v>
      </c>
      <c r="AI160" s="39">
        <f>'Bieu8-XSKT'!AI160</f>
        <v>0</v>
      </c>
      <c r="AJ160" s="39">
        <f>'Bieu8-XSKT'!AJ160</f>
        <v>0</v>
      </c>
      <c r="AK160" s="39">
        <f>'Bieu8-XSKT'!AK160</f>
        <v>0</v>
      </c>
      <c r="AL160" s="39">
        <f>'Bieu8-XSKT'!AL160</f>
        <v>0</v>
      </c>
      <c r="AM160" s="39">
        <f>'Bieu8-XSKT'!AM160</f>
        <v>0</v>
      </c>
      <c r="AN160" s="39">
        <f>'Bieu8-XSKT'!AN160</f>
        <v>0</v>
      </c>
      <c r="AO160" s="39">
        <f>'Bieu8-XSKT'!AO160</f>
        <v>0</v>
      </c>
      <c r="AP160" s="39">
        <f>'Bieu8-XSKT'!AP160</f>
        <v>0</v>
      </c>
      <c r="AQ160" s="39">
        <f>'Bieu8-XSKT'!AQ160</f>
        <v>0</v>
      </c>
      <c r="AR160" s="39">
        <f>'Bieu8-XSKT'!AR160</f>
        <v>0</v>
      </c>
      <c r="AS160" s="39">
        <f>'Bieu8-XSKT'!AS160</f>
        <v>0</v>
      </c>
      <c r="AT160" s="39">
        <f>'Bieu8-XSKT'!AT160</f>
        <v>0</v>
      </c>
      <c r="AU160" s="39">
        <f>'Bieu8-XSKT'!AU160</f>
        <v>0</v>
      </c>
      <c r="AV160" s="39">
        <f>'Bieu8-XSKT'!AV160</f>
        <v>0</v>
      </c>
      <c r="AW160" s="39">
        <f>'Bieu8-XSKT'!AW160</f>
        <v>0</v>
      </c>
      <c r="AX160" s="39">
        <f>'Bieu8-XSKT'!AX160</f>
        <v>0</v>
      </c>
      <c r="AY160" s="39">
        <f>'Bieu8-XSKT'!AY160</f>
        <v>0</v>
      </c>
      <c r="AZ160" s="39">
        <f>'Bieu8-XSKT'!AZ160</f>
        <v>0</v>
      </c>
      <c r="BA160" s="39">
        <f>'Bieu8-XSKT'!BA160</f>
        <v>0</v>
      </c>
      <c r="BB160" s="39">
        <f>'Bieu8-XSKT'!BB160</f>
        <v>0</v>
      </c>
      <c r="BC160" s="39">
        <f>'Bieu8-XSKT'!BC160</f>
        <v>0</v>
      </c>
      <c r="BD160" s="39">
        <f>'Bieu8-XSKT'!BD160</f>
        <v>0</v>
      </c>
      <c r="BE160" s="39">
        <f>'Bieu8-XSKT'!BE160</f>
        <v>0</v>
      </c>
      <c r="BF160" s="39">
        <f>'Bieu8-XSKT'!BF160</f>
        <v>0</v>
      </c>
      <c r="BG160" s="39">
        <f>'Bieu8-XSKT'!BG160</f>
        <v>0</v>
      </c>
      <c r="BH160" s="39">
        <f>'Bieu8-XSKT'!BH160</f>
        <v>0</v>
      </c>
      <c r="BI160" s="39">
        <f>'Bieu8-XSKT'!BI160</f>
        <v>0</v>
      </c>
      <c r="BJ160" s="39">
        <f>'Bieu8-XSKT'!BJ160</f>
        <v>0</v>
      </c>
      <c r="BK160" s="39">
        <f>'Bieu8-XSKT'!BK160</f>
        <v>0</v>
      </c>
      <c r="BL160" s="39">
        <f>'Bieu8-XSKT'!BL160</f>
        <v>0</v>
      </c>
      <c r="BM160" s="39">
        <f>'Bieu8-XSKT'!BM160</f>
        <v>0</v>
      </c>
      <c r="BN160" s="39">
        <f>'Bieu8-XSKT'!BN160</f>
        <v>0</v>
      </c>
      <c r="BO160" s="39">
        <f>'Bieu8-XSKT'!BO160</f>
        <v>0</v>
      </c>
      <c r="BP160" s="39">
        <f>'Bieu8-XSKT'!BP160</f>
        <v>0</v>
      </c>
      <c r="BQ160" s="39">
        <f>'Bieu8-XSKT'!BQ160</f>
        <v>0</v>
      </c>
      <c r="BR160" s="39">
        <f>'Bieu8-XSKT'!BR160</f>
        <v>0</v>
      </c>
      <c r="BS160" s="39">
        <f>'Bieu8-XSKT'!BS160</f>
        <v>0</v>
      </c>
      <c r="BT160" s="39">
        <f>'Bieu8-XSKT'!BT160</f>
        <v>0</v>
      </c>
      <c r="BU160" s="39">
        <f>'Bieu8-XSKT'!BU160</f>
        <v>0</v>
      </c>
      <c r="BV160" s="39">
        <f>'Bieu8-XSKT'!BV160</f>
        <v>0</v>
      </c>
      <c r="BW160" s="39">
        <f>'Bieu8-XSKT'!BW160</f>
        <v>0</v>
      </c>
      <c r="BX160" s="39">
        <f>'Bieu8-XSKT'!BX160</f>
        <v>0</v>
      </c>
      <c r="BY160" s="39">
        <f>'Bieu8-XSKT'!BY160</f>
        <v>0</v>
      </c>
      <c r="BZ160" s="39">
        <f>'Bieu8-XSKT'!BZ160</f>
        <v>4273.6500000000005</v>
      </c>
      <c r="CA160" s="39">
        <f>'Bieu8-XSKT'!CA160</f>
        <v>3800</v>
      </c>
      <c r="CB160" s="39">
        <f>'Bieu8-XSKT'!CB160</f>
        <v>3800</v>
      </c>
      <c r="CC160" s="39">
        <f t="shared" si="20"/>
        <v>3800</v>
      </c>
      <c r="CD160" s="41" t="s">
        <v>64</v>
      </c>
      <c r="CE160" s="491"/>
    </row>
    <row r="161" spans="1:83" s="17" customFormat="1" ht="90" x14ac:dyDescent="0.25">
      <c r="A161" s="41">
        <f t="shared" si="19"/>
        <v>40</v>
      </c>
      <c r="B161" s="151" t="s">
        <v>320</v>
      </c>
      <c r="C161" s="44"/>
      <c r="D161" s="44"/>
      <c r="E161" s="45"/>
      <c r="F161" s="255" t="s">
        <v>679</v>
      </c>
      <c r="G161" s="39">
        <f>'Bieu8-XSKT'!G161</f>
        <v>8257</v>
      </c>
      <c r="H161" s="39">
        <f>'Bieu8-XSKT'!H161</f>
        <v>7431.3</v>
      </c>
      <c r="I161" s="39">
        <f>'Bieu8-XSKT'!I161</f>
        <v>0</v>
      </c>
      <c r="J161" s="39">
        <f>'Bieu8-XSKT'!J161</f>
        <v>0</v>
      </c>
      <c r="K161" s="39">
        <f>'Bieu8-XSKT'!K161</f>
        <v>0</v>
      </c>
      <c r="L161" s="39">
        <f>'Bieu8-XSKT'!L161</f>
        <v>0</v>
      </c>
      <c r="M161" s="39">
        <f>'Bieu8-XSKT'!M161</f>
        <v>0</v>
      </c>
      <c r="N161" s="39">
        <f>'Bieu8-XSKT'!N161</f>
        <v>0</v>
      </c>
      <c r="O161" s="39">
        <f>'Bieu8-XSKT'!O161</f>
        <v>0</v>
      </c>
      <c r="P161" s="39">
        <f>'Bieu8-XSKT'!P161</f>
        <v>0</v>
      </c>
      <c r="Q161" s="39">
        <f>'Bieu8-XSKT'!Q161</f>
        <v>0</v>
      </c>
      <c r="R161" s="39">
        <f>'Bieu8-XSKT'!R161</f>
        <v>0</v>
      </c>
      <c r="S161" s="39">
        <f>'Bieu8-XSKT'!S161</f>
        <v>0</v>
      </c>
      <c r="T161" s="39">
        <f>'Bieu8-XSKT'!T161</f>
        <v>0</v>
      </c>
      <c r="U161" s="39">
        <f>'Bieu8-XSKT'!U161</f>
        <v>0</v>
      </c>
      <c r="V161" s="39">
        <f>'Bieu8-XSKT'!V161</f>
        <v>0</v>
      </c>
      <c r="W161" s="39">
        <f>'Bieu8-XSKT'!W161</f>
        <v>0</v>
      </c>
      <c r="X161" s="39">
        <f>'Bieu8-XSKT'!X161</f>
        <v>0</v>
      </c>
      <c r="Y161" s="39">
        <f>'Bieu8-XSKT'!Y161</f>
        <v>0</v>
      </c>
      <c r="Z161" s="39">
        <f>'Bieu8-XSKT'!Z161</f>
        <v>0</v>
      </c>
      <c r="AA161" s="39">
        <f>'Bieu8-XSKT'!AA161</f>
        <v>0</v>
      </c>
      <c r="AB161" s="39">
        <f>'Bieu8-XSKT'!AB161</f>
        <v>0</v>
      </c>
      <c r="AC161" s="39">
        <f>'Bieu8-XSKT'!AC161</f>
        <v>0</v>
      </c>
      <c r="AD161" s="39">
        <f>'Bieu8-XSKT'!AD161</f>
        <v>0</v>
      </c>
      <c r="AE161" s="39">
        <f>'Bieu8-XSKT'!AE161</f>
        <v>0</v>
      </c>
      <c r="AF161" s="39">
        <f>'Bieu8-XSKT'!AF161</f>
        <v>0</v>
      </c>
      <c r="AG161" s="39">
        <f>'Bieu8-XSKT'!AG161</f>
        <v>0</v>
      </c>
      <c r="AH161" s="39">
        <f>'Bieu8-XSKT'!AH161</f>
        <v>0</v>
      </c>
      <c r="AI161" s="39">
        <f>'Bieu8-XSKT'!AI161</f>
        <v>0</v>
      </c>
      <c r="AJ161" s="39">
        <f>'Bieu8-XSKT'!AJ161</f>
        <v>0</v>
      </c>
      <c r="AK161" s="39">
        <f>'Bieu8-XSKT'!AK161</f>
        <v>0</v>
      </c>
      <c r="AL161" s="39">
        <f>'Bieu8-XSKT'!AL161</f>
        <v>0</v>
      </c>
      <c r="AM161" s="39">
        <f>'Bieu8-XSKT'!AM161</f>
        <v>0</v>
      </c>
      <c r="AN161" s="39">
        <f>'Bieu8-XSKT'!AN161</f>
        <v>0</v>
      </c>
      <c r="AO161" s="39">
        <f>'Bieu8-XSKT'!AO161</f>
        <v>0</v>
      </c>
      <c r="AP161" s="39">
        <f>'Bieu8-XSKT'!AP161</f>
        <v>0</v>
      </c>
      <c r="AQ161" s="39">
        <f>'Bieu8-XSKT'!AQ161</f>
        <v>0</v>
      </c>
      <c r="AR161" s="39">
        <f>'Bieu8-XSKT'!AR161</f>
        <v>0</v>
      </c>
      <c r="AS161" s="39">
        <f>'Bieu8-XSKT'!AS161</f>
        <v>0</v>
      </c>
      <c r="AT161" s="39">
        <f>'Bieu8-XSKT'!AT161</f>
        <v>0</v>
      </c>
      <c r="AU161" s="39">
        <f>'Bieu8-XSKT'!AU161</f>
        <v>0</v>
      </c>
      <c r="AV161" s="39">
        <f>'Bieu8-XSKT'!AV161</f>
        <v>0</v>
      </c>
      <c r="AW161" s="39">
        <f>'Bieu8-XSKT'!AW161</f>
        <v>0</v>
      </c>
      <c r="AX161" s="39">
        <f>'Bieu8-XSKT'!AX161</f>
        <v>0</v>
      </c>
      <c r="AY161" s="39">
        <f>'Bieu8-XSKT'!AY161</f>
        <v>0</v>
      </c>
      <c r="AZ161" s="39">
        <f>'Bieu8-XSKT'!AZ161</f>
        <v>0</v>
      </c>
      <c r="BA161" s="39">
        <f>'Bieu8-XSKT'!BA161</f>
        <v>0</v>
      </c>
      <c r="BB161" s="39">
        <f>'Bieu8-XSKT'!BB161</f>
        <v>0</v>
      </c>
      <c r="BC161" s="39">
        <f>'Bieu8-XSKT'!BC161</f>
        <v>0</v>
      </c>
      <c r="BD161" s="39">
        <f>'Bieu8-XSKT'!BD161</f>
        <v>0</v>
      </c>
      <c r="BE161" s="39">
        <f>'Bieu8-XSKT'!BE161</f>
        <v>0</v>
      </c>
      <c r="BF161" s="39">
        <f>'Bieu8-XSKT'!BF161</f>
        <v>0</v>
      </c>
      <c r="BG161" s="39">
        <f>'Bieu8-XSKT'!BG161</f>
        <v>0</v>
      </c>
      <c r="BH161" s="39">
        <f>'Bieu8-XSKT'!BH161</f>
        <v>0</v>
      </c>
      <c r="BI161" s="39">
        <f>'Bieu8-XSKT'!BI161</f>
        <v>0</v>
      </c>
      <c r="BJ161" s="39">
        <f>'Bieu8-XSKT'!BJ161</f>
        <v>0</v>
      </c>
      <c r="BK161" s="39">
        <f>'Bieu8-XSKT'!BK161</f>
        <v>0</v>
      </c>
      <c r="BL161" s="39">
        <f>'Bieu8-XSKT'!BL161</f>
        <v>0</v>
      </c>
      <c r="BM161" s="39">
        <f>'Bieu8-XSKT'!BM161</f>
        <v>0</v>
      </c>
      <c r="BN161" s="39">
        <f>'Bieu8-XSKT'!BN161</f>
        <v>0</v>
      </c>
      <c r="BO161" s="39">
        <f>'Bieu8-XSKT'!BO161</f>
        <v>0</v>
      </c>
      <c r="BP161" s="39">
        <f>'Bieu8-XSKT'!BP161</f>
        <v>0</v>
      </c>
      <c r="BQ161" s="39">
        <f>'Bieu8-XSKT'!BQ161</f>
        <v>0</v>
      </c>
      <c r="BR161" s="39">
        <f>'Bieu8-XSKT'!BR161</f>
        <v>0</v>
      </c>
      <c r="BS161" s="39">
        <f>'Bieu8-XSKT'!BS161</f>
        <v>0</v>
      </c>
      <c r="BT161" s="39">
        <f>'Bieu8-XSKT'!BT161</f>
        <v>0</v>
      </c>
      <c r="BU161" s="39">
        <f>'Bieu8-XSKT'!BU161</f>
        <v>0</v>
      </c>
      <c r="BV161" s="39">
        <f>'Bieu8-XSKT'!BV161</f>
        <v>0</v>
      </c>
      <c r="BW161" s="39">
        <f>'Bieu8-XSKT'!BW161</f>
        <v>0</v>
      </c>
      <c r="BX161" s="39">
        <f>'Bieu8-XSKT'!BX161</f>
        <v>0</v>
      </c>
      <c r="BY161" s="39">
        <f>'Bieu8-XSKT'!BY161</f>
        <v>0</v>
      </c>
      <c r="BZ161" s="39">
        <f>'Bieu8-XSKT'!BZ161</f>
        <v>3715.65</v>
      </c>
      <c r="CA161" s="39">
        <f>'Bieu8-XSKT'!CA161</f>
        <v>3320</v>
      </c>
      <c r="CB161" s="39">
        <f>'Bieu8-XSKT'!CB161</f>
        <v>3320</v>
      </c>
      <c r="CC161" s="39">
        <f t="shared" si="20"/>
        <v>3320</v>
      </c>
      <c r="CD161" s="41" t="s">
        <v>64</v>
      </c>
      <c r="CE161" s="491"/>
    </row>
    <row r="162" spans="1:83" s="17" customFormat="1" ht="90" x14ac:dyDescent="0.25">
      <c r="A162" s="41">
        <f t="shared" si="19"/>
        <v>41</v>
      </c>
      <c r="B162" s="151" t="s">
        <v>312</v>
      </c>
      <c r="C162" s="44"/>
      <c r="D162" s="44"/>
      <c r="E162" s="45"/>
      <c r="F162" s="255" t="s">
        <v>667</v>
      </c>
      <c r="G162" s="39">
        <f>'Bieu8-XSKT'!G162</f>
        <v>13803</v>
      </c>
      <c r="H162" s="39">
        <f>'Bieu8-XSKT'!H162</f>
        <v>12422.7</v>
      </c>
      <c r="I162" s="39">
        <f>'Bieu8-XSKT'!I162</f>
        <v>0</v>
      </c>
      <c r="J162" s="39">
        <f>'Bieu8-XSKT'!J162</f>
        <v>0</v>
      </c>
      <c r="K162" s="39">
        <f>'Bieu8-XSKT'!K162</f>
        <v>0</v>
      </c>
      <c r="L162" s="39">
        <f>'Bieu8-XSKT'!L162</f>
        <v>0</v>
      </c>
      <c r="M162" s="39">
        <f>'Bieu8-XSKT'!M162</f>
        <v>0</v>
      </c>
      <c r="N162" s="39">
        <f>'Bieu8-XSKT'!N162</f>
        <v>0</v>
      </c>
      <c r="O162" s="39">
        <f>'Bieu8-XSKT'!O162</f>
        <v>0</v>
      </c>
      <c r="P162" s="39">
        <f>'Bieu8-XSKT'!P162</f>
        <v>0</v>
      </c>
      <c r="Q162" s="39">
        <f>'Bieu8-XSKT'!Q162</f>
        <v>0</v>
      </c>
      <c r="R162" s="39">
        <f>'Bieu8-XSKT'!R162</f>
        <v>0</v>
      </c>
      <c r="S162" s="39">
        <f>'Bieu8-XSKT'!S162</f>
        <v>0</v>
      </c>
      <c r="T162" s="39">
        <f>'Bieu8-XSKT'!T162</f>
        <v>0</v>
      </c>
      <c r="U162" s="39">
        <f>'Bieu8-XSKT'!U162</f>
        <v>0</v>
      </c>
      <c r="V162" s="39">
        <f>'Bieu8-XSKT'!V162</f>
        <v>0</v>
      </c>
      <c r="W162" s="39">
        <f>'Bieu8-XSKT'!W162</f>
        <v>0</v>
      </c>
      <c r="X162" s="39">
        <f>'Bieu8-XSKT'!X162</f>
        <v>0</v>
      </c>
      <c r="Y162" s="39">
        <f>'Bieu8-XSKT'!Y162</f>
        <v>0</v>
      </c>
      <c r="Z162" s="39">
        <f>'Bieu8-XSKT'!Z162</f>
        <v>0</v>
      </c>
      <c r="AA162" s="39">
        <f>'Bieu8-XSKT'!AA162</f>
        <v>0</v>
      </c>
      <c r="AB162" s="39">
        <f>'Bieu8-XSKT'!AB162</f>
        <v>0</v>
      </c>
      <c r="AC162" s="39">
        <f>'Bieu8-XSKT'!AC162</f>
        <v>0</v>
      </c>
      <c r="AD162" s="39">
        <f>'Bieu8-XSKT'!AD162</f>
        <v>0</v>
      </c>
      <c r="AE162" s="39">
        <f>'Bieu8-XSKT'!AE162</f>
        <v>0</v>
      </c>
      <c r="AF162" s="39">
        <f>'Bieu8-XSKT'!AF162</f>
        <v>0</v>
      </c>
      <c r="AG162" s="39">
        <f>'Bieu8-XSKT'!AG162</f>
        <v>0</v>
      </c>
      <c r="AH162" s="39">
        <f>'Bieu8-XSKT'!AH162</f>
        <v>0</v>
      </c>
      <c r="AI162" s="39">
        <f>'Bieu8-XSKT'!AI162</f>
        <v>0</v>
      </c>
      <c r="AJ162" s="39">
        <f>'Bieu8-XSKT'!AJ162</f>
        <v>0</v>
      </c>
      <c r="AK162" s="39">
        <f>'Bieu8-XSKT'!AK162</f>
        <v>0</v>
      </c>
      <c r="AL162" s="39">
        <f>'Bieu8-XSKT'!AL162</f>
        <v>0</v>
      </c>
      <c r="AM162" s="39">
        <f>'Bieu8-XSKT'!AM162</f>
        <v>0</v>
      </c>
      <c r="AN162" s="39">
        <f>'Bieu8-XSKT'!AN162</f>
        <v>0</v>
      </c>
      <c r="AO162" s="39">
        <f>'Bieu8-XSKT'!AO162</f>
        <v>0</v>
      </c>
      <c r="AP162" s="39">
        <f>'Bieu8-XSKT'!AP162</f>
        <v>0</v>
      </c>
      <c r="AQ162" s="39">
        <f>'Bieu8-XSKT'!AQ162</f>
        <v>0</v>
      </c>
      <c r="AR162" s="39">
        <f>'Bieu8-XSKT'!AR162</f>
        <v>0</v>
      </c>
      <c r="AS162" s="39">
        <f>'Bieu8-XSKT'!AS162</f>
        <v>0</v>
      </c>
      <c r="AT162" s="39">
        <f>'Bieu8-XSKT'!AT162</f>
        <v>0</v>
      </c>
      <c r="AU162" s="39">
        <f>'Bieu8-XSKT'!AU162</f>
        <v>0</v>
      </c>
      <c r="AV162" s="39">
        <f>'Bieu8-XSKT'!AV162</f>
        <v>0</v>
      </c>
      <c r="AW162" s="39">
        <f>'Bieu8-XSKT'!AW162</f>
        <v>0</v>
      </c>
      <c r="AX162" s="39">
        <f>'Bieu8-XSKT'!AX162</f>
        <v>0</v>
      </c>
      <c r="AY162" s="39">
        <f>'Bieu8-XSKT'!AY162</f>
        <v>0</v>
      </c>
      <c r="AZ162" s="39">
        <f>'Bieu8-XSKT'!AZ162</f>
        <v>0</v>
      </c>
      <c r="BA162" s="39">
        <f>'Bieu8-XSKT'!BA162</f>
        <v>0</v>
      </c>
      <c r="BB162" s="39">
        <f>'Bieu8-XSKT'!BB162</f>
        <v>0</v>
      </c>
      <c r="BC162" s="39">
        <f>'Bieu8-XSKT'!BC162</f>
        <v>0</v>
      </c>
      <c r="BD162" s="39">
        <f>'Bieu8-XSKT'!BD162</f>
        <v>0</v>
      </c>
      <c r="BE162" s="39">
        <f>'Bieu8-XSKT'!BE162</f>
        <v>0</v>
      </c>
      <c r="BF162" s="39">
        <f>'Bieu8-XSKT'!BF162</f>
        <v>0</v>
      </c>
      <c r="BG162" s="39">
        <f>'Bieu8-XSKT'!BG162</f>
        <v>0</v>
      </c>
      <c r="BH162" s="39">
        <f>'Bieu8-XSKT'!BH162</f>
        <v>0</v>
      </c>
      <c r="BI162" s="39">
        <f>'Bieu8-XSKT'!BI162</f>
        <v>0</v>
      </c>
      <c r="BJ162" s="39">
        <f>'Bieu8-XSKT'!BJ162</f>
        <v>0</v>
      </c>
      <c r="BK162" s="39">
        <f>'Bieu8-XSKT'!BK162</f>
        <v>0</v>
      </c>
      <c r="BL162" s="39">
        <f>'Bieu8-XSKT'!BL162</f>
        <v>0</v>
      </c>
      <c r="BM162" s="39">
        <f>'Bieu8-XSKT'!BM162</f>
        <v>0</v>
      </c>
      <c r="BN162" s="39">
        <f>'Bieu8-XSKT'!BN162</f>
        <v>0</v>
      </c>
      <c r="BO162" s="39">
        <f>'Bieu8-XSKT'!BO162</f>
        <v>0</v>
      </c>
      <c r="BP162" s="39">
        <f>'Bieu8-XSKT'!BP162</f>
        <v>0</v>
      </c>
      <c r="BQ162" s="39">
        <f>'Bieu8-XSKT'!BQ162</f>
        <v>0</v>
      </c>
      <c r="BR162" s="39">
        <f>'Bieu8-XSKT'!BR162</f>
        <v>0</v>
      </c>
      <c r="BS162" s="39">
        <f>'Bieu8-XSKT'!BS162</f>
        <v>0</v>
      </c>
      <c r="BT162" s="39">
        <f>'Bieu8-XSKT'!BT162</f>
        <v>0</v>
      </c>
      <c r="BU162" s="39">
        <f>'Bieu8-XSKT'!BU162</f>
        <v>0</v>
      </c>
      <c r="BV162" s="39">
        <f>'Bieu8-XSKT'!BV162</f>
        <v>0</v>
      </c>
      <c r="BW162" s="39">
        <f>'Bieu8-XSKT'!BW162</f>
        <v>0</v>
      </c>
      <c r="BX162" s="39">
        <f>'Bieu8-XSKT'!BX162</f>
        <v>0</v>
      </c>
      <c r="BY162" s="39">
        <f>'Bieu8-XSKT'!BY162</f>
        <v>0</v>
      </c>
      <c r="BZ162" s="39">
        <f>'Bieu8-XSKT'!BZ162</f>
        <v>6211.35</v>
      </c>
      <c r="CA162" s="39">
        <f>'Bieu8-XSKT'!CA162</f>
        <v>5520</v>
      </c>
      <c r="CB162" s="39">
        <f>'Bieu8-XSKT'!CB162</f>
        <v>5520</v>
      </c>
      <c r="CC162" s="39">
        <f t="shared" si="20"/>
        <v>5520</v>
      </c>
      <c r="CD162" s="41" t="s">
        <v>65</v>
      </c>
      <c r="CE162" s="491"/>
    </row>
    <row r="163" spans="1:83" s="17" customFormat="1" ht="30" x14ac:dyDescent="0.25">
      <c r="A163" s="41">
        <f t="shared" si="19"/>
        <v>42</v>
      </c>
      <c r="B163" s="151" t="s">
        <v>313</v>
      </c>
      <c r="C163" s="44"/>
      <c r="D163" s="44"/>
      <c r="E163" s="45"/>
      <c r="F163" s="255" t="s">
        <v>666</v>
      </c>
      <c r="G163" s="39">
        <f>'Bieu8-XSKT'!G163</f>
        <v>10711</v>
      </c>
      <c r="H163" s="39">
        <f>'Bieu8-XSKT'!H163</f>
        <v>9900</v>
      </c>
      <c r="I163" s="39">
        <f>'Bieu8-XSKT'!I163</f>
        <v>0</v>
      </c>
      <c r="J163" s="39">
        <f>'Bieu8-XSKT'!J163</f>
        <v>0</v>
      </c>
      <c r="K163" s="39">
        <f>'Bieu8-XSKT'!K163</f>
        <v>0</v>
      </c>
      <c r="L163" s="39">
        <f>'Bieu8-XSKT'!L163</f>
        <v>0</v>
      </c>
      <c r="M163" s="39">
        <f>'Bieu8-XSKT'!M163</f>
        <v>0</v>
      </c>
      <c r="N163" s="39">
        <f>'Bieu8-XSKT'!N163</f>
        <v>0</v>
      </c>
      <c r="O163" s="39">
        <f>'Bieu8-XSKT'!O163</f>
        <v>0</v>
      </c>
      <c r="P163" s="39">
        <f>'Bieu8-XSKT'!P163</f>
        <v>0</v>
      </c>
      <c r="Q163" s="39">
        <f>'Bieu8-XSKT'!Q163</f>
        <v>0</v>
      </c>
      <c r="R163" s="39">
        <f>'Bieu8-XSKT'!R163</f>
        <v>0</v>
      </c>
      <c r="S163" s="39">
        <f>'Bieu8-XSKT'!S163</f>
        <v>0</v>
      </c>
      <c r="T163" s="39">
        <f>'Bieu8-XSKT'!T163</f>
        <v>0</v>
      </c>
      <c r="U163" s="39">
        <f>'Bieu8-XSKT'!U163</f>
        <v>0</v>
      </c>
      <c r="V163" s="39">
        <f>'Bieu8-XSKT'!V163</f>
        <v>0</v>
      </c>
      <c r="W163" s="39">
        <f>'Bieu8-XSKT'!W163</f>
        <v>0</v>
      </c>
      <c r="X163" s="39">
        <f>'Bieu8-XSKT'!X163</f>
        <v>0</v>
      </c>
      <c r="Y163" s="39">
        <f>'Bieu8-XSKT'!Y163</f>
        <v>0</v>
      </c>
      <c r="Z163" s="39">
        <f>'Bieu8-XSKT'!Z163</f>
        <v>0</v>
      </c>
      <c r="AA163" s="39">
        <f>'Bieu8-XSKT'!AA163</f>
        <v>0</v>
      </c>
      <c r="AB163" s="39">
        <f>'Bieu8-XSKT'!AB163</f>
        <v>0</v>
      </c>
      <c r="AC163" s="39">
        <f>'Bieu8-XSKT'!AC163</f>
        <v>0</v>
      </c>
      <c r="AD163" s="39">
        <f>'Bieu8-XSKT'!AD163</f>
        <v>0</v>
      </c>
      <c r="AE163" s="39">
        <f>'Bieu8-XSKT'!AE163</f>
        <v>0</v>
      </c>
      <c r="AF163" s="39">
        <f>'Bieu8-XSKT'!AF163</f>
        <v>0</v>
      </c>
      <c r="AG163" s="39">
        <f>'Bieu8-XSKT'!AG163</f>
        <v>0</v>
      </c>
      <c r="AH163" s="39">
        <f>'Bieu8-XSKT'!AH163</f>
        <v>0</v>
      </c>
      <c r="AI163" s="39">
        <f>'Bieu8-XSKT'!AI163</f>
        <v>0</v>
      </c>
      <c r="AJ163" s="39">
        <f>'Bieu8-XSKT'!AJ163</f>
        <v>0</v>
      </c>
      <c r="AK163" s="39">
        <f>'Bieu8-XSKT'!AK163</f>
        <v>0</v>
      </c>
      <c r="AL163" s="39">
        <f>'Bieu8-XSKT'!AL163</f>
        <v>0</v>
      </c>
      <c r="AM163" s="39">
        <f>'Bieu8-XSKT'!AM163</f>
        <v>0</v>
      </c>
      <c r="AN163" s="39">
        <f>'Bieu8-XSKT'!AN163</f>
        <v>0</v>
      </c>
      <c r="AO163" s="39">
        <f>'Bieu8-XSKT'!AO163</f>
        <v>0</v>
      </c>
      <c r="AP163" s="39">
        <f>'Bieu8-XSKT'!AP163</f>
        <v>0</v>
      </c>
      <c r="AQ163" s="39">
        <f>'Bieu8-XSKT'!AQ163</f>
        <v>0</v>
      </c>
      <c r="AR163" s="39">
        <f>'Bieu8-XSKT'!AR163</f>
        <v>0</v>
      </c>
      <c r="AS163" s="39">
        <f>'Bieu8-XSKT'!AS163</f>
        <v>0</v>
      </c>
      <c r="AT163" s="39">
        <f>'Bieu8-XSKT'!AT163</f>
        <v>0</v>
      </c>
      <c r="AU163" s="39">
        <f>'Bieu8-XSKT'!AU163</f>
        <v>0</v>
      </c>
      <c r="AV163" s="39">
        <f>'Bieu8-XSKT'!AV163</f>
        <v>0</v>
      </c>
      <c r="AW163" s="39">
        <f>'Bieu8-XSKT'!AW163</f>
        <v>0</v>
      </c>
      <c r="AX163" s="39">
        <f>'Bieu8-XSKT'!AX163</f>
        <v>0</v>
      </c>
      <c r="AY163" s="39">
        <f>'Bieu8-XSKT'!AY163</f>
        <v>0</v>
      </c>
      <c r="AZ163" s="39">
        <f>'Bieu8-XSKT'!AZ163</f>
        <v>0</v>
      </c>
      <c r="BA163" s="39">
        <f>'Bieu8-XSKT'!BA163</f>
        <v>0</v>
      </c>
      <c r="BB163" s="39">
        <f>'Bieu8-XSKT'!BB163</f>
        <v>0</v>
      </c>
      <c r="BC163" s="39">
        <f>'Bieu8-XSKT'!BC163</f>
        <v>0</v>
      </c>
      <c r="BD163" s="39">
        <f>'Bieu8-XSKT'!BD163</f>
        <v>0</v>
      </c>
      <c r="BE163" s="39">
        <f>'Bieu8-XSKT'!BE163</f>
        <v>0</v>
      </c>
      <c r="BF163" s="39">
        <f>'Bieu8-XSKT'!BF163</f>
        <v>0</v>
      </c>
      <c r="BG163" s="39">
        <f>'Bieu8-XSKT'!BG163</f>
        <v>0</v>
      </c>
      <c r="BH163" s="39">
        <f>'Bieu8-XSKT'!BH163</f>
        <v>0</v>
      </c>
      <c r="BI163" s="39">
        <f>'Bieu8-XSKT'!BI163</f>
        <v>0</v>
      </c>
      <c r="BJ163" s="39">
        <f>'Bieu8-XSKT'!BJ163</f>
        <v>0</v>
      </c>
      <c r="BK163" s="39">
        <f>'Bieu8-XSKT'!BK163</f>
        <v>0</v>
      </c>
      <c r="BL163" s="39">
        <f>'Bieu8-XSKT'!BL163</f>
        <v>0</v>
      </c>
      <c r="BM163" s="39">
        <f>'Bieu8-XSKT'!BM163</f>
        <v>0</v>
      </c>
      <c r="BN163" s="39">
        <f>'Bieu8-XSKT'!BN163</f>
        <v>0</v>
      </c>
      <c r="BO163" s="39">
        <f>'Bieu8-XSKT'!BO163</f>
        <v>0</v>
      </c>
      <c r="BP163" s="39">
        <f>'Bieu8-XSKT'!BP163</f>
        <v>0</v>
      </c>
      <c r="BQ163" s="39">
        <f>'Bieu8-XSKT'!BQ163</f>
        <v>0</v>
      </c>
      <c r="BR163" s="39">
        <f>'Bieu8-XSKT'!BR163</f>
        <v>0</v>
      </c>
      <c r="BS163" s="39">
        <f>'Bieu8-XSKT'!BS163</f>
        <v>0</v>
      </c>
      <c r="BT163" s="39">
        <f>'Bieu8-XSKT'!BT163</f>
        <v>0</v>
      </c>
      <c r="BU163" s="39">
        <f>'Bieu8-XSKT'!BU163</f>
        <v>0</v>
      </c>
      <c r="BV163" s="39">
        <f>'Bieu8-XSKT'!BV163</f>
        <v>0</v>
      </c>
      <c r="BW163" s="39">
        <f>'Bieu8-XSKT'!BW163</f>
        <v>0</v>
      </c>
      <c r="BX163" s="39">
        <f>'Bieu8-XSKT'!BX163</f>
        <v>0</v>
      </c>
      <c r="BY163" s="39">
        <f>'Bieu8-XSKT'!BY163</f>
        <v>0</v>
      </c>
      <c r="BZ163" s="39">
        <f>'Bieu8-XSKT'!BZ163</f>
        <v>4950</v>
      </c>
      <c r="CA163" s="39">
        <f>'Bieu8-XSKT'!CA163</f>
        <v>4290</v>
      </c>
      <c r="CB163" s="39">
        <f>'Bieu8-XSKT'!CB163</f>
        <v>4290</v>
      </c>
      <c r="CC163" s="39">
        <f t="shared" si="20"/>
        <v>4290</v>
      </c>
      <c r="CD163" s="41" t="s">
        <v>65</v>
      </c>
      <c r="CE163" s="491"/>
    </row>
    <row r="164" spans="1:83" s="17" customFormat="1" ht="105" x14ac:dyDescent="0.25">
      <c r="A164" s="41">
        <f t="shared" si="19"/>
        <v>43</v>
      </c>
      <c r="B164" s="151" t="s">
        <v>314</v>
      </c>
      <c r="C164" s="44"/>
      <c r="D164" s="44"/>
      <c r="E164" s="45"/>
      <c r="F164" s="255" t="s">
        <v>680</v>
      </c>
      <c r="G164" s="39">
        <f>'Bieu8-XSKT'!G164</f>
        <v>14405</v>
      </c>
      <c r="H164" s="39">
        <f>'Bieu8-XSKT'!H164</f>
        <v>12964.5</v>
      </c>
      <c r="I164" s="39">
        <f>'Bieu8-XSKT'!I164</f>
        <v>0</v>
      </c>
      <c r="J164" s="39">
        <f>'Bieu8-XSKT'!J164</f>
        <v>0</v>
      </c>
      <c r="K164" s="39">
        <f>'Bieu8-XSKT'!K164</f>
        <v>0</v>
      </c>
      <c r="L164" s="39">
        <f>'Bieu8-XSKT'!L164</f>
        <v>0</v>
      </c>
      <c r="M164" s="39">
        <f>'Bieu8-XSKT'!M164</f>
        <v>0</v>
      </c>
      <c r="N164" s="39">
        <f>'Bieu8-XSKT'!N164</f>
        <v>0</v>
      </c>
      <c r="O164" s="39">
        <f>'Bieu8-XSKT'!O164</f>
        <v>0</v>
      </c>
      <c r="P164" s="39">
        <f>'Bieu8-XSKT'!P164</f>
        <v>0</v>
      </c>
      <c r="Q164" s="39">
        <f>'Bieu8-XSKT'!Q164</f>
        <v>0</v>
      </c>
      <c r="R164" s="39">
        <f>'Bieu8-XSKT'!R164</f>
        <v>0</v>
      </c>
      <c r="S164" s="39">
        <f>'Bieu8-XSKT'!S164</f>
        <v>0</v>
      </c>
      <c r="T164" s="39">
        <f>'Bieu8-XSKT'!T164</f>
        <v>0</v>
      </c>
      <c r="U164" s="39">
        <f>'Bieu8-XSKT'!U164</f>
        <v>0</v>
      </c>
      <c r="V164" s="39">
        <f>'Bieu8-XSKT'!V164</f>
        <v>0</v>
      </c>
      <c r="W164" s="39">
        <f>'Bieu8-XSKT'!W164</f>
        <v>0</v>
      </c>
      <c r="X164" s="39">
        <f>'Bieu8-XSKT'!X164</f>
        <v>0</v>
      </c>
      <c r="Y164" s="39">
        <f>'Bieu8-XSKT'!Y164</f>
        <v>0</v>
      </c>
      <c r="Z164" s="39">
        <f>'Bieu8-XSKT'!Z164</f>
        <v>0</v>
      </c>
      <c r="AA164" s="39">
        <f>'Bieu8-XSKT'!AA164</f>
        <v>0</v>
      </c>
      <c r="AB164" s="39">
        <f>'Bieu8-XSKT'!AB164</f>
        <v>0</v>
      </c>
      <c r="AC164" s="39">
        <f>'Bieu8-XSKT'!AC164</f>
        <v>0</v>
      </c>
      <c r="AD164" s="39">
        <f>'Bieu8-XSKT'!AD164</f>
        <v>0</v>
      </c>
      <c r="AE164" s="39">
        <f>'Bieu8-XSKT'!AE164</f>
        <v>0</v>
      </c>
      <c r="AF164" s="39">
        <f>'Bieu8-XSKT'!AF164</f>
        <v>0</v>
      </c>
      <c r="AG164" s="39">
        <f>'Bieu8-XSKT'!AG164</f>
        <v>0</v>
      </c>
      <c r="AH164" s="39">
        <f>'Bieu8-XSKT'!AH164</f>
        <v>0</v>
      </c>
      <c r="AI164" s="39">
        <f>'Bieu8-XSKT'!AI164</f>
        <v>0</v>
      </c>
      <c r="AJ164" s="39">
        <f>'Bieu8-XSKT'!AJ164</f>
        <v>0</v>
      </c>
      <c r="AK164" s="39">
        <f>'Bieu8-XSKT'!AK164</f>
        <v>0</v>
      </c>
      <c r="AL164" s="39">
        <f>'Bieu8-XSKT'!AL164</f>
        <v>0</v>
      </c>
      <c r="AM164" s="39">
        <f>'Bieu8-XSKT'!AM164</f>
        <v>0</v>
      </c>
      <c r="AN164" s="39">
        <f>'Bieu8-XSKT'!AN164</f>
        <v>0</v>
      </c>
      <c r="AO164" s="39">
        <f>'Bieu8-XSKT'!AO164</f>
        <v>0</v>
      </c>
      <c r="AP164" s="39">
        <f>'Bieu8-XSKT'!AP164</f>
        <v>0</v>
      </c>
      <c r="AQ164" s="39">
        <f>'Bieu8-XSKT'!AQ164</f>
        <v>0</v>
      </c>
      <c r="AR164" s="39">
        <f>'Bieu8-XSKT'!AR164</f>
        <v>0</v>
      </c>
      <c r="AS164" s="39">
        <f>'Bieu8-XSKT'!AS164</f>
        <v>0</v>
      </c>
      <c r="AT164" s="39">
        <f>'Bieu8-XSKT'!AT164</f>
        <v>0</v>
      </c>
      <c r="AU164" s="39">
        <f>'Bieu8-XSKT'!AU164</f>
        <v>0</v>
      </c>
      <c r="AV164" s="39">
        <f>'Bieu8-XSKT'!AV164</f>
        <v>0</v>
      </c>
      <c r="AW164" s="39">
        <f>'Bieu8-XSKT'!AW164</f>
        <v>0</v>
      </c>
      <c r="AX164" s="39">
        <f>'Bieu8-XSKT'!AX164</f>
        <v>0</v>
      </c>
      <c r="AY164" s="39">
        <f>'Bieu8-XSKT'!AY164</f>
        <v>0</v>
      </c>
      <c r="AZ164" s="39">
        <f>'Bieu8-XSKT'!AZ164</f>
        <v>0</v>
      </c>
      <c r="BA164" s="39">
        <f>'Bieu8-XSKT'!BA164</f>
        <v>0</v>
      </c>
      <c r="BB164" s="39">
        <f>'Bieu8-XSKT'!BB164</f>
        <v>0</v>
      </c>
      <c r="BC164" s="39">
        <f>'Bieu8-XSKT'!BC164</f>
        <v>0</v>
      </c>
      <c r="BD164" s="39">
        <f>'Bieu8-XSKT'!BD164</f>
        <v>0</v>
      </c>
      <c r="BE164" s="39">
        <f>'Bieu8-XSKT'!BE164</f>
        <v>0</v>
      </c>
      <c r="BF164" s="39">
        <f>'Bieu8-XSKT'!BF164</f>
        <v>0</v>
      </c>
      <c r="BG164" s="39">
        <f>'Bieu8-XSKT'!BG164</f>
        <v>0</v>
      </c>
      <c r="BH164" s="39">
        <f>'Bieu8-XSKT'!BH164</f>
        <v>0</v>
      </c>
      <c r="BI164" s="39">
        <f>'Bieu8-XSKT'!BI164</f>
        <v>0</v>
      </c>
      <c r="BJ164" s="39">
        <f>'Bieu8-XSKT'!BJ164</f>
        <v>0</v>
      </c>
      <c r="BK164" s="39">
        <f>'Bieu8-XSKT'!BK164</f>
        <v>0</v>
      </c>
      <c r="BL164" s="39">
        <f>'Bieu8-XSKT'!BL164</f>
        <v>0</v>
      </c>
      <c r="BM164" s="39">
        <f>'Bieu8-XSKT'!BM164</f>
        <v>0</v>
      </c>
      <c r="BN164" s="39">
        <f>'Bieu8-XSKT'!BN164</f>
        <v>0</v>
      </c>
      <c r="BO164" s="39">
        <f>'Bieu8-XSKT'!BO164</f>
        <v>0</v>
      </c>
      <c r="BP164" s="39">
        <f>'Bieu8-XSKT'!BP164</f>
        <v>0</v>
      </c>
      <c r="BQ164" s="39">
        <f>'Bieu8-XSKT'!BQ164</f>
        <v>0</v>
      </c>
      <c r="BR164" s="39">
        <f>'Bieu8-XSKT'!BR164</f>
        <v>0</v>
      </c>
      <c r="BS164" s="39">
        <f>'Bieu8-XSKT'!BS164</f>
        <v>0</v>
      </c>
      <c r="BT164" s="39">
        <f>'Bieu8-XSKT'!BT164</f>
        <v>0</v>
      </c>
      <c r="BU164" s="39">
        <f>'Bieu8-XSKT'!BU164</f>
        <v>0</v>
      </c>
      <c r="BV164" s="39">
        <f>'Bieu8-XSKT'!BV164</f>
        <v>0</v>
      </c>
      <c r="BW164" s="39">
        <f>'Bieu8-XSKT'!BW164</f>
        <v>0</v>
      </c>
      <c r="BX164" s="39">
        <f>'Bieu8-XSKT'!BX164</f>
        <v>0</v>
      </c>
      <c r="BY164" s="39">
        <f>'Bieu8-XSKT'!BY164</f>
        <v>0</v>
      </c>
      <c r="BZ164" s="39">
        <f>'Bieu8-XSKT'!BZ164</f>
        <v>6482.25</v>
      </c>
      <c r="CA164" s="39">
        <f>'Bieu8-XSKT'!CA164</f>
        <v>5770</v>
      </c>
      <c r="CB164" s="39">
        <f>'Bieu8-XSKT'!CB164</f>
        <v>5770</v>
      </c>
      <c r="CC164" s="39">
        <f t="shared" si="20"/>
        <v>5770</v>
      </c>
      <c r="CD164" s="41" t="s">
        <v>65</v>
      </c>
      <c r="CE164" s="491"/>
    </row>
    <row r="165" spans="1:83" s="17" customFormat="1" ht="30" x14ac:dyDescent="0.25">
      <c r="A165" s="41">
        <f t="shared" si="19"/>
        <v>44</v>
      </c>
      <c r="B165" s="350" t="s">
        <v>527</v>
      </c>
      <c r="C165" s="44"/>
      <c r="D165" s="44"/>
      <c r="E165" s="45"/>
      <c r="F165" s="255" t="s">
        <v>711</v>
      </c>
      <c r="G165" s="39">
        <f>'Bieu8-XSKT'!G165</f>
        <v>10987</v>
      </c>
      <c r="H165" s="39">
        <f>'Bieu8-XSKT'!H165</f>
        <v>9888.3000000000011</v>
      </c>
      <c r="I165" s="39">
        <f>'Bieu8-XSKT'!I165</f>
        <v>0</v>
      </c>
      <c r="J165" s="39">
        <f>'Bieu8-XSKT'!J165</f>
        <v>0</v>
      </c>
      <c r="K165" s="39">
        <f>'Bieu8-XSKT'!K165</f>
        <v>0</v>
      </c>
      <c r="L165" s="39">
        <f>'Bieu8-XSKT'!L165</f>
        <v>0</v>
      </c>
      <c r="M165" s="39">
        <f>'Bieu8-XSKT'!M165</f>
        <v>0</v>
      </c>
      <c r="N165" s="39">
        <f>'Bieu8-XSKT'!N165</f>
        <v>0</v>
      </c>
      <c r="O165" s="39">
        <f>'Bieu8-XSKT'!O165</f>
        <v>0</v>
      </c>
      <c r="P165" s="39">
        <f>'Bieu8-XSKT'!P165</f>
        <v>0</v>
      </c>
      <c r="Q165" s="39">
        <f>'Bieu8-XSKT'!Q165</f>
        <v>0</v>
      </c>
      <c r="R165" s="39">
        <f>'Bieu8-XSKT'!R165</f>
        <v>0</v>
      </c>
      <c r="S165" s="39">
        <f>'Bieu8-XSKT'!S165</f>
        <v>0</v>
      </c>
      <c r="T165" s="39">
        <f>'Bieu8-XSKT'!T165</f>
        <v>0</v>
      </c>
      <c r="U165" s="39">
        <f>'Bieu8-XSKT'!U165</f>
        <v>0</v>
      </c>
      <c r="V165" s="39">
        <f>'Bieu8-XSKT'!V165</f>
        <v>0</v>
      </c>
      <c r="W165" s="39">
        <f>'Bieu8-XSKT'!W165</f>
        <v>0</v>
      </c>
      <c r="X165" s="39">
        <f>'Bieu8-XSKT'!X165</f>
        <v>0</v>
      </c>
      <c r="Y165" s="39">
        <f>'Bieu8-XSKT'!Y165</f>
        <v>0</v>
      </c>
      <c r="Z165" s="39">
        <f>'Bieu8-XSKT'!Z165</f>
        <v>0</v>
      </c>
      <c r="AA165" s="39">
        <f>'Bieu8-XSKT'!AA165</f>
        <v>0</v>
      </c>
      <c r="AB165" s="39">
        <f>'Bieu8-XSKT'!AB165</f>
        <v>0</v>
      </c>
      <c r="AC165" s="39">
        <f>'Bieu8-XSKT'!AC165</f>
        <v>0</v>
      </c>
      <c r="AD165" s="39">
        <f>'Bieu8-XSKT'!AD165</f>
        <v>0</v>
      </c>
      <c r="AE165" s="39">
        <f>'Bieu8-XSKT'!AE165</f>
        <v>0</v>
      </c>
      <c r="AF165" s="39">
        <f>'Bieu8-XSKT'!AF165</f>
        <v>0</v>
      </c>
      <c r="AG165" s="39">
        <f>'Bieu8-XSKT'!AG165</f>
        <v>0</v>
      </c>
      <c r="AH165" s="39">
        <f>'Bieu8-XSKT'!AH165</f>
        <v>0</v>
      </c>
      <c r="AI165" s="39">
        <f>'Bieu8-XSKT'!AI165</f>
        <v>0</v>
      </c>
      <c r="AJ165" s="39">
        <f>'Bieu8-XSKT'!AJ165</f>
        <v>0</v>
      </c>
      <c r="AK165" s="39">
        <f>'Bieu8-XSKT'!AK165</f>
        <v>0</v>
      </c>
      <c r="AL165" s="39">
        <f>'Bieu8-XSKT'!AL165</f>
        <v>0</v>
      </c>
      <c r="AM165" s="39">
        <f>'Bieu8-XSKT'!AM165</f>
        <v>0</v>
      </c>
      <c r="AN165" s="39">
        <f>'Bieu8-XSKT'!AN165</f>
        <v>0</v>
      </c>
      <c r="AO165" s="39">
        <f>'Bieu8-XSKT'!AO165</f>
        <v>0</v>
      </c>
      <c r="AP165" s="39">
        <f>'Bieu8-XSKT'!AP165</f>
        <v>0</v>
      </c>
      <c r="AQ165" s="39">
        <f>'Bieu8-XSKT'!AQ165</f>
        <v>0</v>
      </c>
      <c r="AR165" s="39">
        <f>'Bieu8-XSKT'!AR165</f>
        <v>0</v>
      </c>
      <c r="AS165" s="39">
        <f>'Bieu8-XSKT'!AS165</f>
        <v>0</v>
      </c>
      <c r="AT165" s="39">
        <f>'Bieu8-XSKT'!AT165</f>
        <v>0</v>
      </c>
      <c r="AU165" s="39">
        <f>'Bieu8-XSKT'!AU165</f>
        <v>0</v>
      </c>
      <c r="AV165" s="39">
        <f>'Bieu8-XSKT'!AV165</f>
        <v>0</v>
      </c>
      <c r="AW165" s="39">
        <f>'Bieu8-XSKT'!AW165</f>
        <v>0</v>
      </c>
      <c r="AX165" s="39">
        <f>'Bieu8-XSKT'!AX165</f>
        <v>0</v>
      </c>
      <c r="AY165" s="39">
        <f>'Bieu8-XSKT'!AY165</f>
        <v>0</v>
      </c>
      <c r="AZ165" s="39">
        <f>'Bieu8-XSKT'!AZ165</f>
        <v>0</v>
      </c>
      <c r="BA165" s="39">
        <f>'Bieu8-XSKT'!BA165</f>
        <v>0</v>
      </c>
      <c r="BB165" s="39">
        <f>'Bieu8-XSKT'!BB165</f>
        <v>0</v>
      </c>
      <c r="BC165" s="39">
        <f>'Bieu8-XSKT'!BC165</f>
        <v>0</v>
      </c>
      <c r="BD165" s="39">
        <f>'Bieu8-XSKT'!BD165</f>
        <v>0</v>
      </c>
      <c r="BE165" s="39">
        <f>'Bieu8-XSKT'!BE165</f>
        <v>0</v>
      </c>
      <c r="BF165" s="39">
        <f>'Bieu8-XSKT'!BF165</f>
        <v>0</v>
      </c>
      <c r="BG165" s="39">
        <f>'Bieu8-XSKT'!BG165</f>
        <v>0</v>
      </c>
      <c r="BH165" s="39">
        <f>'Bieu8-XSKT'!BH165</f>
        <v>0</v>
      </c>
      <c r="BI165" s="39">
        <f>'Bieu8-XSKT'!BI165</f>
        <v>0</v>
      </c>
      <c r="BJ165" s="39">
        <f>'Bieu8-XSKT'!BJ165</f>
        <v>0</v>
      </c>
      <c r="BK165" s="39">
        <f>'Bieu8-XSKT'!BK165</f>
        <v>0</v>
      </c>
      <c r="BL165" s="39">
        <f>'Bieu8-XSKT'!BL165</f>
        <v>0</v>
      </c>
      <c r="BM165" s="39">
        <f>'Bieu8-XSKT'!BM165</f>
        <v>0</v>
      </c>
      <c r="BN165" s="39">
        <f>'Bieu8-XSKT'!BN165</f>
        <v>0</v>
      </c>
      <c r="BO165" s="39">
        <f>'Bieu8-XSKT'!BO165</f>
        <v>0</v>
      </c>
      <c r="BP165" s="39">
        <f>'Bieu8-XSKT'!BP165</f>
        <v>0</v>
      </c>
      <c r="BQ165" s="39">
        <f>'Bieu8-XSKT'!BQ165</f>
        <v>0</v>
      </c>
      <c r="BR165" s="39">
        <f>'Bieu8-XSKT'!BR165</f>
        <v>0</v>
      </c>
      <c r="BS165" s="39">
        <f>'Bieu8-XSKT'!BS165</f>
        <v>0</v>
      </c>
      <c r="BT165" s="39">
        <f>'Bieu8-XSKT'!BT165</f>
        <v>0</v>
      </c>
      <c r="BU165" s="39">
        <f>'Bieu8-XSKT'!BU165</f>
        <v>0</v>
      </c>
      <c r="BV165" s="39">
        <f>'Bieu8-XSKT'!BV165</f>
        <v>0</v>
      </c>
      <c r="BW165" s="39">
        <f>'Bieu8-XSKT'!BW165</f>
        <v>0</v>
      </c>
      <c r="BX165" s="39">
        <f>'Bieu8-XSKT'!BX165</f>
        <v>0</v>
      </c>
      <c r="BY165" s="39">
        <f>'Bieu8-XSKT'!BY165</f>
        <v>0</v>
      </c>
      <c r="BZ165" s="39">
        <f>'Bieu8-XSKT'!BZ165</f>
        <v>4944.1500000000005</v>
      </c>
      <c r="CA165" s="39">
        <f>'Bieu8-XSKT'!CA165</f>
        <v>6000</v>
      </c>
      <c r="CB165" s="39">
        <f>'Bieu8-XSKT'!CB165</f>
        <v>6000</v>
      </c>
      <c r="CC165" s="39">
        <f t="shared" si="20"/>
        <v>6000</v>
      </c>
      <c r="CD165" s="41" t="s">
        <v>69</v>
      </c>
      <c r="CE165" s="492"/>
    </row>
    <row r="166" spans="1:83" s="17" customFormat="1" ht="13.35" customHeight="1" x14ac:dyDescent="0.25">
      <c r="A166" s="41"/>
      <c r="B166" s="43"/>
      <c r="C166" s="44"/>
      <c r="D166" s="44"/>
      <c r="E166" s="45"/>
      <c r="F166" s="133"/>
      <c r="G166" s="39"/>
      <c r="H166" s="39"/>
      <c r="I166" s="38"/>
      <c r="J166" s="38"/>
      <c r="K166" s="38"/>
      <c r="L166" s="39"/>
      <c r="M166" s="39"/>
      <c r="N166" s="39"/>
      <c r="O166" s="39"/>
      <c r="P166" s="38"/>
      <c r="Q166" s="38"/>
      <c r="R166" s="39"/>
      <c r="S166" s="39"/>
      <c r="T166" s="38"/>
      <c r="U166" s="39"/>
      <c r="V166" s="39"/>
      <c r="W166" s="39"/>
      <c r="X166" s="39"/>
      <c r="Y166" s="47"/>
      <c r="Z166" s="38"/>
      <c r="AA166" s="38"/>
      <c r="AB166" s="39"/>
      <c r="AC166" s="39"/>
      <c r="AD166" s="39"/>
      <c r="AE166" s="38"/>
      <c r="AF166" s="38"/>
      <c r="AG166" s="39"/>
      <c r="AH166" s="39"/>
      <c r="AI166" s="39"/>
      <c r="AJ166" s="39"/>
      <c r="AK166" s="39"/>
      <c r="AL166" s="39"/>
      <c r="AM166" s="39"/>
      <c r="AN166" s="39"/>
      <c r="AO166" s="39"/>
      <c r="AP166" s="38"/>
      <c r="AQ166" s="38"/>
      <c r="AR166" s="38"/>
      <c r="AS166" s="39"/>
      <c r="AT166" s="39"/>
      <c r="AU166" s="39"/>
      <c r="AV166" s="47"/>
      <c r="AW166" s="38"/>
      <c r="AX166" s="38"/>
      <c r="AY166" s="38"/>
      <c r="AZ166" s="38"/>
      <c r="BA166" s="38"/>
      <c r="BB166" s="38"/>
      <c r="BC166" s="38"/>
      <c r="BD166" s="38"/>
      <c r="BE166" s="38"/>
      <c r="BF166" s="38"/>
      <c r="BG166" s="39"/>
      <c r="BH166" s="39"/>
      <c r="BI166" s="39"/>
      <c r="BJ166" s="39"/>
      <c r="BK166" s="39"/>
      <c r="BL166" s="39"/>
      <c r="BM166" s="39"/>
      <c r="BN166" s="39"/>
      <c r="BO166" s="38"/>
      <c r="BP166" s="38"/>
      <c r="BQ166" s="39"/>
      <c r="BR166" s="39"/>
      <c r="BS166" s="39"/>
      <c r="BT166" s="39"/>
      <c r="BU166" s="39"/>
      <c r="BV166" s="39"/>
      <c r="BW166" s="39"/>
      <c r="BX166" s="39"/>
      <c r="BY166" s="39"/>
      <c r="BZ166" s="39"/>
      <c r="CA166" s="39"/>
      <c r="CB166" s="39"/>
      <c r="CC166" s="39"/>
      <c r="CD166" s="142"/>
      <c r="CE166" s="142"/>
    </row>
    <row r="167" spans="1:83" s="155" customFormat="1" hidden="1" x14ac:dyDescent="0.25">
      <c r="A167" s="143" t="s">
        <v>144</v>
      </c>
      <c r="B167" s="144" t="s">
        <v>145</v>
      </c>
      <c r="C167" s="117"/>
      <c r="D167" s="117"/>
      <c r="E167" s="152"/>
      <c r="F167" s="143"/>
      <c r="G167" s="153">
        <f t="shared" ref="G167:AL167" si="21">G168+G172</f>
        <v>191105</v>
      </c>
      <c r="H167" s="153">
        <f t="shared" si="21"/>
        <v>176199</v>
      </c>
      <c r="I167" s="153">
        <f t="shared" si="21"/>
        <v>0</v>
      </c>
      <c r="J167" s="153">
        <f t="shared" si="21"/>
        <v>0</v>
      </c>
      <c r="K167" s="153">
        <f t="shared" si="21"/>
        <v>0</v>
      </c>
      <c r="L167" s="153">
        <f t="shared" si="21"/>
        <v>2000</v>
      </c>
      <c r="M167" s="153">
        <f t="shared" si="21"/>
        <v>2000</v>
      </c>
      <c r="N167" s="153">
        <f t="shared" si="21"/>
        <v>1710</v>
      </c>
      <c r="O167" s="153">
        <f t="shared" si="21"/>
        <v>1710</v>
      </c>
      <c r="P167" s="153">
        <f t="shared" si="21"/>
        <v>1710</v>
      </c>
      <c r="Q167" s="153">
        <f t="shared" si="21"/>
        <v>0</v>
      </c>
      <c r="R167" s="153">
        <f t="shared" si="21"/>
        <v>1710</v>
      </c>
      <c r="S167" s="153">
        <f t="shared" si="21"/>
        <v>1710</v>
      </c>
      <c r="T167" s="153">
        <f t="shared" si="21"/>
        <v>0</v>
      </c>
      <c r="U167" s="153">
        <f t="shared" si="21"/>
        <v>0</v>
      </c>
      <c r="V167" s="153">
        <f t="shared" si="21"/>
        <v>3710</v>
      </c>
      <c r="W167" s="153">
        <f t="shared" si="21"/>
        <v>3710</v>
      </c>
      <c r="X167" s="153">
        <f t="shared" si="21"/>
        <v>177027</v>
      </c>
      <c r="Y167" s="153">
        <f t="shared" si="21"/>
        <v>91168</v>
      </c>
      <c r="Z167" s="153">
        <f t="shared" si="21"/>
        <v>0</v>
      </c>
      <c r="AA167" s="153">
        <f t="shared" si="21"/>
        <v>0</v>
      </c>
      <c r="AB167" s="153">
        <f t="shared" si="21"/>
        <v>2300</v>
      </c>
      <c r="AC167" s="153">
        <f t="shared" si="21"/>
        <v>2300</v>
      </c>
      <c r="AD167" s="153">
        <f t="shared" si="21"/>
        <v>0</v>
      </c>
      <c r="AE167" s="153">
        <f t="shared" si="21"/>
        <v>0</v>
      </c>
      <c r="AF167" s="153">
        <f t="shared" si="21"/>
        <v>6010</v>
      </c>
      <c r="AG167" s="153">
        <f t="shared" si="21"/>
        <v>1000</v>
      </c>
      <c r="AH167" s="153">
        <f t="shared" si="21"/>
        <v>3300</v>
      </c>
      <c r="AI167" s="153">
        <f t="shared" si="21"/>
        <v>3300</v>
      </c>
      <c r="AJ167" s="153">
        <f t="shared" si="21"/>
        <v>0</v>
      </c>
      <c r="AK167" s="153">
        <f t="shared" si="21"/>
        <v>0</v>
      </c>
      <c r="AL167" s="153">
        <f t="shared" si="21"/>
        <v>2300</v>
      </c>
      <c r="AM167" s="153">
        <f t="shared" ref="AM167:BL167" si="22">AM168+AM172</f>
        <v>2300</v>
      </c>
      <c r="AN167" s="153">
        <f t="shared" si="22"/>
        <v>7010</v>
      </c>
      <c r="AO167" s="153">
        <f t="shared" si="22"/>
        <v>7010</v>
      </c>
      <c r="AP167" s="153">
        <f t="shared" si="22"/>
        <v>19000</v>
      </c>
      <c r="AQ167" s="153">
        <f t="shared" si="22"/>
        <v>1314</v>
      </c>
      <c r="AR167" s="153">
        <f t="shared" si="22"/>
        <v>8881</v>
      </c>
      <c r="AS167" s="153">
        <f t="shared" si="22"/>
        <v>26010</v>
      </c>
      <c r="AT167" s="153">
        <f t="shared" si="22"/>
        <v>26010</v>
      </c>
      <c r="AU167" s="153">
        <f t="shared" si="22"/>
        <v>177027</v>
      </c>
      <c r="AV167" s="153">
        <f t="shared" si="22"/>
        <v>91168</v>
      </c>
      <c r="AW167" s="153">
        <f t="shared" si="22"/>
        <v>22300</v>
      </c>
      <c r="AX167" s="153">
        <f t="shared" si="22"/>
        <v>68868</v>
      </c>
      <c r="AY167" s="153">
        <f t="shared" si="22"/>
        <v>32500</v>
      </c>
      <c r="AZ167" s="153">
        <f t="shared" si="22"/>
        <v>37500</v>
      </c>
      <c r="BA167" s="153">
        <f t="shared" si="22"/>
        <v>0</v>
      </c>
      <c r="BB167" s="153">
        <f t="shared" si="22"/>
        <v>36368</v>
      </c>
      <c r="BC167" s="153">
        <f t="shared" si="22"/>
        <v>0</v>
      </c>
      <c r="BD167" s="153">
        <f t="shared" si="22"/>
        <v>36368</v>
      </c>
      <c r="BE167" s="153">
        <f t="shared" si="22"/>
        <v>3849</v>
      </c>
      <c r="BF167" s="153">
        <f t="shared" si="22"/>
        <v>3849</v>
      </c>
      <c r="BG167" s="153">
        <f t="shared" si="22"/>
        <v>54800</v>
      </c>
      <c r="BH167" s="153">
        <f t="shared" si="22"/>
        <v>54800</v>
      </c>
      <c r="BI167" s="153">
        <f t="shared" si="22"/>
        <v>177027</v>
      </c>
      <c r="BJ167" s="153">
        <f t="shared" si="22"/>
        <v>91168</v>
      </c>
      <c r="BK167" s="153">
        <f t="shared" si="22"/>
        <v>91168</v>
      </c>
      <c r="BL167" s="153">
        <f t="shared" si="22"/>
        <v>54800</v>
      </c>
      <c r="BM167" s="153">
        <f t="shared" ref="BM167:BM172" si="23">AY167</f>
        <v>32500</v>
      </c>
      <c r="BN167" s="153">
        <f t="shared" ref="BN167:BW167" si="24">BN168+BN172</f>
        <v>36368</v>
      </c>
      <c r="BO167" s="153">
        <f t="shared" si="24"/>
        <v>0</v>
      </c>
      <c r="BP167" s="153">
        <f t="shared" si="24"/>
        <v>36368</v>
      </c>
      <c r="BQ167" s="153">
        <f t="shared" si="24"/>
        <v>0</v>
      </c>
      <c r="BR167" s="153">
        <f t="shared" si="24"/>
        <v>36368</v>
      </c>
      <c r="BS167" s="153">
        <f t="shared" si="24"/>
        <v>0</v>
      </c>
      <c r="BT167" s="153">
        <f t="shared" si="24"/>
        <v>-136</v>
      </c>
      <c r="BU167" s="153">
        <f t="shared" si="24"/>
        <v>103752</v>
      </c>
      <c r="BV167" s="153">
        <f t="shared" si="24"/>
        <v>93568</v>
      </c>
      <c r="BW167" s="153">
        <f t="shared" si="24"/>
        <v>36368</v>
      </c>
      <c r="BX167" s="153"/>
      <c r="BY167" s="153">
        <f>BY168+BY172</f>
        <v>10184</v>
      </c>
      <c r="BZ167" s="153">
        <f>BZ168+BZ172</f>
        <v>33318</v>
      </c>
      <c r="CA167" s="153">
        <v>35252</v>
      </c>
      <c r="CB167" s="153">
        <f>CB168+CB172</f>
        <v>35436</v>
      </c>
      <c r="CC167" s="153">
        <f>CC168+CC172</f>
        <v>35252</v>
      </c>
      <c r="CD167" s="154"/>
      <c r="CE167" s="154"/>
    </row>
    <row r="168" spans="1:83" s="121" customFormat="1" ht="28.5" hidden="1" x14ac:dyDescent="0.25">
      <c r="A168" s="143" t="s">
        <v>51</v>
      </c>
      <c r="B168" s="115" t="s">
        <v>52</v>
      </c>
      <c r="C168" s="117"/>
      <c r="D168" s="117"/>
      <c r="E168" s="117"/>
      <c r="F168" s="118"/>
      <c r="G168" s="119">
        <f>G169+G170</f>
        <v>6936</v>
      </c>
      <c r="H168" s="119">
        <f t="shared" ref="H168:BS168" si="25">H169+H170</f>
        <v>2889</v>
      </c>
      <c r="I168" s="119">
        <f t="shared" si="25"/>
        <v>0</v>
      </c>
      <c r="J168" s="119">
        <f t="shared" si="25"/>
        <v>0</v>
      </c>
      <c r="K168" s="119">
        <f t="shared" si="25"/>
        <v>0</v>
      </c>
      <c r="L168" s="119">
        <f t="shared" si="25"/>
        <v>0</v>
      </c>
      <c r="M168" s="119">
        <f t="shared" si="25"/>
        <v>0</v>
      </c>
      <c r="N168" s="119">
        <f t="shared" si="25"/>
        <v>0</v>
      </c>
      <c r="O168" s="119">
        <f t="shared" si="25"/>
        <v>0</v>
      </c>
      <c r="P168" s="119">
        <f t="shared" si="25"/>
        <v>0</v>
      </c>
      <c r="Q168" s="119">
        <f t="shared" si="25"/>
        <v>0</v>
      </c>
      <c r="R168" s="119">
        <f t="shared" si="25"/>
        <v>0</v>
      </c>
      <c r="S168" s="119">
        <f t="shared" si="25"/>
        <v>0</v>
      </c>
      <c r="T168" s="119">
        <f t="shared" si="25"/>
        <v>0</v>
      </c>
      <c r="U168" s="119">
        <f t="shared" si="25"/>
        <v>0</v>
      </c>
      <c r="V168" s="119">
        <f t="shared" si="25"/>
        <v>0</v>
      </c>
      <c r="W168" s="119">
        <f t="shared" si="25"/>
        <v>0</v>
      </c>
      <c r="X168" s="119">
        <f t="shared" si="25"/>
        <v>0</v>
      </c>
      <c r="Y168" s="119">
        <f t="shared" si="25"/>
        <v>0</v>
      </c>
      <c r="Z168" s="119">
        <f t="shared" si="25"/>
        <v>0</v>
      </c>
      <c r="AA168" s="119">
        <f t="shared" si="25"/>
        <v>0</v>
      </c>
      <c r="AB168" s="119">
        <f t="shared" si="25"/>
        <v>0</v>
      </c>
      <c r="AC168" s="119">
        <f t="shared" si="25"/>
        <v>0</v>
      </c>
      <c r="AD168" s="119">
        <f t="shared" si="25"/>
        <v>0</v>
      </c>
      <c r="AE168" s="119">
        <f t="shared" si="25"/>
        <v>0</v>
      </c>
      <c r="AF168" s="119">
        <f t="shared" si="25"/>
        <v>0</v>
      </c>
      <c r="AG168" s="119">
        <f t="shared" si="25"/>
        <v>0</v>
      </c>
      <c r="AH168" s="119">
        <f t="shared" si="25"/>
        <v>0</v>
      </c>
      <c r="AI168" s="119">
        <f t="shared" si="25"/>
        <v>0</v>
      </c>
      <c r="AJ168" s="119">
        <f t="shared" si="25"/>
        <v>0</v>
      </c>
      <c r="AK168" s="119">
        <f t="shared" si="25"/>
        <v>0</v>
      </c>
      <c r="AL168" s="119">
        <f t="shared" si="25"/>
        <v>0</v>
      </c>
      <c r="AM168" s="119">
        <f t="shared" si="25"/>
        <v>0</v>
      </c>
      <c r="AN168" s="119">
        <f t="shared" si="25"/>
        <v>0</v>
      </c>
      <c r="AO168" s="119">
        <f t="shared" si="25"/>
        <v>0</v>
      </c>
      <c r="AP168" s="119">
        <f t="shared" si="25"/>
        <v>0</v>
      </c>
      <c r="AQ168" s="119">
        <f t="shared" si="25"/>
        <v>0</v>
      </c>
      <c r="AR168" s="119">
        <f t="shared" si="25"/>
        <v>0</v>
      </c>
      <c r="AS168" s="119">
        <f t="shared" si="25"/>
        <v>0</v>
      </c>
      <c r="AT168" s="119">
        <f t="shared" si="25"/>
        <v>0</v>
      </c>
      <c r="AU168" s="119">
        <f t="shared" si="25"/>
        <v>0</v>
      </c>
      <c r="AV168" s="119">
        <f t="shared" si="25"/>
        <v>0</v>
      </c>
      <c r="AW168" s="119">
        <f t="shared" si="25"/>
        <v>0</v>
      </c>
      <c r="AX168" s="119">
        <f t="shared" si="25"/>
        <v>0</v>
      </c>
      <c r="AY168" s="119">
        <f t="shared" si="25"/>
        <v>0</v>
      </c>
      <c r="AZ168" s="119">
        <f t="shared" si="25"/>
        <v>0</v>
      </c>
      <c r="BA168" s="119">
        <f t="shared" si="25"/>
        <v>0</v>
      </c>
      <c r="BB168" s="119">
        <f t="shared" si="25"/>
        <v>0</v>
      </c>
      <c r="BC168" s="119">
        <f t="shared" si="25"/>
        <v>0</v>
      </c>
      <c r="BD168" s="119">
        <f t="shared" si="25"/>
        <v>0</v>
      </c>
      <c r="BE168" s="119">
        <f t="shared" si="25"/>
        <v>0</v>
      </c>
      <c r="BF168" s="119">
        <f t="shared" si="25"/>
        <v>0</v>
      </c>
      <c r="BG168" s="119">
        <f t="shared" si="25"/>
        <v>0</v>
      </c>
      <c r="BH168" s="119">
        <f t="shared" si="25"/>
        <v>0</v>
      </c>
      <c r="BI168" s="119">
        <f t="shared" si="25"/>
        <v>0</v>
      </c>
      <c r="BJ168" s="119">
        <f t="shared" si="25"/>
        <v>0</v>
      </c>
      <c r="BK168" s="119">
        <f t="shared" si="25"/>
        <v>0</v>
      </c>
      <c r="BL168" s="119">
        <f t="shared" si="25"/>
        <v>0</v>
      </c>
      <c r="BM168" s="119">
        <f t="shared" si="25"/>
        <v>0</v>
      </c>
      <c r="BN168" s="119">
        <f t="shared" si="25"/>
        <v>0</v>
      </c>
      <c r="BO168" s="119">
        <f t="shared" si="25"/>
        <v>0</v>
      </c>
      <c r="BP168" s="119">
        <f t="shared" si="25"/>
        <v>0</v>
      </c>
      <c r="BQ168" s="119">
        <f t="shared" si="25"/>
        <v>0</v>
      </c>
      <c r="BR168" s="119">
        <f t="shared" si="25"/>
        <v>0</v>
      </c>
      <c r="BS168" s="119">
        <f t="shared" si="25"/>
        <v>0</v>
      </c>
      <c r="BT168" s="119">
        <f t="shared" ref="BT168:CC168" si="26">BT169+BT170</f>
        <v>-136</v>
      </c>
      <c r="BU168" s="119">
        <f t="shared" si="26"/>
        <v>2584</v>
      </c>
      <c r="BV168" s="119">
        <f t="shared" si="26"/>
        <v>2400</v>
      </c>
      <c r="BW168" s="119">
        <f t="shared" si="26"/>
        <v>0</v>
      </c>
      <c r="BX168" s="119"/>
      <c r="BY168" s="119">
        <f t="shared" si="26"/>
        <v>184</v>
      </c>
      <c r="BZ168" s="119">
        <f t="shared" si="26"/>
        <v>184</v>
      </c>
      <c r="CA168" s="119">
        <v>110</v>
      </c>
      <c r="CB168" s="119">
        <f t="shared" si="26"/>
        <v>294</v>
      </c>
      <c r="CC168" s="119">
        <f t="shared" si="26"/>
        <v>110</v>
      </c>
      <c r="CD168" s="154"/>
      <c r="CE168" s="154"/>
    </row>
    <row r="169" spans="1:83" s="121" customFormat="1" ht="45" hidden="1" x14ac:dyDescent="0.25">
      <c r="A169" s="41">
        <v>1</v>
      </c>
      <c r="B169" s="156" t="s">
        <v>384</v>
      </c>
      <c r="C169" s="118"/>
      <c r="D169" s="118"/>
      <c r="E169" s="118"/>
      <c r="F169" s="41" t="s">
        <v>383</v>
      </c>
      <c r="G169" s="38">
        <f>'Bieu8-XSKT'!G169</f>
        <v>5767</v>
      </c>
      <c r="H169" s="38">
        <f>'Bieu8-XSKT'!H169</f>
        <v>1720</v>
      </c>
      <c r="I169" s="38">
        <f>'Bieu8-XSKT'!I169</f>
        <v>0</v>
      </c>
      <c r="J169" s="38">
        <f>'Bieu8-XSKT'!J169</f>
        <v>0</v>
      </c>
      <c r="K169" s="38">
        <f>'Bieu8-XSKT'!K169</f>
        <v>0</v>
      </c>
      <c r="L169" s="38">
        <f>'Bieu8-XSKT'!L169</f>
        <v>0</v>
      </c>
      <c r="M169" s="38">
        <f>'Bieu8-XSKT'!M169</f>
        <v>0</v>
      </c>
      <c r="N169" s="38">
        <f>'Bieu8-XSKT'!N169</f>
        <v>0</v>
      </c>
      <c r="O169" s="38">
        <f>'Bieu8-XSKT'!O169</f>
        <v>0</v>
      </c>
      <c r="P169" s="38">
        <f>'Bieu8-XSKT'!P169</f>
        <v>0</v>
      </c>
      <c r="Q169" s="38">
        <f>'Bieu8-XSKT'!Q169</f>
        <v>0</v>
      </c>
      <c r="R169" s="38">
        <f>'Bieu8-XSKT'!R169</f>
        <v>0</v>
      </c>
      <c r="S169" s="38">
        <f>'Bieu8-XSKT'!S169</f>
        <v>0</v>
      </c>
      <c r="T169" s="38">
        <f>'Bieu8-XSKT'!T169</f>
        <v>0</v>
      </c>
      <c r="U169" s="38">
        <f>'Bieu8-XSKT'!U169</f>
        <v>0</v>
      </c>
      <c r="V169" s="38">
        <f>'Bieu8-XSKT'!V169</f>
        <v>0</v>
      </c>
      <c r="W169" s="38">
        <f>'Bieu8-XSKT'!W169</f>
        <v>0</v>
      </c>
      <c r="X169" s="38">
        <f>'Bieu8-XSKT'!X169</f>
        <v>0</v>
      </c>
      <c r="Y169" s="38">
        <f>'Bieu8-XSKT'!Y169</f>
        <v>0</v>
      </c>
      <c r="Z169" s="38">
        <f>'Bieu8-XSKT'!Z169</f>
        <v>0</v>
      </c>
      <c r="AA169" s="38">
        <f>'Bieu8-XSKT'!AA169</f>
        <v>0</v>
      </c>
      <c r="AB169" s="38">
        <f>'Bieu8-XSKT'!AB169</f>
        <v>0</v>
      </c>
      <c r="AC169" s="38">
        <f>'Bieu8-XSKT'!AC169</f>
        <v>0</v>
      </c>
      <c r="AD169" s="38">
        <f>'Bieu8-XSKT'!AD169</f>
        <v>0</v>
      </c>
      <c r="AE169" s="38">
        <f>'Bieu8-XSKT'!AE169</f>
        <v>0</v>
      </c>
      <c r="AF169" s="38">
        <f>'Bieu8-XSKT'!AF169</f>
        <v>0</v>
      </c>
      <c r="AG169" s="38">
        <f>'Bieu8-XSKT'!AG169</f>
        <v>0</v>
      </c>
      <c r="AH169" s="38">
        <f>'Bieu8-XSKT'!AH169</f>
        <v>0</v>
      </c>
      <c r="AI169" s="38">
        <f>'Bieu8-XSKT'!AI169</f>
        <v>0</v>
      </c>
      <c r="AJ169" s="38">
        <f>'Bieu8-XSKT'!AJ169</f>
        <v>0</v>
      </c>
      <c r="AK169" s="38">
        <f>'Bieu8-XSKT'!AK169</f>
        <v>0</v>
      </c>
      <c r="AL169" s="38">
        <f>'Bieu8-XSKT'!AL169</f>
        <v>0</v>
      </c>
      <c r="AM169" s="38">
        <f>'Bieu8-XSKT'!AM169</f>
        <v>0</v>
      </c>
      <c r="AN169" s="38">
        <f>'Bieu8-XSKT'!AN169</f>
        <v>0</v>
      </c>
      <c r="AO169" s="38">
        <f>'Bieu8-XSKT'!AO169</f>
        <v>0</v>
      </c>
      <c r="AP169" s="38">
        <f>'Bieu8-XSKT'!AP169</f>
        <v>0</v>
      </c>
      <c r="AQ169" s="38">
        <f>'Bieu8-XSKT'!AQ169</f>
        <v>0</v>
      </c>
      <c r="AR169" s="38">
        <f>'Bieu8-XSKT'!AR169</f>
        <v>0</v>
      </c>
      <c r="AS169" s="38">
        <f>'Bieu8-XSKT'!AS169</f>
        <v>0</v>
      </c>
      <c r="AT169" s="38">
        <f>'Bieu8-XSKT'!AT169</f>
        <v>0</v>
      </c>
      <c r="AU169" s="38">
        <f>'Bieu8-XSKT'!AU169</f>
        <v>0</v>
      </c>
      <c r="AV169" s="38">
        <f>'Bieu8-XSKT'!AV169</f>
        <v>0</v>
      </c>
      <c r="AW169" s="38">
        <f>'Bieu8-XSKT'!AW169</f>
        <v>0</v>
      </c>
      <c r="AX169" s="38">
        <f>'Bieu8-XSKT'!AX169</f>
        <v>0</v>
      </c>
      <c r="AY169" s="38">
        <f>'Bieu8-XSKT'!AY169</f>
        <v>0</v>
      </c>
      <c r="AZ169" s="38">
        <f>'Bieu8-XSKT'!AZ169</f>
        <v>0</v>
      </c>
      <c r="BA169" s="38">
        <f>'Bieu8-XSKT'!BA169</f>
        <v>0</v>
      </c>
      <c r="BB169" s="38">
        <f>'Bieu8-XSKT'!BB169</f>
        <v>0</v>
      </c>
      <c r="BC169" s="38">
        <f>'Bieu8-XSKT'!BC169</f>
        <v>0</v>
      </c>
      <c r="BD169" s="38">
        <f>'Bieu8-XSKT'!BD169</f>
        <v>0</v>
      </c>
      <c r="BE169" s="38">
        <f>'Bieu8-XSKT'!BE169</f>
        <v>0</v>
      </c>
      <c r="BF169" s="38">
        <f>'Bieu8-XSKT'!BF169</f>
        <v>0</v>
      </c>
      <c r="BG169" s="38">
        <f>'Bieu8-XSKT'!BG169</f>
        <v>0</v>
      </c>
      <c r="BH169" s="38">
        <f>'Bieu8-XSKT'!BH169</f>
        <v>0</v>
      </c>
      <c r="BI169" s="38">
        <f>'Bieu8-XSKT'!BI169</f>
        <v>0</v>
      </c>
      <c r="BJ169" s="38">
        <f>'Bieu8-XSKT'!BJ169</f>
        <v>0</v>
      </c>
      <c r="BK169" s="38">
        <f>'Bieu8-XSKT'!BK169</f>
        <v>0</v>
      </c>
      <c r="BL169" s="38">
        <f>'Bieu8-XSKT'!BL169</f>
        <v>0</v>
      </c>
      <c r="BM169" s="38">
        <f>'Bieu8-XSKT'!BM169</f>
        <v>0</v>
      </c>
      <c r="BN169" s="38">
        <f>'Bieu8-XSKT'!BN169</f>
        <v>0</v>
      </c>
      <c r="BO169" s="38">
        <f>'Bieu8-XSKT'!BO169</f>
        <v>0</v>
      </c>
      <c r="BP169" s="38">
        <f>'Bieu8-XSKT'!BP169</f>
        <v>0</v>
      </c>
      <c r="BQ169" s="38">
        <f>'Bieu8-XSKT'!BQ169</f>
        <v>0</v>
      </c>
      <c r="BR169" s="38">
        <f>'Bieu8-XSKT'!BR169</f>
        <v>0</v>
      </c>
      <c r="BS169" s="38">
        <f>'Bieu8-XSKT'!BS169</f>
        <v>0</v>
      </c>
      <c r="BT169" s="38">
        <f>'Bieu8-XSKT'!BT169</f>
        <v>-136</v>
      </c>
      <c r="BU169" s="38">
        <f>'Bieu8-XSKT'!BU169</f>
        <v>1584</v>
      </c>
      <c r="BV169" s="38">
        <f>'Bieu8-XSKT'!BV169</f>
        <v>1400</v>
      </c>
      <c r="BW169" s="38">
        <f>'Bieu8-XSKT'!BW169</f>
        <v>0</v>
      </c>
      <c r="BX169" s="38">
        <f>'Bieu8-XSKT'!BX169</f>
        <v>0</v>
      </c>
      <c r="BY169" s="38">
        <f>'Bieu8-XSKT'!BY169</f>
        <v>184</v>
      </c>
      <c r="BZ169" s="38">
        <f>'Bieu8-XSKT'!BZ169</f>
        <v>184</v>
      </c>
      <c r="CA169" s="38">
        <f>'Bieu8-XSKT'!CA169</f>
        <v>0</v>
      </c>
      <c r="CB169" s="38">
        <f>'Bieu8-XSKT'!CB169</f>
        <v>184</v>
      </c>
      <c r="CC169" s="38"/>
      <c r="CD169" s="58" t="s">
        <v>66</v>
      </c>
      <c r="CE169" s="58"/>
    </row>
    <row r="170" spans="1:83" s="121" customFormat="1" ht="45" hidden="1" x14ac:dyDescent="0.25">
      <c r="A170" s="41">
        <v>2</v>
      </c>
      <c r="B170" s="65" t="s">
        <v>499</v>
      </c>
      <c r="C170" s="118"/>
      <c r="D170" s="118"/>
      <c r="E170" s="118"/>
      <c r="F170" s="41"/>
      <c r="G170" s="38">
        <f>'Bieu8-XSKT'!G170</f>
        <v>1169</v>
      </c>
      <c r="H170" s="38">
        <f>'Bieu8-XSKT'!H170</f>
        <v>1169</v>
      </c>
      <c r="I170" s="38">
        <f>'Bieu8-XSKT'!I170</f>
        <v>0</v>
      </c>
      <c r="J170" s="38">
        <f>'Bieu8-XSKT'!J170</f>
        <v>0</v>
      </c>
      <c r="K170" s="38">
        <f>'Bieu8-XSKT'!K170</f>
        <v>0</v>
      </c>
      <c r="L170" s="38">
        <f>'Bieu8-XSKT'!L170</f>
        <v>0</v>
      </c>
      <c r="M170" s="38">
        <f>'Bieu8-XSKT'!M170</f>
        <v>0</v>
      </c>
      <c r="N170" s="38">
        <f>'Bieu8-XSKT'!N170</f>
        <v>0</v>
      </c>
      <c r="O170" s="38">
        <f>'Bieu8-XSKT'!O170</f>
        <v>0</v>
      </c>
      <c r="P170" s="38">
        <f>'Bieu8-XSKT'!P170</f>
        <v>0</v>
      </c>
      <c r="Q170" s="38">
        <f>'Bieu8-XSKT'!Q170</f>
        <v>0</v>
      </c>
      <c r="R170" s="38">
        <f>'Bieu8-XSKT'!R170</f>
        <v>0</v>
      </c>
      <c r="S170" s="38">
        <f>'Bieu8-XSKT'!S170</f>
        <v>0</v>
      </c>
      <c r="T170" s="38">
        <f>'Bieu8-XSKT'!T170</f>
        <v>0</v>
      </c>
      <c r="U170" s="38">
        <f>'Bieu8-XSKT'!U170</f>
        <v>0</v>
      </c>
      <c r="V170" s="38">
        <f>'Bieu8-XSKT'!V170</f>
        <v>0</v>
      </c>
      <c r="W170" s="38">
        <f>'Bieu8-XSKT'!W170</f>
        <v>0</v>
      </c>
      <c r="X170" s="38">
        <f>'Bieu8-XSKT'!X170</f>
        <v>0</v>
      </c>
      <c r="Y170" s="38">
        <f>'Bieu8-XSKT'!Y170</f>
        <v>0</v>
      </c>
      <c r="Z170" s="38">
        <f>'Bieu8-XSKT'!Z170</f>
        <v>0</v>
      </c>
      <c r="AA170" s="38">
        <f>'Bieu8-XSKT'!AA170</f>
        <v>0</v>
      </c>
      <c r="AB170" s="38">
        <f>'Bieu8-XSKT'!AB170</f>
        <v>0</v>
      </c>
      <c r="AC170" s="38">
        <f>'Bieu8-XSKT'!AC170</f>
        <v>0</v>
      </c>
      <c r="AD170" s="38">
        <f>'Bieu8-XSKT'!AD170</f>
        <v>0</v>
      </c>
      <c r="AE170" s="38">
        <f>'Bieu8-XSKT'!AE170</f>
        <v>0</v>
      </c>
      <c r="AF170" s="38">
        <f>'Bieu8-XSKT'!AF170</f>
        <v>0</v>
      </c>
      <c r="AG170" s="38">
        <f>'Bieu8-XSKT'!AG170</f>
        <v>0</v>
      </c>
      <c r="AH170" s="38">
        <f>'Bieu8-XSKT'!AH170</f>
        <v>0</v>
      </c>
      <c r="AI170" s="38">
        <f>'Bieu8-XSKT'!AI170</f>
        <v>0</v>
      </c>
      <c r="AJ170" s="38">
        <f>'Bieu8-XSKT'!AJ170</f>
        <v>0</v>
      </c>
      <c r="AK170" s="38">
        <f>'Bieu8-XSKT'!AK170</f>
        <v>0</v>
      </c>
      <c r="AL170" s="38">
        <f>'Bieu8-XSKT'!AL170</f>
        <v>0</v>
      </c>
      <c r="AM170" s="38">
        <f>'Bieu8-XSKT'!AM170</f>
        <v>0</v>
      </c>
      <c r="AN170" s="38">
        <f>'Bieu8-XSKT'!AN170</f>
        <v>0</v>
      </c>
      <c r="AO170" s="38">
        <f>'Bieu8-XSKT'!AO170</f>
        <v>0</v>
      </c>
      <c r="AP170" s="38">
        <f>'Bieu8-XSKT'!AP170</f>
        <v>0</v>
      </c>
      <c r="AQ170" s="38">
        <f>'Bieu8-XSKT'!AQ170</f>
        <v>0</v>
      </c>
      <c r="AR170" s="38">
        <f>'Bieu8-XSKT'!AR170</f>
        <v>0</v>
      </c>
      <c r="AS170" s="38">
        <f>'Bieu8-XSKT'!AS170</f>
        <v>0</v>
      </c>
      <c r="AT170" s="38">
        <f>'Bieu8-XSKT'!AT170</f>
        <v>0</v>
      </c>
      <c r="AU170" s="38">
        <f>'Bieu8-XSKT'!AU170</f>
        <v>0</v>
      </c>
      <c r="AV170" s="38">
        <f>'Bieu8-XSKT'!AV170</f>
        <v>0</v>
      </c>
      <c r="AW170" s="38">
        <f>'Bieu8-XSKT'!AW170</f>
        <v>0</v>
      </c>
      <c r="AX170" s="38">
        <f>'Bieu8-XSKT'!AX170</f>
        <v>0</v>
      </c>
      <c r="AY170" s="38">
        <f>'Bieu8-XSKT'!AY170</f>
        <v>0</v>
      </c>
      <c r="AZ170" s="38">
        <f>'Bieu8-XSKT'!AZ170</f>
        <v>0</v>
      </c>
      <c r="BA170" s="38">
        <f>'Bieu8-XSKT'!BA170</f>
        <v>0</v>
      </c>
      <c r="BB170" s="38">
        <f>'Bieu8-XSKT'!BB170</f>
        <v>0</v>
      </c>
      <c r="BC170" s="38">
        <f>'Bieu8-XSKT'!BC170</f>
        <v>0</v>
      </c>
      <c r="BD170" s="38">
        <f>'Bieu8-XSKT'!BD170</f>
        <v>0</v>
      </c>
      <c r="BE170" s="38">
        <f>'Bieu8-XSKT'!BE170</f>
        <v>0</v>
      </c>
      <c r="BF170" s="38">
        <f>'Bieu8-XSKT'!BF170</f>
        <v>0</v>
      </c>
      <c r="BG170" s="38">
        <f>'Bieu8-XSKT'!BG170</f>
        <v>0</v>
      </c>
      <c r="BH170" s="38">
        <f>'Bieu8-XSKT'!BH170</f>
        <v>0</v>
      </c>
      <c r="BI170" s="38">
        <f>'Bieu8-XSKT'!BI170</f>
        <v>0</v>
      </c>
      <c r="BJ170" s="38">
        <f>'Bieu8-XSKT'!BJ170</f>
        <v>0</v>
      </c>
      <c r="BK170" s="38">
        <f>'Bieu8-XSKT'!BK170</f>
        <v>0</v>
      </c>
      <c r="BL170" s="38">
        <f>'Bieu8-XSKT'!BL170</f>
        <v>0</v>
      </c>
      <c r="BM170" s="38">
        <f>'Bieu8-XSKT'!BM170</f>
        <v>0</v>
      </c>
      <c r="BN170" s="38">
        <f>'Bieu8-XSKT'!BN170</f>
        <v>0</v>
      </c>
      <c r="BO170" s="38">
        <f>'Bieu8-XSKT'!BO170</f>
        <v>0</v>
      </c>
      <c r="BP170" s="38">
        <f>'Bieu8-XSKT'!BP170</f>
        <v>0</v>
      </c>
      <c r="BQ170" s="38">
        <f>'Bieu8-XSKT'!BQ170</f>
        <v>0</v>
      </c>
      <c r="BR170" s="38">
        <f>'Bieu8-XSKT'!BR170</f>
        <v>0</v>
      </c>
      <c r="BS170" s="38">
        <f>'Bieu8-XSKT'!BS170</f>
        <v>0</v>
      </c>
      <c r="BT170" s="38">
        <f>'Bieu8-XSKT'!BT170</f>
        <v>0</v>
      </c>
      <c r="BU170" s="38">
        <f>'Bieu8-XSKT'!BU170</f>
        <v>1000</v>
      </c>
      <c r="BV170" s="38">
        <f>'Bieu8-XSKT'!BV170</f>
        <v>1000</v>
      </c>
      <c r="BW170" s="38">
        <f>'Bieu8-XSKT'!BW170</f>
        <v>0</v>
      </c>
      <c r="BX170" s="38">
        <f>'Bieu8-XSKT'!BX170</f>
        <v>0</v>
      </c>
      <c r="BY170" s="38">
        <f>'Bieu8-XSKT'!BY170</f>
        <v>0</v>
      </c>
      <c r="BZ170" s="38">
        <f>'Bieu8-XSKT'!BZ170</f>
        <v>0</v>
      </c>
      <c r="CA170" s="38">
        <f>'Bieu8-XSKT'!CA170</f>
        <v>110</v>
      </c>
      <c r="CB170" s="38">
        <f>'Bieu8-XSKT'!CB170</f>
        <v>110</v>
      </c>
      <c r="CC170" s="38">
        <v>110</v>
      </c>
      <c r="CD170" s="58" t="s">
        <v>500</v>
      </c>
      <c r="CE170" s="58"/>
    </row>
    <row r="171" spans="1:83" s="121" customFormat="1" ht="15.75" hidden="1" x14ac:dyDescent="0.25">
      <c r="A171" s="143"/>
      <c r="B171" s="115"/>
      <c r="C171" s="117"/>
      <c r="D171" s="117"/>
      <c r="E171" s="117"/>
      <c r="F171" s="118"/>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53"/>
      <c r="BN171" s="119"/>
      <c r="BO171" s="119"/>
      <c r="BP171" s="119"/>
      <c r="BQ171" s="119"/>
      <c r="BR171" s="119"/>
      <c r="BS171" s="119"/>
      <c r="BT171" s="119"/>
      <c r="BU171" s="119"/>
      <c r="BV171" s="119"/>
      <c r="BW171" s="119"/>
      <c r="BX171" s="119"/>
      <c r="BY171" s="119"/>
      <c r="BZ171" s="119"/>
      <c r="CA171" s="119"/>
      <c r="CB171" s="119"/>
      <c r="CC171" s="119"/>
      <c r="CD171" s="154"/>
      <c r="CE171" s="157"/>
    </row>
    <row r="172" spans="1:83" s="17" customFormat="1" ht="15.75" hidden="1" x14ac:dyDescent="0.25">
      <c r="A172" s="143" t="s">
        <v>70</v>
      </c>
      <c r="B172" s="115" t="s">
        <v>71</v>
      </c>
      <c r="C172" s="44"/>
      <c r="D172" s="44"/>
      <c r="E172" s="45"/>
      <c r="F172" s="154"/>
      <c r="G172" s="153">
        <f t="shared" ref="G172:BQ172" si="27">G173+G174</f>
        <v>184169</v>
      </c>
      <c r="H172" s="153">
        <f t="shared" si="27"/>
        <v>173310</v>
      </c>
      <c r="I172" s="153">
        <f t="shared" si="27"/>
        <v>0</v>
      </c>
      <c r="J172" s="153">
        <f t="shared" si="27"/>
        <v>0</v>
      </c>
      <c r="K172" s="153">
        <f t="shared" si="27"/>
        <v>0</v>
      </c>
      <c r="L172" s="153">
        <f t="shared" si="27"/>
        <v>2000</v>
      </c>
      <c r="M172" s="153">
        <f t="shared" si="27"/>
        <v>2000</v>
      </c>
      <c r="N172" s="153">
        <f t="shared" si="27"/>
        <v>1710</v>
      </c>
      <c r="O172" s="153">
        <f t="shared" si="27"/>
        <v>1710</v>
      </c>
      <c r="P172" s="153">
        <f t="shared" si="27"/>
        <v>1710</v>
      </c>
      <c r="Q172" s="153">
        <f t="shared" si="27"/>
        <v>0</v>
      </c>
      <c r="R172" s="153">
        <f t="shared" si="27"/>
        <v>1710</v>
      </c>
      <c r="S172" s="153">
        <f t="shared" si="27"/>
        <v>1710</v>
      </c>
      <c r="T172" s="153">
        <f t="shared" si="27"/>
        <v>0</v>
      </c>
      <c r="U172" s="153">
        <f t="shared" si="27"/>
        <v>0</v>
      </c>
      <c r="V172" s="153">
        <f t="shared" si="27"/>
        <v>3710</v>
      </c>
      <c r="W172" s="153">
        <f t="shared" si="27"/>
        <v>3710</v>
      </c>
      <c r="X172" s="153">
        <f t="shared" si="27"/>
        <v>177027</v>
      </c>
      <c r="Y172" s="153">
        <f t="shared" si="27"/>
        <v>91168</v>
      </c>
      <c r="Z172" s="153">
        <f t="shared" si="27"/>
        <v>0</v>
      </c>
      <c r="AA172" s="153">
        <f t="shared" si="27"/>
        <v>0</v>
      </c>
      <c r="AB172" s="153">
        <f t="shared" si="27"/>
        <v>2300</v>
      </c>
      <c r="AC172" s="153">
        <f t="shared" si="27"/>
        <v>2300</v>
      </c>
      <c r="AD172" s="153">
        <f t="shared" si="27"/>
        <v>0</v>
      </c>
      <c r="AE172" s="153">
        <f t="shared" si="27"/>
        <v>0</v>
      </c>
      <c r="AF172" s="153">
        <f t="shared" si="27"/>
        <v>6010</v>
      </c>
      <c r="AG172" s="153">
        <f t="shared" si="27"/>
        <v>1000</v>
      </c>
      <c r="AH172" s="153">
        <f t="shared" si="27"/>
        <v>3300</v>
      </c>
      <c r="AI172" s="153">
        <f t="shared" si="27"/>
        <v>3300</v>
      </c>
      <c r="AJ172" s="153">
        <f t="shared" si="27"/>
        <v>0</v>
      </c>
      <c r="AK172" s="153">
        <f t="shared" si="27"/>
        <v>0</v>
      </c>
      <c r="AL172" s="153">
        <f t="shared" si="27"/>
        <v>2300</v>
      </c>
      <c r="AM172" s="153">
        <f t="shared" si="27"/>
        <v>2300</v>
      </c>
      <c r="AN172" s="153">
        <f t="shared" si="27"/>
        <v>7010</v>
      </c>
      <c r="AO172" s="153">
        <f t="shared" si="27"/>
        <v>7010</v>
      </c>
      <c r="AP172" s="153">
        <f t="shared" si="27"/>
        <v>19000</v>
      </c>
      <c r="AQ172" s="153">
        <f t="shared" si="27"/>
        <v>1314</v>
      </c>
      <c r="AR172" s="153">
        <f t="shared" si="27"/>
        <v>8881</v>
      </c>
      <c r="AS172" s="153">
        <f t="shared" si="27"/>
        <v>26010</v>
      </c>
      <c r="AT172" s="153">
        <f t="shared" si="27"/>
        <v>26010</v>
      </c>
      <c r="AU172" s="153">
        <f t="shared" si="27"/>
        <v>177027</v>
      </c>
      <c r="AV172" s="153">
        <f t="shared" si="27"/>
        <v>91168</v>
      </c>
      <c r="AW172" s="153">
        <f t="shared" si="27"/>
        <v>22300</v>
      </c>
      <c r="AX172" s="153">
        <f t="shared" si="27"/>
        <v>68868</v>
      </c>
      <c r="AY172" s="153">
        <f t="shared" si="27"/>
        <v>32500</v>
      </c>
      <c r="AZ172" s="153">
        <f t="shared" si="27"/>
        <v>37500</v>
      </c>
      <c r="BA172" s="153">
        <f t="shared" si="27"/>
        <v>0</v>
      </c>
      <c r="BB172" s="153">
        <f t="shared" si="27"/>
        <v>36368</v>
      </c>
      <c r="BC172" s="153">
        <f t="shared" si="27"/>
        <v>0</v>
      </c>
      <c r="BD172" s="153">
        <f t="shared" si="27"/>
        <v>36368</v>
      </c>
      <c r="BE172" s="153">
        <f t="shared" si="27"/>
        <v>3849</v>
      </c>
      <c r="BF172" s="153">
        <f t="shared" si="27"/>
        <v>3849</v>
      </c>
      <c r="BG172" s="153">
        <f t="shared" si="27"/>
        <v>54800</v>
      </c>
      <c r="BH172" s="153">
        <f t="shared" si="27"/>
        <v>54800</v>
      </c>
      <c r="BI172" s="153">
        <f t="shared" si="27"/>
        <v>177027</v>
      </c>
      <c r="BJ172" s="153">
        <f t="shared" si="27"/>
        <v>91168</v>
      </c>
      <c r="BK172" s="153">
        <f>BK173+BK174</f>
        <v>91168</v>
      </c>
      <c r="BL172" s="153">
        <f t="shared" si="27"/>
        <v>54800</v>
      </c>
      <c r="BM172" s="153">
        <f t="shared" si="23"/>
        <v>32500</v>
      </c>
      <c r="BN172" s="153">
        <f t="shared" si="27"/>
        <v>36368</v>
      </c>
      <c r="BO172" s="153">
        <f t="shared" si="27"/>
        <v>0</v>
      </c>
      <c r="BP172" s="153">
        <f t="shared" si="27"/>
        <v>36368</v>
      </c>
      <c r="BQ172" s="153">
        <f t="shared" si="27"/>
        <v>0</v>
      </c>
      <c r="BR172" s="153">
        <f>BR173+BR174</f>
        <v>36368</v>
      </c>
      <c r="BS172" s="153">
        <f t="shared" ref="BS172:CC172" si="28">BS173+BS174</f>
        <v>0</v>
      </c>
      <c r="BT172" s="153">
        <f t="shared" si="28"/>
        <v>0</v>
      </c>
      <c r="BU172" s="153">
        <f t="shared" si="28"/>
        <v>101168</v>
      </c>
      <c r="BV172" s="153">
        <f t="shared" si="28"/>
        <v>91168</v>
      </c>
      <c r="BW172" s="153">
        <f>BW173+BW174</f>
        <v>36368</v>
      </c>
      <c r="BX172" s="153">
        <f>BX173+BX174</f>
        <v>36368</v>
      </c>
      <c r="BY172" s="153">
        <f t="shared" si="28"/>
        <v>10000</v>
      </c>
      <c r="BZ172" s="153">
        <f t="shared" si="28"/>
        <v>33134</v>
      </c>
      <c r="CA172" s="153">
        <v>35142</v>
      </c>
      <c r="CB172" s="153">
        <f t="shared" si="28"/>
        <v>35142</v>
      </c>
      <c r="CC172" s="153">
        <f t="shared" si="28"/>
        <v>35142</v>
      </c>
      <c r="CD172" s="154"/>
      <c r="CE172" s="154"/>
    </row>
    <row r="173" spans="1:83" s="17" customFormat="1" ht="45" hidden="1" x14ac:dyDescent="0.25">
      <c r="A173" s="41">
        <v>1</v>
      </c>
      <c r="B173" s="43" t="s">
        <v>147</v>
      </c>
      <c r="C173" s="62" t="s">
        <v>146</v>
      </c>
      <c r="D173" s="62"/>
      <c r="E173" s="41">
        <v>2016</v>
      </c>
      <c r="F173" s="41" t="s">
        <v>148</v>
      </c>
      <c r="G173" s="39">
        <f>'Bieu8-XSKT'!G173</f>
        <v>170859</v>
      </c>
      <c r="H173" s="39">
        <f>'Bieu8-XSKT'!H173</f>
        <v>160000</v>
      </c>
      <c r="I173" s="39">
        <f>'Bieu8-XSKT'!I173</f>
        <v>0</v>
      </c>
      <c r="J173" s="39">
        <f>'Bieu8-XSKT'!J173</f>
        <v>0</v>
      </c>
      <c r="K173" s="39">
        <f>'Bieu8-XSKT'!K173</f>
        <v>0</v>
      </c>
      <c r="L173" s="39">
        <f>'Bieu8-XSKT'!L173</f>
        <v>0</v>
      </c>
      <c r="M173" s="39">
        <f>'Bieu8-XSKT'!M173</f>
        <v>0</v>
      </c>
      <c r="N173" s="39">
        <f>'Bieu8-XSKT'!N173</f>
        <v>1710</v>
      </c>
      <c r="O173" s="39">
        <f>'Bieu8-XSKT'!O173</f>
        <v>1710</v>
      </c>
      <c r="P173" s="39">
        <f>'Bieu8-XSKT'!P173</f>
        <v>1710</v>
      </c>
      <c r="Q173" s="39">
        <f>'Bieu8-XSKT'!Q173</f>
        <v>0</v>
      </c>
      <c r="R173" s="39">
        <f>'Bieu8-XSKT'!R173</f>
        <v>1710</v>
      </c>
      <c r="S173" s="39">
        <f>'Bieu8-XSKT'!S173</f>
        <v>1710</v>
      </c>
      <c r="T173" s="39">
        <f>'Bieu8-XSKT'!T173</f>
        <v>0</v>
      </c>
      <c r="U173" s="39">
        <f>'Bieu8-XSKT'!U173</f>
        <v>0</v>
      </c>
      <c r="V173" s="39">
        <f>'Bieu8-XSKT'!V173</f>
        <v>1710</v>
      </c>
      <c r="W173" s="39">
        <f>'Bieu8-XSKT'!W173</f>
        <v>1710</v>
      </c>
      <c r="X173" s="39">
        <f>'Bieu8-XSKT'!X173</f>
        <v>170859</v>
      </c>
      <c r="Y173" s="39">
        <f>'Bieu8-XSKT'!Y173</f>
        <v>85000</v>
      </c>
      <c r="Z173" s="39">
        <f>'Bieu8-XSKT'!Z173</f>
        <v>0</v>
      </c>
      <c r="AA173" s="39">
        <f>'Bieu8-XSKT'!AA173</f>
        <v>0</v>
      </c>
      <c r="AB173" s="39">
        <f>'Bieu8-XSKT'!AB173</f>
        <v>2300</v>
      </c>
      <c r="AC173" s="39">
        <f>'Bieu8-XSKT'!AC173</f>
        <v>2300</v>
      </c>
      <c r="AD173" s="39">
        <f>'Bieu8-XSKT'!AD173</f>
        <v>0</v>
      </c>
      <c r="AE173" s="39">
        <f>'Bieu8-XSKT'!AE173</f>
        <v>0</v>
      </c>
      <c r="AF173" s="39">
        <f>'Bieu8-XSKT'!AF173</f>
        <v>4010</v>
      </c>
      <c r="AG173" s="39">
        <f>'Bieu8-XSKT'!AG173</f>
        <v>1000</v>
      </c>
      <c r="AH173" s="39">
        <f>'Bieu8-XSKT'!AH173</f>
        <v>3300</v>
      </c>
      <c r="AI173" s="39">
        <f>'Bieu8-XSKT'!AI173</f>
        <v>3300</v>
      </c>
      <c r="AJ173" s="39">
        <f>'Bieu8-XSKT'!AJ173</f>
        <v>0</v>
      </c>
      <c r="AK173" s="39">
        <f>'Bieu8-XSKT'!AK173</f>
        <v>0</v>
      </c>
      <c r="AL173" s="39">
        <f>'Bieu8-XSKT'!AL173</f>
        <v>2300</v>
      </c>
      <c r="AM173" s="39">
        <f>'Bieu8-XSKT'!AM173</f>
        <v>2300</v>
      </c>
      <c r="AN173" s="39">
        <f>'Bieu8-XSKT'!AN173</f>
        <v>5010</v>
      </c>
      <c r="AO173" s="39">
        <f>'Bieu8-XSKT'!AO173</f>
        <v>5010</v>
      </c>
      <c r="AP173" s="39">
        <f>'Bieu8-XSKT'!AP173</f>
        <v>17000</v>
      </c>
      <c r="AQ173" s="39">
        <f>'Bieu8-XSKT'!AQ173</f>
        <v>1285</v>
      </c>
      <c r="AR173" s="39">
        <f>'Bieu8-XSKT'!AR173</f>
        <v>8665</v>
      </c>
      <c r="AS173" s="39">
        <f>'Bieu8-XSKT'!AS173</f>
        <v>22010</v>
      </c>
      <c r="AT173" s="39">
        <f>'Bieu8-XSKT'!AT173</f>
        <v>22010</v>
      </c>
      <c r="AU173" s="39">
        <f>'Bieu8-XSKT'!AU173</f>
        <v>170859</v>
      </c>
      <c r="AV173" s="39">
        <f>'Bieu8-XSKT'!AV173</f>
        <v>85000</v>
      </c>
      <c r="AW173" s="39">
        <f>'Bieu8-XSKT'!AW173</f>
        <v>20300</v>
      </c>
      <c r="AX173" s="39">
        <f>'Bieu8-XSKT'!AX173</f>
        <v>64700</v>
      </c>
      <c r="AY173" s="39">
        <f>'Bieu8-XSKT'!AY173</f>
        <v>30000</v>
      </c>
      <c r="AZ173" s="39">
        <f>'Bieu8-XSKT'!AZ173</f>
        <v>35000</v>
      </c>
      <c r="BA173" s="39">
        <f>'Bieu8-XSKT'!BA173</f>
        <v>0</v>
      </c>
      <c r="BB173" s="39">
        <f>'Bieu8-XSKT'!BB173</f>
        <v>34700</v>
      </c>
      <c r="BC173" s="39">
        <f>'Bieu8-XSKT'!BC173</f>
        <v>0</v>
      </c>
      <c r="BD173" s="39">
        <f>'Bieu8-XSKT'!BD173</f>
        <v>34700</v>
      </c>
      <c r="BE173" s="39">
        <f>'Bieu8-XSKT'!BE173</f>
        <v>2391</v>
      </c>
      <c r="BF173" s="39">
        <f>'Bieu8-XSKT'!BF173</f>
        <v>2391</v>
      </c>
      <c r="BG173" s="39">
        <f>'Bieu8-XSKT'!BG173</f>
        <v>50300</v>
      </c>
      <c r="BH173" s="39">
        <f>'Bieu8-XSKT'!BH173</f>
        <v>50300</v>
      </c>
      <c r="BI173" s="39">
        <f>'Bieu8-XSKT'!BI173</f>
        <v>170859</v>
      </c>
      <c r="BJ173" s="39">
        <f>'Bieu8-XSKT'!BJ173</f>
        <v>85000</v>
      </c>
      <c r="BK173" s="39">
        <f>'Bieu8-XSKT'!BK173</f>
        <v>85000</v>
      </c>
      <c r="BL173" s="39">
        <f>'Bieu8-XSKT'!BL173</f>
        <v>50300</v>
      </c>
      <c r="BM173" s="39">
        <f>'Bieu8-XSKT'!BM173</f>
        <v>30000</v>
      </c>
      <c r="BN173" s="39">
        <f>'Bieu8-XSKT'!BN173</f>
        <v>34700</v>
      </c>
      <c r="BO173" s="39">
        <f>'Bieu8-XSKT'!BO173</f>
        <v>0</v>
      </c>
      <c r="BP173" s="39">
        <f>'Bieu8-XSKT'!BP173</f>
        <v>34700</v>
      </c>
      <c r="BQ173" s="39">
        <f>'Bieu8-XSKT'!BQ173</f>
        <v>0</v>
      </c>
      <c r="BR173" s="39">
        <f>'Bieu8-XSKT'!BR173</f>
        <v>34700</v>
      </c>
      <c r="BS173" s="39">
        <f>'Bieu8-XSKT'!BS173</f>
        <v>0</v>
      </c>
      <c r="BT173" s="39">
        <f>'Bieu8-XSKT'!BT173</f>
        <v>0</v>
      </c>
      <c r="BU173" s="39">
        <f>'Bieu8-XSKT'!BU173</f>
        <v>95000</v>
      </c>
      <c r="BV173" s="39">
        <f>'Bieu8-XSKT'!BV173</f>
        <v>85000</v>
      </c>
      <c r="BW173" s="39">
        <f>'Bieu8-XSKT'!BW173</f>
        <v>34700</v>
      </c>
      <c r="BX173" s="39">
        <f>'Bieu8-XSKT'!BX173</f>
        <v>34700</v>
      </c>
      <c r="BY173" s="39">
        <f>'Bieu8-XSKT'!BY173</f>
        <v>10000</v>
      </c>
      <c r="BZ173" s="39">
        <f>'Bieu8-XSKT'!BZ173</f>
        <v>33134</v>
      </c>
      <c r="CA173" s="39">
        <f>'Bieu8-XSKT'!CA173</f>
        <v>20000</v>
      </c>
      <c r="CB173" s="39">
        <f>'Bieu8-XSKT'!CB173</f>
        <v>30000</v>
      </c>
      <c r="CC173" s="39">
        <f>'Bieu8-XSKT'!CC173</f>
        <v>30000</v>
      </c>
      <c r="CD173" s="41" t="s">
        <v>149</v>
      </c>
      <c r="CE173" s="41"/>
    </row>
    <row r="174" spans="1:83" s="17" customFormat="1" ht="60" hidden="1" x14ac:dyDescent="0.25">
      <c r="A174" s="41">
        <f>A173+1</f>
        <v>2</v>
      </c>
      <c r="B174" s="156" t="s">
        <v>150</v>
      </c>
      <c r="C174" s="62"/>
      <c r="D174" s="62"/>
      <c r="E174" s="41">
        <v>2016</v>
      </c>
      <c r="F174" s="41" t="s">
        <v>151</v>
      </c>
      <c r="G174" s="39">
        <f>'Bieu8-XSKT'!G174</f>
        <v>13310</v>
      </c>
      <c r="H174" s="39">
        <f>'Bieu8-XSKT'!H174</f>
        <v>13310</v>
      </c>
      <c r="I174" s="39">
        <f>'Bieu8-XSKT'!I174</f>
        <v>0</v>
      </c>
      <c r="J174" s="39">
        <f>'Bieu8-XSKT'!J174</f>
        <v>0</v>
      </c>
      <c r="K174" s="39">
        <f>'Bieu8-XSKT'!K174</f>
        <v>0</v>
      </c>
      <c r="L174" s="39">
        <f>'Bieu8-XSKT'!L174</f>
        <v>2000</v>
      </c>
      <c r="M174" s="39">
        <f>'Bieu8-XSKT'!M174</f>
        <v>2000</v>
      </c>
      <c r="N174" s="39">
        <f>'Bieu8-XSKT'!N174</f>
        <v>0</v>
      </c>
      <c r="O174" s="39">
        <f>'Bieu8-XSKT'!O174</f>
        <v>0</v>
      </c>
      <c r="P174" s="39">
        <f>'Bieu8-XSKT'!P174</f>
        <v>0</v>
      </c>
      <c r="Q174" s="39">
        <f>'Bieu8-XSKT'!Q174</f>
        <v>0</v>
      </c>
      <c r="R174" s="39">
        <f>'Bieu8-XSKT'!R174</f>
        <v>0</v>
      </c>
      <c r="S174" s="39">
        <f>'Bieu8-XSKT'!S174</f>
        <v>0</v>
      </c>
      <c r="T174" s="39">
        <f>'Bieu8-XSKT'!T174</f>
        <v>0</v>
      </c>
      <c r="U174" s="39">
        <f>'Bieu8-XSKT'!U174</f>
        <v>0</v>
      </c>
      <c r="V174" s="39">
        <f>'Bieu8-XSKT'!V174</f>
        <v>2000</v>
      </c>
      <c r="W174" s="39">
        <f>'Bieu8-XSKT'!W174</f>
        <v>2000</v>
      </c>
      <c r="X174" s="39">
        <f>'Bieu8-XSKT'!X174</f>
        <v>6168</v>
      </c>
      <c r="Y174" s="39">
        <f>'Bieu8-XSKT'!Y174</f>
        <v>6168</v>
      </c>
      <c r="Z174" s="39">
        <f>'Bieu8-XSKT'!Z174</f>
        <v>0</v>
      </c>
      <c r="AA174" s="39">
        <f>'Bieu8-XSKT'!AA174</f>
        <v>0</v>
      </c>
      <c r="AB174" s="39">
        <f>'Bieu8-XSKT'!AB174</f>
        <v>0</v>
      </c>
      <c r="AC174" s="39">
        <f>'Bieu8-XSKT'!AC174</f>
        <v>0</v>
      </c>
      <c r="AD174" s="39">
        <f>'Bieu8-XSKT'!AD174</f>
        <v>0</v>
      </c>
      <c r="AE174" s="39">
        <f>'Bieu8-XSKT'!AE174</f>
        <v>0</v>
      </c>
      <c r="AF174" s="39">
        <f>'Bieu8-XSKT'!AF174</f>
        <v>2000</v>
      </c>
      <c r="AG174" s="39">
        <f>'Bieu8-XSKT'!AG174</f>
        <v>0</v>
      </c>
      <c r="AH174" s="39">
        <f>'Bieu8-XSKT'!AH174</f>
        <v>0</v>
      </c>
      <c r="AI174" s="39">
        <f>'Bieu8-XSKT'!AI174</f>
        <v>0</v>
      </c>
      <c r="AJ174" s="39">
        <f>'Bieu8-XSKT'!AJ174</f>
        <v>0</v>
      </c>
      <c r="AK174" s="39">
        <f>'Bieu8-XSKT'!AK174</f>
        <v>0</v>
      </c>
      <c r="AL174" s="39">
        <f>'Bieu8-XSKT'!AL174</f>
        <v>0</v>
      </c>
      <c r="AM174" s="39">
        <f>'Bieu8-XSKT'!AM174</f>
        <v>0</v>
      </c>
      <c r="AN174" s="39">
        <f>'Bieu8-XSKT'!AN174</f>
        <v>2000</v>
      </c>
      <c r="AO174" s="39">
        <f>'Bieu8-XSKT'!AO174</f>
        <v>2000</v>
      </c>
      <c r="AP174" s="39">
        <f>'Bieu8-XSKT'!AP174</f>
        <v>2000</v>
      </c>
      <c r="AQ174" s="39">
        <f>'Bieu8-XSKT'!AQ174</f>
        <v>29</v>
      </c>
      <c r="AR174" s="39">
        <f>'Bieu8-XSKT'!AR174</f>
        <v>216</v>
      </c>
      <c r="AS174" s="39">
        <f>'Bieu8-XSKT'!AS174</f>
        <v>4000</v>
      </c>
      <c r="AT174" s="39">
        <f>'Bieu8-XSKT'!AT174</f>
        <v>4000</v>
      </c>
      <c r="AU174" s="39">
        <f>'Bieu8-XSKT'!AU174</f>
        <v>6168</v>
      </c>
      <c r="AV174" s="39">
        <f>'Bieu8-XSKT'!AV174</f>
        <v>6168</v>
      </c>
      <c r="AW174" s="39">
        <f>'Bieu8-XSKT'!AW174</f>
        <v>2000</v>
      </c>
      <c r="AX174" s="39">
        <f>'Bieu8-XSKT'!AX174</f>
        <v>4168</v>
      </c>
      <c r="AY174" s="39">
        <f>'Bieu8-XSKT'!AY174</f>
        <v>2500</v>
      </c>
      <c r="AZ174" s="39">
        <f>'Bieu8-XSKT'!AZ174</f>
        <v>2500</v>
      </c>
      <c r="BA174" s="39">
        <f>'Bieu8-XSKT'!BA174</f>
        <v>0</v>
      </c>
      <c r="BB174" s="39">
        <f>'Bieu8-XSKT'!BB174</f>
        <v>1668</v>
      </c>
      <c r="BC174" s="39">
        <f>'Bieu8-XSKT'!BC174</f>
        <v>0</v>
      </c>
      <c r="BD174" s="39">
        <f>'Bieu8-XSKT'!BD174</f>
        <v>1668</v>
      </c>
      <c r="BE174" s="39">
        <f>'Bieu8-XSKT'!BE174</f>
        <v>1458</v>
      </c>
      <c r="BF174" s="39">
        <f>'Bieu8-XSKT'!BF174</f>
        <v>1458</v>
      </c>
      <c r="BG174" s="39">
        <f>'Bieu8-XSKT'!BG174</f>
        <v>4500</v>
      </c>
      <c r="BH174" s="39">
        <f>'Bieu8-XSKT'!BH174</f>
        <v>4500</v>
      </c>
      <c r="BI174" s="39">
        <f>'Bieu8-XSKT'!BI174</f>
        <v>6168</v>
      </c>
      <c r="BJ174" s="39">
        <f>'Bieu8-XSKT'!BJ174</f>
        <v>6168</v>
      </c>
      <c r="BK174" s="39">
        <f>'Bieu8-XSKT'!BK174</f>
        <v>6168</v>
      </c>
      <c r="BL174" s="39">
        <f>'Bieu8-XSKT'!BL174</f>
        <v>4500</v>
      </c>
      <c r="BM174" s="39">
        <f>'Bieu8-XSKT'!BM174</f>
        <v>2500</v>
      </c>
      <c r="BN174" s="39">
        <f>'Bieu8-XSKT'!BN174</f>
        <v>1668</v>
      </c>
      <c r="BO174" s="39">
        <f>'Bieu8-XSKT'!BO174</f>
        <v>0</v>
      </c>
      <c r="BP174" s="39">
        <f>'Bieu8-XSKT'!BP174</f>
        <v>1668</v>
      </c>
      <c r="BQ174" s="39">
        <f>'Bieu8-XSKT'!BQ174</f>
        <v>0</v>
      </c>
      <c r="BR174" s="39">
        <f>'Bieu8-XSKT'!BR174</f>
        <v>1668</v>
      </c>
      <c r="BS174" s="39">
        <f>'Bieu8-XSKT'!BS174</f>
        <v>0</v>
      </c>
      <c r="BT174" s="39">
        <f>'Bieu8-XSKT'!BT174</f>
        <v>0</v>
      </c>
      <c r="BU174" s="39">
        <f>'Bieu8-XSKT'!BU174</f>
        <v>6168</v>
      </c>
      <c r="BV174" s="39">
        <f>'Bieu8-XSKT'!BV174</f>
        <v>6168</v>
      </c>
      <c r="BW174" s="39">
        <f>'Bieu8-XSKT'!BW174</f>
        <v>1668</v>
      </c>
      <c r="BX174" s="39">
        <f>'Bieu8-XSKT'!BX174</f>
        <v>1668</v>
      </c>
      <c r="BY174" s="39">
        <f>'Bieu8-XSKT'!BY174</f>
        <v>0</v>
      </c>
      <c r="BZ174" s="39">
        <f>'Bieu8-XSKT'!BZ174</f>
        <v>0</v>
      </c>
      <c r="CA174" s="39">
        <f>'Bieu8-XSKT'!CA174</f>
        <v>5142</v>
      </c>
      <c r="CB174" s="39">
        <f>'Bieu8-XSKT'!CB174</f>
        <v>5142</v>
      </c>
      <c r="CC174" s="39">
        <v>5142</v>
      </c>
      <c r="CD174" s="58" t="s">
        <v>152</v>
      </c>
      <c r="CE174" s="58"/>
    </row>
    <row r="175" spans="1:83" s="17" customFormat="1" ht="15.75" hidden="1" x14ac:dyDescent="0.25">
      <c r="A175" s="41"/>
      <c r="B175" s="43"/>
      <c r="C175" s="44"/>
      <c r="D175" s="44"/>
      <c r="E175" s="45"/>
      <c r="F175" s="41"/>
      <c r="G175" s="48"/>
      <c r="H175" s="48"/>
      <c r="I175" s="38"/>
      <c r="J175" s="38"/>
      <c r="K175" s="38"/>
      <c r="L175" s="48"/>
      <c r="M175" s="48"/>
      <c r="N175" s="39"/>
      <c r="O175" s="39"/>
      <c r="P175" s="38"/>
      <c r="Q175" s="38"/>
      <c r="R175" s="39"/>
      <c r="S175" s="39"/>
      <c r="T175" s="38"/>
      <c r="U175" s="39"/>
      <c r="V175" s="39"/>
      <c r="W175" s="39"/>
      <c r="X175" s="38"/>
      <c r="Y175" s="38"/>
      <c r="Z175" s="38"/>
      <c r="AA175" s="38"/>
      <c r="AB175" s="39"/>
      <c r="AC175" s="39"/>
      <c r="AD175" s="39"/>
      <c r="AE175" s="38"/>
      <c r="AF175" s="38"/>
      <c r="AG175" s="39"/>
      <c r="AH175" s="39"/>
      <c r="AI175" s="39"/>
      <c r="AJ175" s="39"/>
      <c r="AK175" s="39"/>
      <c r="AL175" s="39"/>
      <c r="AM175" s="39"/>
      <c r="AN175" s="39"/>
      <c r="AO175" s="39"/>
      <c r="AP175" s="38"/>
      <c r="AQ175" s="38"/>
      <c r="AR175" s="38"/>
      <c r="AS175" s="39"/>
      <c r="AT175" s="39"/>
      <c r="AU175" s="48"/>
      <c r="AV175" s="48"/>
      <c r="AW175" s="38"/>
      <c r="AX175" s="38"/>
      <c r="AY175" s="38"/>
      <c r="AZ175" s="38"/>
      <c r="BA175" s="38"/>
      <c r="BB175" s="38"/>
      <c r="BC175" s="38"/>
      <c r="BD175" s="39"/>
      <c r="BE175" s="38"/>
      <c r="BF175" s="38"/>
      <c r="BG175" s="39"/>
      <c r="BH175" s="39"/>
      <c r="BI175" s="39"/>
      <c r="BJ175" s="39"/>
      <c r="BK175" s="39"/>
      <c r="BL175" s="39"/>
      <c r="BM175" s="39"/>
      <c r="BN175" s="39"/>
      <c r="BO175" s="38"/>
      <c r="BP175" s="38"/>
      <c r="BQ175" s="39"/>
      <c r="BR175" s="39"/>
      <c r="BS175" s="39">
        <f t="shared" ref="BS175" si="29">BP175-BR175</f>
        <v>0</v>
      </c>
      <c r="BT175" s="39"/>
      <c r="BU175" s="39">
        <f t="shared" ref="BU175" si="30">BK175+BT175</f>
        <v>0</v>
      </c>
      <c r="BV175" s="39">
        <f t="shared" ref="BV175" si="31">BK175-BP175+BR175</f>
        <v>0</v>
      </c>
      <c r="BW175" s="39"/>
      <c r="BX175" s="39"/>
      <c r="BY175" s="39">
        <f>BU175-BV175</f>
        <v>0</v>
      </c>
      <c r="BZ175" s="39">
        <f t="shared" ref="BZ175:CC175" si="32">BY175</f>
        <v>0</v>
      </c>
      <c r="CA175" s="39">
        <v>0</v>
      </c>
      <c r="CB175" s="39">
        <f>BZ175</f>
        <v>0</v>
      </c>
      <c r="CC175" s="39">
        <f t="shared" si="32"/>
        <v>0</v>
      </c>
      <c r="CD175" s="41"/>
      <c r="CE175" s="41"/>
    </row>
    <row r="176" spans="1:83" s="158" customFormat="1" ht="15" x14ac:dyDescent="0.25">
      <c r="A176" s="143" t="s">
        <v>144</v>
      </c>
      <c r="B176" s="144" t="s">
        <v>154</v>
      </c>
      <c r="C176" s="41"/>
      <c r="D176" s="41"/>
      <c r="E176" s="41"/>
      <c r="F176" s="143"/>
      <c r="G176" s="153">
        <f t="shared" ref="G176:BR176" si="33">G192</f>
        <v>4188</v>
      </c>
      <c r="H176" s="153">
        <f t="shared" si="33"/>
        <v>3769.2000000000003</v>
      </c>
      <c r="I176" s="153">
        <f t="shared" si="33"/>
        <v>0</v>
      </c>
      <c r="J176" s="153">
        <f t="shared" si="33"/>
        <v>0</v>
      </c>
      <c r="K176" s="153">
        <f t="shared" si="33"/>
        <v>0</v>
      </c>
      <c r="L176" s="153">
        <f t="shared" si="33"/>
        <v>0</v>
      </c>
      <c r="M176" s="153">
        <f t="shared" si="33"/>
        <v>0</v>
      </c>
      <c r="N176" s="153">
        <f t="shared" si="33"/>
        <v>0</v>
      </c>
      <c r="O176" s="153">
        <f t="shared" si="33"/>
        <v>0</v>
      </c>
      <c r="P176" s="153">
        <f t="shared" si="33"/>
        <v>0</v>
      </c>
      <c r="Q176" s="153">
        <f t="shared" si="33"/>
        <v>0</v>
      </c>
      <c r="R176" s="153">
        <f t="shared" si="33"/>
        <v>0</v>
      </c>
      <c r="S176" s="153">
        <f t="shared" si="33"/>
        <v>0</v>
      </c>
      <c r="T176" s="153">
        <f t="shared" si="33"/>
        <v>0</v>
      </c>
      <c r="U176" s="153">
        <f t="shared" si="33"/>
        <v>0</v>
      </c>
      <c r="V176" s="153">
        <f t="shared" si="33"/>
        <v>0</v>
      </c>
      <c r="W176" s="153">
        <f t="shared" si="33"/>
        <v>0</v>
      </c>
      <c r="X176" s="153">
        <f t="shared" si="33"/>
        <v>0</v>
      </c>
      <c r="Y176" s="153">
        <f t="shared" si="33"/>
        <v>0</v>
      </c>
      <c r="Z176" s="153">
        <f t="shared" si="33"/>
        <v>0</v>
      </c>
      <c r="AA176" s="153">
        <f t="shared" si="33"/>
        <v>0</v>
      </c>
      <c r="AB176" s="153">
        <f t="shared" si="33"/>
        <v>0</v>
      </c>
      <c r="AC176" s="153">
        <f t="shared" si="33"/>
        <v>0</v>
      </c>
      <c r="AD176" s="153">
        <f t="shared" si="33"/>
        <v>0</v>
      </c>
      <c r="AE176" s="153">
        <f t="shared" si="33"/>
        <v>0</v>
      </c>
      <c r="AF176" s="153">
        <f t="shared" si="33"/>
        <v>0</v>
      </c>
      <c r="AG176" s="153">
        <f t="shared" si="33"/>
        <v>0</v>
      </c>
      <c r="AH176" s="153">
        <f t="shared" si="33"/>
        <v>0</v>
      </c>
      <c r="AI176" s="153">
        <f t="shared" si="33"/>
        <v>0</v>
      </c>
      <c r="AJ176" s="153">
        <f t="shared" si="33"/>
        <v>0</v>
      </c>
      <c r="AK176" s="153">
        <f t="shared" si="33"/>
        <v>0</v>
      </c>
      <c r="AL176" s="153">
        <f t="shared" si="33"/>
        <v>0</v>
      </c>
      <c r="AM176" s="153">
        <f t="shared" si="33"/>
        <v>0</v>
      </c>
      <c r="AN176" s="153">
        <f t="shared" si="33"/>
        <v>0</v>
      </c>
      <c r="AO176" s="153">
        <f t="shared" si="33"/>
        <v>0</v>
      </c>
      <c r="AP176" s="153">
        <f t="shared" si="33"/>
        <v>0</v>
      </c>
      <c r="AQ176" s="153">
        <f t="shared" si="33"/>
        <v>0</v>
      </c>
      <c r="AR176" s="153">
        <f t="shared" si="33"/>
        <v>0</v>
      </c>
      <c r="AS176" s="153">
        <f t="shared" si="33"/>
        <v>0</v>
      </c>
      <c r="AT176" s="153">
        <f t="shared" si="33"/>
        <v>0</v>
      </c>
      <c r="AU176" s="153">
        <f t="shared" si="33"/>
        <v>0</v>
      </c>
      <c r="AV176" s="153">
        <f t="shared" si="33"/>
        <v>0</v>
      </c>
      <c r="AW176" s="153">
        <f t="shared" si="33"/>
        <v>0</v>
      </c>
      <c r="AX176" s="153">
        <f t="shared" si="33"/>
        <v>0</v>
      </c>
      <c r="AY176" s="153">
        <f t="shared" si="33"/>
        <v>0</v>
      </c>
      <c r="AZ176" s="153">
        <f t="shared" si="33"/>
        <v>0</v>
      </c>
      <c r="BA176" s="153">
        <f t="shared" si="33"/>
        <v>0</v>
      </c>
      <c r="BB176" s="153">
        <f t="shared" si="33"/>
        <v>0</v>
      </c>
      <c r="BC176" s="153">
        <f t="shared" si="33"/>
        <v>0</v>
      </c>
      <c r="BD176" s="153">
        <f t="shared" si="33"/>
        <v>0</v>
      </c>
      <c r="BE176" s="153">
        <f t="shared" si="33"/>
        <v>0</v>
      </c>
      <c r="BF176" s="153">
        <f t="shared" si="33"/>
        <v>0</v>
      </c>
      <c r="BG176" s="153">
        <f t="shared" si="33"/>
        <v>0</v>
      </c>
      <c r="BH176" s="153">
        <f t="shared" si="33"/>
        <v>0</v>
      </c>
      <c r="BI176" s="153">
        <f t="shared" si="33"/>
        <v>0</v>
      </c>
      <c r="BJ176" s="153">
        <f t="shared" si="33"/>
        <v>0</v>
      </c>
      <c r="BK176" s="153">
        <f t="shared" si="33"/>
        <v>0</v>
      </c>
      <c r="BL176" s="153">
        <f t="shared" si="33"/>
        <v>0</v>
      </c>
      <c r="BM176" s="153">
        <f t="shared" si="33"/>
        <v>0</v>
      </c>
      <c r="BN176" s="153">
        <f t="shared" si="33"/>
        <v>0</v>
      </c>
      <c r="BO176" s="153">
        <f t="shared" si="33"/>
        <v>0</v>
      </c>
      <c r="BP176" s="153">
        <f t="shared" si="33"/>
        <v>0</v>
      </c>
      <c r="BQ176" s="153">
        <f t="shared" si="33"/>
        <v>0</v>
      </c>
      <c r="BR176" s="153">
        <f t="shared" si="33"/>
        <v>0</v>
      </c>
      <c r="BS176" s="153">
        <f t="shared" ref="BS176:CA176" si="34">BS192</f>
        <v>0</v>
      </c>
      <c r="BT176" s="153">
        <f t="shared" si="34"/>
        <v>0</v>
      </c>
      <c r="BU176" s="153">
        <f t="shared" si="34"/>
        <v>0</v>
      </c>
      <c r="BV176" s="153">
        <f t="shared" si="34"/>
        <v>100</v>
      </c>
      <c r="BW176" s="153">
        <f t="shared" si="34"/>
        <v>0</v>
      </c>
      <c r="BX176" s="153">
        <f t="shared" si="34"/>
        <v>0</v>
      </c>
      <c r="BY176" s="398">
        <f t="shared" si="34"/>
        <v>-100</v>
      </c>
      <c r="BZ176" s="153">
        <f t="shared" si="34"/>
        <v>-100</v>
      </c>
      <c r="CA176" s="153">
        <f t="shared" si="34"/>
        <v>1900</v>
      </c>
      <c r="CB176" s="153">
        <f>CB192</f>
        <v>1800</v>
      </c>
      <c r="CC176" s="153">
        <f>CC177+CC182+CC192+CC197</f>
        <v>27455</v>
      </c>
      <c r="CD176" s="154"/>
      <c r="CE176" s="154"/>
    </row>
    <row r="177" spans="1:83" s="158" customFormat="1" ht="28.5" hidden="1" x14ac:dyDescent="0.25">
      <c r="A177" s="114" t="s">
        <v>51</v>
      </c>
      <c r="B177" s="115" t="s">
        <v>52</v>
      </c>
      <c r="C177" s="41"/>
      <c r="D177" s="41"/>
      <c r="E177" s="41"/>
      <c r="F177" s="143"/>
      <c r="G177" s="153">
        <f t="shared" ref="G177:BR177" si="35">SUM(G178:G179)</f>
        <v>28473</v>
      </c>
      <c r="H177" s="153">
        <f t="shared" si="35"/>
        <v>28473</v>
      </c>
      <c r="I177" s="153">
        <f t="shared" si="35"/>
        <v>0</v>
      </c>
      <c r="J177" s="153">
        <f t="shared" si="35"/>
        <v>0</v>
      </c>
      <c r="K177" s="153">
        <f t="shared" si="35"/>
        <v>0</v>
      </c>
      <c r="L177" s="153">
        <f t="shared" si="35"/>
        <v>0</v>
      </c>
      <c r="M177" s="153">
        <f t="shared" si="35"/>
        <v>0</v>
      </c>
      <c r="N177" s="153">
        <f t="shared" si="35"/>
        <v>0</v>
      </c>
      <c r="O177" s="153">
        <f t="shared" si="35"/>
        <v>0</v>
      </c>
      <c r="P177" s="153">
        <f t="shared" si="35"/>
        <v>0</v>
      </c>
      <c r="Q177" s="153">
        <f t="shared" si="35"/>
        <v>0</v>
      </c>
      <c r="R177" s="153">
        <f t="shared" si="35"/>
        <v>0</v>
      </c>
      <c r="S177" s="153">
        <f t="shared" si="35"/>
        <v>0</v>
      </c>
      <c r="T177" s="153">
        <f t="shared" si="35"/>
        <v>0</v>
      </c>
      <c r="U177" s="153">
        <f t="shared" si="35"/>
        <v>0</v>
      </c>
      <c r="V177" s="153">
        <f t="shared" si="35"/>
        <v>0</v>
      </c>
      <c r="W177" s="153">
        <f t="shared" si="35"/>
        <v>0</v>
      </c>
      <c r="X177" s="153">
        <f t="shared" si="35"/>
        <v>0</v>
      </c>
      <c r="Y177" s="153">
        <f t="shared" si="35"/>
        <v>0</v>
      </c>
      <c r="Z177" s="153">
        <f t="shared" si="35"/>
        <v>0</v>
      </c>
      <c r="AA177" s="153">
        <f t="shared" si="35"/>
        <v>0</v>
      </c>
      <c r="AB177" s="153">
        <f t="shared" si="35"/>
        <v>0</v>
      </c>
      <c r="AC177" s="153">
        <f t="shared" si="35"/>
        <v>0</v>
      </c>
      <c r="AD177" s="153">
        <f t="shared" si="35"/>
        <v>0</v>
      </c>
      <c r="AE177" s="153">
        <f t="shared" si="35"/>
        <v>0</v>
      </c>
      <c r="AF177" s="153">
        <f t="shared" si="35"/>
        <v>0</v>
      </c>
      <c r="AG177" s="153">
        <f t="shared" si="35"/>
        <v>0</v>
      </c>
      <c r="AH177" s="153">
        <f t="shared" si="35"/>
        <v>0</v>
      </c>
      <c r="AI177" s="153">
        <f t="shared" si="35"/>
        <v>0</v>
      </c>
      <c r="AJ177" s="153">
        <f t="shared" si="35"/>
        <v>0</v>
      </c>
      <c r="AK177" s="153">
        <f t="shared" si="35"/>
        <v>0</v>
      </c>
      <c r="AL177" s="153">
        <f t="shared" si="35"/>
        <v>0</v>
      </c>
      <c r="AM177" s="153">
        <f t="shared" si="35"/>
        <v>0</v>
      </c>
      <c r="AN177" s="153">
        <f t="shared" si="35"/>
        <v>0</v>
      </c>
      <c r="AO177" s="153">
        <f t="shared" si="35"/>
        <v>0</v>
      </c>
      <c r="AP177" s="153">
        <f t="shared" si="35"/>
        <v>4200</v>
      </c>
      <c r="AQ177" s="153">
        <f t="shared" si="35"/>
        <v>393</v>
      </c>
      <c r="AR177" s="153">
        <f t="shared" si="35"/>
        <v>2731</v>
      </c>
      <c r="AS177" s="153">
        <f t="shared" si="35"/>
        <v>4200</v>
      </c>
      <c r="AT177" s="153">
        <f t="shared" si="35"/>
        <v>4200</v>
      </c>
      <c r="AU177" s="153">
        <f t="shared" si="35"/>
        <v>28149</v>
      </c>
      <c r="AV177" s="153">
        <f t="shared" si="35"/>
        <v>26936</v>
      </c>
      <c r="AW177" s="153">
        <f t="shared" si="35"/>
        <v>4200</v>
      </c>
      <c r="AX177" s="153">
        <f t="shared" si="35"/>
        <v>22736</v>
      </c>
      <c r="AY177" s="153">
        <f t="shared" si="35"/>
        <v>13000</v>
      </c>
      <c r="AZ177" s="153">
        <f t="shared" si="35"/>
        <v>13000</v>
      </c>
      <c r="BA177" s="153">
        <f t="shared" si="35"/>
        <v>0</v>
      </c>
      <c r="BB177" s="153">
        <f t="shared" si="35"/>
        <v>9736</v>
      </c>
      <c r="BC177" s="153">
        <f t="shared" si="35"/>
        <v>0</v>
      </c>
      <c r="BD177" s="153">
        <f t="shared" si="35"/>
        <v>9736</v>
      </c>
      <c r="BE177" s="153">
        <f t="shared" si="35"/>
        <v>10203</v>
      </c>
      <c r="BF177" s="153">
        <f t="shared" si="35"/>
        <v>10203</v>
      </c>
      <c r="BG177" s="153">
        <f t="shared" si="35"/>
        <v>17200</v>
      </c>
      <c r="BH177" s="153">
        <f t="shared" si="35"/>
        <v>17200</v>
      </c>
      <c r="BI177" s="153">
        <f t="shared" si="35"/>
        <v>28149</v>
      </c>
      <c r="BJ177" s="153">
        <f t="shared" si="35"/>
        <v>26936</v>
      </c>
      <c r="BK177" s="153">
        <f t="shared" si="35"/>
        <v>30637</v>
      </c>
      <c r="BL177" s="153">
        <f t="shared" si="35"/>
        <v>19600</v>
      </c>
      <c r="BM177" s="153">
        <f t="shared" si="35"/>
        <v>13000</v>
      </c>
      <c r="BN177" s="153">
        <f t="shared" si="35"/>
        <v>7336</v>
      </c>
      <c r="BO177" s="153">
        <f t="shared" si="35"/>
        <v>3701</v>
      </c>
      <c r="BP177" s="153">
        <f t="shared" si="35"/>
        <v>11037</v>
      </c>
      <c r="BQ177" s="153">
        <f t="shared" si="35"/>
        <v>2785</v>
      </c>
      <c r="BR177" s="153">
        <f t="shared" si="35"/>
        <v>6585</v>
      </c>
      <c r="BS177" s="153">
        <f t="shared" ref="BS177:CA177" si="36">SUM(BS178:BS179)</f>
        <v>4452</v>
      </c>
      <c r="BT177" s="153">
        <f t="shared" si="36"/>
        <v>0</v>
      </c>
      <c r="BU177" s="153">
        <f t="shared" si="36"/>
        <v>27661</v>
      </c>
      <c r="BV177" s="153">
        <f t="shared" si="36"/>
        <v>27285</v>
      </c>
      <c r="BW177" s="153">
        <f t="shared" si="36"/>
        <v>6585</v>
      </c>
      <c r="BX177" s="153">
        <f t="shared" si="36"/>
        <v>6585</v>
      </c>
      <c r="BY177" s="398">
        <f t="shared" si="36"/>
        <v>376</v>
      </c>
      <c r="BZ177" s="153">
        <f t="shared" si="36"/>
        <v>376</v>
      </c>
      <c r="CA177" s="153">
        <f t="shared" si="36"/>
        <v>812</v>
      </c>
      <c r="CB177" s="153">
        <f>SUM(CB178:CB179)</f>
        <v>1188</v>
      </c>
      <c r="CC177" s="153">
        <f>SUM(CC178:CC180)</f>
        <v>0</v>
      </c>
      <c r="CD177" s="154"/>
      <c r="CE177" s="154"/>
    </row>
    <row r="178" spans="1:83" s="158" customFormat="1" ht="45" hidden="1" x14ac:dyDescent="0.25">
      <c r="A178" s="41">
        <v>1</v>
      </c>
      <c r="B178" s="51" t="s">
        <v>409</v>
      </c>
      <c r="C178" s="41"/>
      <c r="D178" s="41"/>
      <c r="E178" s="41">
        <v>2017</v>
      </c>
      <c r="F178" s="41" t="s">
        <v>410</v>
      </c>
      <c r="G178" s="38">
        <f>'Bieu8-XSKT'!G178</f>
        <v>13497</v>
      </c>
      <c r="H178" s="38">
        <f>'Bieu8-XSKT'!H178</f>
        <v>13497</v>
      </c>
      <c r="I178" s="38">
        <f>'Bieu8-XSKT'!I178</f>
        <v>0</v>
      </c>
      <c r="J178" s="38">
        <f>'Bieu8-XSKT'!J178</f>
        <v>0</v>
      </c>
      <c r="K178" s="38">
        <f>'Bieu8-XSKT'!K178</f>
        <v>0</v>
      </c>
      <c r="L178" s="38">
        <f>'Bieu8-XSKT'!L178</f>
        <v>0</v>
      </c>
      <c r="M178" s="38">
        <f>'Bieu8-XSKT'!M178</f>
        <v>0</v>
      </c>
      <c r="N178" s="38">
        <f>'Bieu8-XSKT'!N178</f>
        <v>0</v>
      </c>
      <c r="O178" s="38">
        <f>'Bieu8-XSKT'!O178</f>
        <v>0</v>
      </c>
      <c r="P178" s="38">
        <f>'Bieu8-XSKT'!P178</f>
        <v>0</v>
      </c>
      <c r="Q178" s="38">
        <f>'Bieu8-XSKT'!Q178</f>
        <v>0</v>
      </c>
      <c r="R178" s="38">
        <f>'Bieu8-XSKT'!R178</f>
        <v>0</v>
      </c>
      <c r="S178" s="38">
        <f>'Bieu8-XSKT'!S178</f>
        <v>0</v>
      </c>
      <c r="T178" s="38">
        <f>'Bieu8-XSKT'!T178</f>
        <v>0</v>
      </c>
      <c r="U178" s="38">
        <f>'Bieu8-XSKT'!U178</f>
        <v>0</v>
      </c>
      <c r="V178" s="38">
        <f>'Bieu8-XSKT'!V178</f>
        <v>0</v>
      </c>
      <c r="W178" s="38">
        <f>'Bieu8-XSKT'!W178</f>
        <v>0</v>
      </c>
      <c r="X178" s="38">
        <f>'Bieu8-XSKT'!X178</f>
        <v>0</v>
      </c>
      <c r="Y178" s="38">
        <f>'Bieu8-XSKT'!Y178</f>
        <v>0</v>
      </c>
      <c r="Z178" s="38">
        <f>'Bieu8-XSKT'!Z178</f>
        <v>0</v>
      </c>
      <c r="AA178" s="38">
        <f>'Bieu8-XSKT'!AA178</f>
        <v>0</v>
      </c>
      <c r="AB178" s="38">
        <f>'Bieu8-XSKT'!AB178</f>
        <v>0</v>
      </c>
      <c r="AC178" s="38">
        <f>'Bieu8-XSKT'!AC178</f>
        <v>0</v>
      </c>
      <c r="AD178" s="38">
        <f>'Bieu8-XSKT'!AD178</f>
        <v>0</v>
      </c>
      <c r="AE178" s="38">
        <f>'Bieu8-XSKT'!AE178</f>
        <v>0</v>
      </c>
      <c r="AF178" s="38">
        <f>'Bieu8-XSKT'!AF178</f>
        <v>0</v>
      </c>
      <c r="AG178" s="38">
        <f>'Bieu8-XSKT'!AG178</f>
        <v>0</v>
      </c>
      <c r="AH178" s="38">
        <f>'Bieu8-XSKT'!AH178</f>
        <v>0</v>
      </c>
      <c r="AI178" s="38">
        <f>'Bieu8-XSKT'!AI178</f>
        <v>0</v>
      </c>
      <c r="AJ178" s="38">
        <f>'Bieu8-XSKT'!AJ178</f>
        <v>0</v>
      </c>
      <c r="AK178" s="38">
        <f>'Bieu8-XSKT'!AK178</f>
        <v>0</v>
      </c>
      <c r="AL178" s="38">
        <f>'Bieu8-XSKT'!AL178</f>
        <v>0</v>
      </c>
      <c r="AM178" s="38">
        <f>'Bieu8-XSKT'!AM178</f>
        <v>0</v>
      </c>
      <c r="AN178" s="38">
        <f>'Bieu8-XSKT'!AN178</f>
        <v>0</v>
      </c>
      <c r="AO178" s="38">
        <f>'Bieu8-XSKT'!AO178</f>
        <v>0</v>
      </c>
      <c r="AP178" s="38">
        <f>'Bieu8-XSKT'!AP178</f>
        <v>2200</v>
      </c>
      <c r="AQ178" s="38">
        <f>'Bieu8-XSKT'!AQ178</f>
        <v>311</v>
      </c>
      <c r="AR178" s="38">
        <f>'Bieu8-XSKT'!AR178</f>
        <v>1458</v>
      </c>
      <c r="AS178" s="38">
        <f>'Bieu8-XSKT'!AS178</f>
        <v>2200</v>
      </c>
      <c r="AT178" s="38">
        <f>'Bieu8-XSKT'!AT178</f>
        <v>2200</v>
      </c>
      <c r="AU178" s="38">
        <f>'Bieu8-XSKT'!AU178</f>
        <v>13173</v>
      </c>
      <c r="AV178" s="38">
        <f>'Bieu8-XSKT'!AV178</f>
        <v>11960</v>
      </c>
      <c r="AW178" s="38">
        <f>'Bieu8-XSKT'!AW178</f>
        <v>2200</v>
      </c>
      <c r="AX178" s="38">
        <f>'Bieu8-XSKT'!AX178</f>
        <v>9760</v>
      </c>
      <c r="AY178" s="38">
        <f>'Bieu8-XSKT'!AY178</f>
        <v>6500</v>
      </c>
      <c r="AZ178" s="38">
        <f>'Bieu8-XSKT'!AZ178</f>
        <v>6500</v>
      </c>
      <c r="BA178" s="38">
        <f>'Bieu8-XSKT'!BA178</f>
        <v>0</v>
      </c>
      <c r="BB178" s="38">
        <f>'Bieu8-XSKT'!BB178</f>
        <v>3260</v>
      </c>
      <c r="BC178" s="38">
        <f>'Bieu8-XSKT'!BC178</f>
        <v>0</v>
      </c>
      <c r="BD178" s="38">
        <f>'Bieu8-XSKT'!BD178</f>
        <v>3260</v>
      </c>
      <c r="BE178" s="38">
        <f>'Bieu8-XSKT'!BE178</f>
        <v>6197</v>
      </c>
      <c r="BF178" s="38">
        <f>'Bieu8-XSKT'!BF178</f>
        <v>6197</v>
      </c>
      <c r="BG178" s="38">
        <f>'Bieu8-XSKT'!BG178</f>
        <v>8700</v>
      </c>
      <c r="BH178" s="38">
        <f>'Bieu8-XSKT'!BH178</f>
        <v>8700</v>
      </c>
      <c r="BI178" s="38">
        <f>'Bieu8-XSKT'!BI178</f>
        <v>13173</v>
      </c>
      <c r="BJ178" s="38">
        <f>'Bieu8-XSKT'!BJ178</f>
        <v>11960</v>
      </c>
      <c r="BK178" s="38">
        <f>'Bieu8-XSKT'!BK178</f>
        <v>12685</v>
      </c>
      <c r="BL178" s="38">
        <f>'Bieu8-XSKT'!BL178</f>
        <v>9900</v>
      </c>
      <c r="BM178" s="38">
        <f>'Bieu8-XSKT'!BM178</f>
        <v>6500</v>
      </c>
      <c r="BN178" s="38">
        <f>'Bieu8-XSKT'!BN178</f>
        <v>2060</v>
      </c>
      <c r="BO178" s="38">
        <f>'Bieu8-XSKT'!BO178</f>
        <v>725</v>
      </c>
      <c r="BP178" s="38">
        <f>'Bieu8-XSKT'!BP178</f>
        <v>2785</v>
      </c>
      <c r="BQ178" s="38">
        <f>'Bieu8-XSKT'!BQ178</f>
        <v>2785</v>
      </c>
      <c r="BR178" s="38">
        <f>'Bieu8-XSKT'!BR178</f>
        <v>2785</v>
      </c>
      <c r="BS178" s="38">
        <f>'Bieu8-XSKT'!BS178</f>
        <v>0</v>
      </c>
      <c r="BT178" s="38">
        <f>'Bieu8-XSKT'!BT178</f>
        <v>0</v>
      </c>
      <c r="BU178" s="38">
        <f>'Bieu8-XSKT'!BU178</f>
        <v>12685</v>
      </c>
      <c r="BV178" s="38">
        <f>'Bieu8-XSKT'!BV178</f>
        <v>12685</v>
      </c>
      <c r="BW178" s="38">
        <f>'Bieu8-XSKT'!BW178</f>
        <v>2785</v>
      </c>
      <c r="BX178" s="38">
        <f>'Bieu8-XSKT'!BX178</f>
        <v>2785</v>
      </c>
      <c r="BY178" s="445">
        <f>'Bieu8-XSKT'!BY178</f>
        <v>0</v>
      </c>
      <c r="BZ178" s="38">
        <f>'Bieu8-XSKT'!BZ178</f>
        <v>0</v>
      </c>
      <c r="CA178" s="38">
        <f>'Bieu8-XSKT'!CA178</f>
        <v>812</v>
      </c>
      <c r="CB178" s="38">
        <f>'Bieu8-XSKT'!CB178</f>
        <v>812</v>
      </c>
      <c r="CC178" s="39"/>
      <c r="CD178" s="58" t="s">
        <v>156</v>
      </c>
      <c r="CE178" s="58"/>
    </row>
    <row r="179" spans="1:83" s="158" customFormat="1" ht="45" hidden="1" x14ac:dyDescent="0.25">
      <c r="A179" s="41">
        <f>A178+1</f>
        <v>2</v>
      </c>
      <c r="B179" s="51" t="s">
        <v>161</v>
      </c>
      <c r="C179" s="41"/>
      <c r="D179" s="41"/>
      <c r="E179" s="41">
        <v>2017</v>
      </c>
      <c r="F179" s="62" t="s">
        <v>162</v>
      </c>
      <c r="G179" s="38">
        <f>'Bieu8-XSKT'!G179</f>
        <v>14976</v>
      </c>
      <c r="H179" s="38">
        <f>'Bieu8-XSKT'!H179</f>
        <v>14976</v>
      </c>
      <c r="I179" s="38">
        <f>'Bieu8-XSKT'!I179</f>
        <v>0</v>
      </c>
      <c r="J179" s="38">
        <f>'Bieu8-XSKT'!J179</f>
        <v>0</v>
      </c>
      <c r="K179" s="38">
        <f>'Bieu8-XSKT'!K179</f>
        <v>0</v>
      </c>
      <c r="L179" s="38">
        <f>'Bieu8-XSKT'!L179</f>
        <v>0</v>
      </c>
      <c r="M179" s="38">
        <f>'Bieu8-XSKT'!M179</f>
        <v>0</v>
      </c>
      <c r="N179" s="38">
        <f>'Bieu8-XSKT'!N179</f>
        <v>0</v>
      </c>
      <c r="O179" s="38">
        <f>'Bieu8-XSKT'!O179</f>
        <v>0</v>
      </c>
      <c r="P179" s="38">
        <f>'Bieu8-XSKT'!P179</f>
        <v>0</v>
      </c>
      <c r="Q179" s="38">
        <f>'Bieu8-XSKT'!Q179</f>
        <v>0</v>
      </c>
      <c r="R179" s="38">
        <f>'Bieu8-XSKT'!R179</f>
        <v>0</v>
      </c>
      <c r="S179" s="38">
        <f>'Bieu8-XSKT'!S179</f>
        <v>0</v>
      </c>
      <c r="T179" s="38">
        <f>'Bieu8-XSKT'!T179</f>
        <v>0</v>
      </c>
      <c r="U179" s="38">
        <f>'Bieu8-XSKT'!U179</f>
        <v>0</v>
      </c>
      <c r="V179" s="38">
        <f>'Bieu8-XSKT'!V179</f>
        <v>0</v>
      </c>
      <c r="W179" s="38">
        <f>'Bieu8-XSKT'!W179</f>
        <v>0</v>
      </c>
      <c r="X179" s="38">
        <f>'Bieu8-XSKT'!X179</f>
        <v>0</v>
      </c>
      <c r="Y179" s="38">
        <f>'Bieu8-XSKT'!Y179</f>
        <v>0</v>
      </c>
      <c r="Z179" s="38">
        <f>'Bieu8-XSKT'!Z179</f>
        <v>0</v>
      </c>
      <c r="AA179" s="38">
        <f>'Bieu8-XSKT'!AA179</f>
        <v>0</v>
      </c>
      <c r="AB179" s="38">
        <f>'Bieu8-XSKT'!AB179</f>
        <v>0</v>
      </c>
      <c r="AC179" s="38">
        <f>'Bieu8-XSKT'!AC179</f>
        <v>0</v>
      </c>
      <c r="AD179" s="38">
        <f>'Bieu8-XSKT'!AD179</f>
        <v>0</v>
      </c>
      <c r="AE179" s="38">
        <f>'Bieu8-XSKT'!AE179</f>
        <v>0</v>
      </c>
      <c r="AF179" s="38">
        <f>'Bieu8-XSKT'!AF179</f>
        <v>0</v>
      </c>
      <c r="AG179" s="38">
        <f>'Bieu8-XSKT'!AG179</f>
        <v>0</v>
      </c>
      <c r="AH179" s="38">
        <f>'Bieu8-XSKT'!AH179</f>
        <v>0</v>
      </c>
      <c r="AI179" s="38">
        <f>'Bieu8-XSKT'!AI179</f>
        <v>0</v>
      </c>
      <c r="AJ179" s="38">
        <f>'Bieu8-XSKT'!AJ179</f>
        <v>0</v>
      </c>
      <c r="AK179" s="38">
        <f>'Bieu8-XSKT'!AK179</f>
        <v>0</v>
      </c>
      <c r="AL179" s="38">
        <f>'Bieu8-XSKT'!AL179</f>
        <v>0</v>
      </c>
      <c r="AM179" s="38">
        <f>'Bieu8-XSKT'!AM179</f>
        <v>0</v>
      </c>
      <c r="AN179" s="38">
        <f>'Bieu8-XSKT'!AN179</f>
        <v>0</v>
      </c>
      <c r="AO179" s="38">
        <f>'Bieu8-XSKT'!AO179</f>
        <v>0</v>
      </c>
      <c r="AP179" s="38">
        <f>'Bieu8-XSKT'!AP179</f>
        <v>2000</v>
      </c>
      <c r="AQ179" s="38">
        <f>'Bieu8-XSKT'!AQ179</f>
        <v>82</v>
      </c>
      <c r="AR179" s="38">
        <f>'Bieu8-XSKT'!AR179</f>
        <v>1273</v>
      </c>
      <c r="AS179" s="38">
        <f>'Bieu8-XSKT'!AS179</f>
        <v>2000</v>
      </c>
      <c r="AT179" s="38">
        <f>'Bieu8-XSKT'!AT179</f>
        <v>2000</v>
      </c>
      <c r="AU179" s="38">
        <f>'Bieu8-XSKT'!AU179</f>
        <v>14976</v>
      </c>
      <c r="AV179" s="38">
        <f>'Bieu8-XSKT'!AV179</f>
        <v>14976</v>
      </c>
      <c r="AW179" s="38">
        <f>'Bieu8-XSKT'!AW179</f>
        <v>2000</v>
      </c>
      <c r="AX179" s="38">
        <f>'Bieu8-XSKT'!AX179</f>
        <v>12976</v>
      </c>
      <c r="AY179" s="38">
        <f>'Bieu8-XSKT'!AY179</f>
        <v>6500</v>
      </c>
      <c r="AZ179" s="38">
        <f>'Bieu8-XSKT'!AZ179</f>
        <v>6500</v>
      </c>
      <c r="BA179" s="38">
        <f>'Bieu8-XSKT'!BA179</f>
        <v>0</v>
      </c>
      <c r="BB179" s="38">
        <f>'Bieu8-XSKT'!BB179</f>
        <v>6476</v>
      </c>
      <c r="BC179" s="38">
        <f>'Bieu8-XSKT'!BC179</f>
        <v>0</v>
      </c>
      <c r="BD179" s="38">
        <f>'Bieu8-XSKT'!BD179</f>
        <v>6476</v>
      </c>
      <c r="BE179" s="38">
        <f>'Bieu8-XSKT'!BE179</f>
        <v>4006</v>
      </c>
      <c r="BF179" s="38">
        <f>'Bieu8-XSKT'!BF179</f>
        <v>4006</v>
      </c>
      <c r="BG179" s="38">
        <f>'Bieu8-XSKT'!BG179</f>
        <v>8500</v>
      </c>
      <c r="BH179" s="38">
        <f>'Bieu8-XSKT'!BH179</f>
        <v>8500</v>
      </c>
      <c r="BI179" s="38">
        <f>'Bieu8-XSKT'!BI179</f>
        <v>14976</v>
      </c>
      <c r="BJ179" s="38">
        <f>'Bieu8-XSKT'!BJ179</f>
        <v>14976</v>
      </c>
      <c r="BK179" s="38">
        <f>'Bieu8-XSKT'!BK179</f>
        <v>17952</v>
      </c>
      <c r="BL179" s="38">
        <f>'Bieu8-XSKT'!BL179</f>
        <v>9700</v>
      </c>
      <c r="BM179" s="38">
        <f>'Bieu8-XSKT'!BM179</f>
        <v>6500</v>
      </c>
      <c r="BN179" s="38">
        <f>'Bieu8-XSKT'!BN179</f>
        <v>5276</v>
      </c>
      <c r="BO179" s="38">
        <f>'Bieu8-XSKT'!BO179</f>
        <v>2976</v>
      </c>
      <c r="BP179" s="38">
        <f>'Bieu8-XSKT'!BP179</f>
        <v>8252</v>
      </c>
      <c r="BQ179" s="38">
        <f>'Bieu8-XSKT'!BQ179</f>
        <v>0</v>
      </c>
      <c r="BR179" s="38">
        <f>'Bieu8-XSKT'!BR179</f>
        <v>3800</v>
      </c>
      <c r="BS179" s="38">
        <f>'Bieu8-XSKT'!BS179</f>
        <v>4452</v>
      </c>
      <c r="BT179" s="38">
        <f>'Bieu8-XSKT'!BT179</f>
        <v>0</v>
      </c>
      <c r="BU179" s="38">
        <f>'Bieu8-XSKT'!BU179</f>
        <v>14976</v>
      </c>
      <c r="BV179" s="38">
        <f>'Bieu8-XSKT'!BV179</f>
        <v>14600</v>
      </c>
      <c r="BW179" s="38">
        <f>'Bieu8-XSKT'!BW179</f>
        <v>3800</v>
      </c>
      <c r="BX179" s="38">
        <f>'Bieu8-XSKT'!BX179</f>
        <v>3800</v>
      </c>
      <c r="BY179" s="445">
        <f>'Bieu8-XSKT'!BY179</f>
        <v>376</v>
      </c>
      <c r="BZ179" s="38">
        <f>'Bieu8-XSKT'!BZ179</f>
        <v>376</v>
      </c>
      <c r="CA179" s="38">
        <f>'Bieu8-XSKT'!CA179</f>
        <v>0</v>
      </c>
      <c r="CB179" s="38">
        <f>'Bieu8-XSKT'!CB179</f>
        <v>376</v>
      </c>
      <c r="CC179" s="39"/>
      <c r="CD179" s="58" t="s">
        <v>156</v>
      </c>
      <c r="CE179" s="58"/>
    </row>
    <row r="180" spans="1:83" s="17" customFormat="1" ht="15.75" hidden="1" x14ac:dyDescent="0.25">
      <c r="A180" s="41"/>
      <c r="B180" s="43" t="s">
        <v>53</v>
      </c>
      <c r="C180" s="44"/>
      <c r="D180" s="44"/>
      <c r="E180" s="41"/>
      <c r="F180" s="41"/>
      <c r="G180" s="38">
        <f>'Bieu8-XSKT'!G180</f>
        <v>0</v>
      </c>
      <c r="H180" s="38">
        <f>'Bieu8-XSKT'!H180</f>
        <v>0</v>
      </c>
      <c r="I180" s="38">
        <f>'Bieu8-XSKT'!I180</f>
        <v>0</v>
      </c>
      <c r="J180" s="38">
        <f>'Bieu8-XSKT'!J180</f>
        <v>0</v>
      </c>
      <c r="K180" s="38">
        <f>'Bieu8-XSKT'!K180</f>
        <v>0</v>
      </c>
      <c r="L180" s="38">
        <f>'Bieu8-XSKT'!L180</f>
        <v>0</v>
      </c>
      <c r="M180" s="38">
        <f>'Bieu8-XSKT'!M180</f>
        <v>0</v>
      </c>
      <c r="N180" s="38">
        <f>'Bieu8-XSKT'!N180</f>
        <v>0</v>
      </c>
      <c r="O180" s="38">
        <f>'Bieu8-XSKT'!O180</f>
        <v>0</v>
      </c>
      <c r="P180" s="38">
        <f>'Bieu8-XSKT'!P180</f>
        <v>0</v>
      </c>
      <c r="Q180" s="38">
        <f>'Bieu8-XSKT'!Q180</f>
        <v>0</v>
      </c>
      <c r="R180" s="38">
        <f>'Bieu8-XSKT'!R180</f>
        <v>0</v>
      </c>
      <c r="S180" s="38">
        <f>'Bieu8-XSKT'!S180</f>
        <v>0</v>
      </c>
      <c r="T180" s="38">
        <f>'Bieu8-XSKT'!T180</f>
        <v>0</v>
      </c>
      <c r="U180" s="38">
        <f>'Bieu8-XSKT'!U180</f>
        <v>0</v>
      </c>
      <c r="V180" s="38">
        <f>'Bieu8-XSKT'!V180</f>
        <v>0</v>
      </c>
      <c r="W180" s="38">
        <f>'Bieu8-XSKT'!W180</f>
        <v>0</v>
      </c>
      <c r="X180" s="38">
        <f>'Bieu8-XSKT'!X180</f>
        <v>0</v>
      </c>
      <c r="Y180" s="38">
        <f>'Bieu8-XSKT'!Y180</f>
        <v>0</v>
      </c>
      <c r="Z180" s="38">
        <f>'Bieu8-XSKT'!Z180</f>
        <v>0</v>
      </c>
      <c r="AA180" s="38">
        <f>'Bieu8-XSKT'!AA180</f>
        <v>0</v>
      </c>
      <c r="AB180" s="38">
        <f>'Bieu8-XSKT'!AB180</f>
        <v>0</v>
      </c>
      <c r="AC180" s="38">
        <f>'Bieu8-XSKT'!AC180</f>
        <v>0</v>
      </c>
      <c r="AD180" s="38">
        <f>'Bieu8-XSKT'!AD180</f>
        <v>0</v>
      </c>
      <c r="AE180" s="38">
        <f>'Bieu8-XSKT'!AE180</f>
        <v>0</v>
      </c>
      <c r="AF180" s="38">
        <f>'Bieu8-XSKT'!AF180</f>
        <v>0</v>
      </c>
      <c r="AG180" s="38">
        <f>'Bieu8-XSKT'!AG180</f>
        <v>0</v>
      </c>
      <c r="AH180" s="38">
        <f>'Bieu8-XSKT'!AH180</f>
        <v>0</v>
      </c>
      <c r="AI180" s="38">
        <f>'Bieu8-XSKT'!AI180</f>
        <v>0</v>
      </c>
      <c r="AJ180" s="38">
        <f>'Bieu8-XSKT'!AJ180</f>
        <v>0</v>
      </c>
      <c r="AK180" s="38">
        <f>'Bieu8-XSKT'!AK180</f>
        <v>0</v>
      </c>
      <c r="AL180" s="38">
        <f>'Bieu8-XSKT'!AL180</f>
        <v>0</v>
      </c>
      <c r="AM180" s="38">
        <f>'Bieu8-XSKT'!AM180</f>
        <v>0</v>
      </c>
      <c r="AN180" s="38">
        <f>'Bieu8-XSKT'!AN180</f>
        <v>0</v>
      </c>
      <c r="AO180" s="38">
        <f>'Bieu8-XSKT'!AO180</f>
        <v>0</v>
      </c>
      <c r="AP180" s="38">
        <f>'Bieu8-XSKT'!AP180</f>
        <v>0</v>
      </c>
      <c r="AQ180" s="38">
        <f>'Bieu8-XSKT'!AQ180</f>
        <v>0</v>
      </c>
      <c r="AR180" s="38">
        <f>'Bieu8-XSKT'!AR180</f>
        <v>0</v>
      </c>
      <c r="AS180" s="38">
        <f>'Bieu8-XSKT'!AS180</f>
        <v>0</v>
      </c>
      <c r="AT180" s="38">
        <f>'Bieu8-XSKT'!AT180</f>
        <v>0</v>
      </c>
      <c r="AU180" s="38">
        <f>'Bieu8-XSKT'!AU180</f>
        <v>0</v>
      </c>
      <c r="AV180" s="38">
        <f>'Bieu8-XSKT'!AV180</f>
        <v>0</v>
      </c>
      <c r="AW180" s="38">
        <f>'Bieu8-XSKT'!AW180</f>
        <v>0</v>
      </c>
      <c r="AX180" s="38">
        <f>'Bieu8-XSKT'!AX180</f>
        <v>0</v>
      </c>
      <c r="AY180" s="38">
        <f>'Bieu8-XSKT'!AY180</f>
        <v>0</v>
      </c>
      <c r="AZ180" s="38">
        <f>'Bieu8-XSKT'!AZ180</f>
        <v>0</v>
      </c>
      <c r="BA180" s="38">
        <f>'Bieu8-XSKT'!BA180</f>
        <v>0</v>
      </c>
      <c r="BB180" s="38">
        <f>'Bieu8-XSKT'!BB180</f>
        <v>0</v>
      </c>
      <c r="BC180" s="38">
        <f>'Bieu8-XSKT'!BC180</f>
        <v>0</v>
      </c>
      <c r="BD180" s="38">
        <f>'Bieu8-XSKT'!BD180</f>
        <v>0</v>
      </c>
      <c r="BE180" s="38">
        <f>'Bieu8-XSKT'!BE180</f>
        <v>0</v>
      </c>
      <c r="BF180" s="38">
        <f>'Bieu8-XSKT'!BF180</f>
        <v>0</v>
      </c>
      <c r="BG180" s="38">
        <f>'Bieu8-XSKT'!BG180</f>
        <v>0</v>
      </c>
      <c r="BH180" s="38">
        <f>'Bieu8-XSKT'!BH180</f>
        <v>0</v>
      </c>
      <c r="BI180" s="38">
        <f>'Bieu8-XSKT'!BI180</f>
        <v>0</v>
      </c>
      <c r="BJ180" s="38">
        <f>'Bieu8-XSKT'!BJ180</f>
        <v>0</v>
      </c>
      <c r="BK180" s="38">
        <f>'Bieu8-XSKT'!BK180</f>
        <v>0</v>
      </c>
      <c r="BL180" s="38">
        <f>'Bieu8-XSKT'!BL180</f>
        <v>0</v>
      </c>
      <c r="BM180" s="38">
        <f>'Bieu8-XSKT'!BM180</f>
        <v>0</v>
      </c>
      <c r="BN180" s="38">
        <f>'Bieu8-XSKT'!BN180</f>
        <v>0</v>
      </c>
      <c r="BO180" s="38">
        <f>'Bieu8-XSKT'!BO180</f>
        <v>0</v>
      </c>
      <c r="BP180" s="38">
        <f>'Bieu8-XSKT'!BP180</f>
        <v>0</v>
      </c>
      <c r="BQ180" s="38">
        <f>'Bieu8-XSKT'!BQ180</f>
        <v>0</v>
      </c>
      <c r="BR180" s="38">
        <f>'Bieu8-XSKT'!BR180</f>
        <v>0</v>
      </c>
      <c r="BS180" s="38">
        <f>'Bieu8-XSKT'!BS180</f>
        <v>0</v>
      </c>
      <c r="BT180" s="38">
        <f>'Bieu8-XSKT'!BT180</f>
        <v>0</v>
      </c>
      <c r="BU180" s="38">
        <f>'Bieu8-XSKT'!BU180</f>
        <v>0</v>
      </c>
      <c r="BV180" s="38">
        <f>'Bieu8-XSKT'!BV180</f>
        <v>0</v>
      </c>
      <c r="BW180" s="38">
        <f>'Bieu8-XSKT'!BW180</f>
        <v>0</v>
      </c>
      <c r="BX180" s="38">
        <f>'Bieu8-XSKT'!BX180</f>
        <v>0</v>
      </c>
      <c r="BY180" s="445">
        <f>'Bieu8-XSKT'!BY180</f>
        <v>0</v>
      </c>
      <c r="BZ180" s="38">
        <f>'Bieu8-XSKT'!BZ180</f>
        <v>0</v>
      </c>
      <c r="CA180" s="38">
        <f>'Bieu8-XSKT'!CA180</f>
        <v>0</v>
      </c>
      <c r="CB180" s="38">
        <f>'Bieu8-XSKT'!CB180</f>
        <v>0</v>
      </c>
      <c r="CC180" s="39"/>
      <c r="CD180" s="62"/>
      <c r="CE180" s="62"/>
    </row>
    <row r="181" spans="1:83" s="17" customFormat="1" ht="15.75" hidden="1" x14ac:dyDescent="0.25">
      <c r="A181" s="41"/>
      <c r="B181" s="43"/>
      <c r="C181" s="44"/>
      <c r="D181" s="44"/>
      <c r="E181" s="41"/>
      <c r="F181" s="41"/>
      <c r="G181" s="38">
        <f>'Bieu8-XSKT'!G181</f>
        <v>0</v>
      </c>
      <c r="H181" s="38">
        <f>'Bieu8-XSKT'!H181</f>
        <v>0</v>
      </c>
      <c r="I181" s="38">
        <f>'Bieu8-XSKT'!I181</f>
        <v>0</v>
      </c>
      <c r="J181" s="38">
        <f>'Bieu8-XSKT'!J181</f>
        <v>0</v>
      </c>
      <c r="K181" s="38">
        <f>'Bieu8-XSKT'!K181</f>
        <v>0</v>
      </c>
      <c r="L181" s="38">
        <f>'Bieu8-XSKT'!L181</f>
        <v>0</v>
      </c>
      <c r="M181" s="38">
        <f>'Bieu8-XSKT'!M181</f>
        <v>0</v>
      </c>
      <c r="N181" s="38">
        <f>'Bieu8-XSKT'!N181</f>
        <v>0</v>
      </c>
      <c r="O181" s="38">
        <f>'Bieu8-XSKT'!O181</f>
        <v>0</v>
      </c>
      <c r="P181" s="38">
        <f>'Bieu8-XSKT'!P181</f>
        <v>0</v>
      </c>
      <c r="Q181" s="38">
        <f>'Bieu8-XSKT'!Q181</f>
        <v>0</v>
      </c>
      <c r="R181" s="38">
        <f>'Bieu8-XSKT'!R181</f>
        <v>0</v>
      </c>
      <c r="S181" s="38">
        <f>'Bieu8-XSKT'!S181</f>
        <v>0</v>
      </c>
      <c r="T181" s="38">
        <f>'Bieu8-XSKT'!T181</f>
        <v>0</v>
      </c>
      <c r="U181" s="38">
        <f>'Bieu8-XSKT'!U181</f>
        <v>0</v>
      </c>
      <c r="V181" s="38">
        <f>'Bieu8-XSKT'!V181</f>
        <v>0</v>
      </c>
      <c r="W181" s="38">
        <f>'Bieu8-XSKT'!W181</f>
        <v>0</v>
      </c>
      <c r="X181" s="38">
        <f>'Bieu8-XSKT'!X181</f>
        <v>0</v>
      </c>
      <c r="Y181" s="38">
        <f>'Bieu8-XSKT'!Y181</f>
        <v>0</v>
      </c>
      <c r="Z181" s="38">
        <f>'Bieu8-XSKT'!Z181</f>
        <v>0</v>
      </c>
      <c r="AA181" s="38">
        <f>'Bieu8-XSKT'!AA181</f>
        <v>0</v>
      </c>
      <c r="AB181" s="38">
        <f>'Bieu8-XSKT'!AB181</f>
        <v>0</v>
      </c>
      <c r="AC181" s="38">
        <f>'Bieu8-XSKT'!AC181</f>
        <v>0</v>
      </c>
      <c r="AD181" s="38">
        <f>'Bieu8-XSKT'!AD181</f>
        <v>0</v>
      </c>
      <c r="AE181" s="38">
        <f>'Bieu8-XSKT'!AE181</f>
        <v>0</v>
      </c>
      <c r="AF181" s="38">
        <f>'Bieu8-XSKT'!AF181</f>
        <v>0</v>
      </c>
      <c r="AG181" s="38">
        <f>'Bieu8-XSKT'!AG181</f>
        <v>0</v>
      </c>
      <c r="AH181" s="38">
        <f>'Bieu8-XSKT'!AH181</f>
        <v>0</v>
      </c>
      <c r="AI181" s="38">
        <f>'Bieu8-XSKT'!AI181</f>
        <v>0</v>
      </c>
      <c r="AJ181" s="38">
        <f>'Bieu8-XSKT'!AJ181</f>
        <v>0</v>
      </c>
      <c r="AK181" s="38">
        <f>'Bieu8-XSKT'!AK181</f>
        <v>0</v>
      </c>
      <c r="AL181" s="38">
        <f>'Bieu8-XSKT'!AL181</f>
        <v>0</v>
      </c>
      <c r="AM181" s="38">
        <f>'Bieu8-XSKT'!AM181</f>
        <v>0</v>
      </c>
      <c r="AN181" s="38">
        <f>'Bieu8-XSKT'!AN181</f>
        <v>0</v>
      </c>
      <c r="AO181" s="38">
        <f>'Bieu8-XSKT'!AO181</f>
        <v>0</v>
      </c>
      <c r="AP181" s="38">
        <f>'Bieu8-XSKT'!AP181</f>
        <v>0</v>
      </c>
      <c r="AQ181" s="38">
        <f>'Bieu8-XSKT'!AQ181</f>
        <v>0</v>
      </c>
      <c r="AR181" s="38">
        <f>'Bieu8-XSKT'!AR181</f>
        <v>0</v>
      </c>
      <c r="AS181" s="38">
        <f>'Bieu8-XSKT'!AS181</f>
        <v>0</v>
      </c>
      <c r="AT181" s="38">
        <f>'Bieu8-XSKT'!AT181</f>
        <v>0</v>
      </c>
      <c r="AU181" s="38">
        <f>'Bieu8-XSKT'!AU181</f>
        <v>0</v>
      </c>
      <c r="AV181" s="38">
        <f>'Bieu8-XSKT'!AV181</f>
        <v>0</v>
      </c>
      <c r="AW181" s="38">
        <f>'Bieu8-XSKT'!AW181</f>
        <v>0</v>
      </c>
      <c r="AX181" s="38">
        <f>'Bieu8-XSKT'!AX181</f>
        <v>0</v>
      </c>
      <c r="AY181" s="38">
        <f>'Bieu8-XSKT'!AY181</f>
        <v>0</v>
      </c>
      <c r="AZ181" s="38">
        <f>'Bieu8-XSKT'!AZ181</f>
        <v>0</v>
      </c>
      <c r="BA181" s="38">
        <f>'Bieu8-XSKT'!BA181</f>
        <v>0</v>
      </c>
      <c r="BB181" s="38">
        <f>'Bieu8-XSKT'!BB181</f>
        <v>0</v>
      </c>
      <c r="BC181" s="38">
        <f>'Bieu8-XSKT'!BC181</f>
        <v>0</v>
      </c>
      <c r="BD181" s="38">
        <f>'Bieu8-XSKT'!BD181</f>
        <v>0</v>
      </c>
      <c r="BE181" s="38">
        <f>'Bieu8-XSKT'!BE181</f>
        <v>0</v>
      </c>
      <c r="BF181" s="38">
        <f>'Bieu8-XSKT'!BF181</f>
        <v>0</v>
      </c>
      <c r="BG181" s="38">
        <f>'Bieu8-XSKT'!BG181</f>
        <v>0</v>
      </c>
      <c r="BH181" s="38">
        <f>'Bieu8-XSKT'!BH181</f>
        <v>0</v>
      </c>
      <c r="BI181" s="38">
        <f>'Bieu8-XSKT'!BI181</f>
        <v>0</v>
      </c>
      <c r="BJ181" s="38">
        <f>'Bieu8-XSKT'!BJ181</f>
        <v>0</v>
      </c>
      <c r="BK181" s="38">
        <f>'Bieu8-XSKT'!BK181</f>
        <v>0</v>
      </c>
      <c r="BL181" s="38">
        <f>'Bieu8-XSKT'!BL181</f>
        <v>0</v>
      </c>
      <c r="BM181" s="38">
        <f>'Bieu8-XSKT'!BM181</f>
        <v>0</v>
      </c>
      <c r="BN181" s="38">
        <f>'Bieu8-XSKT'!BN181</f>
        <v>0</v>
      </c>
      <c r="BO181" s="38">
        <f>'Bieu8-XSKT'!BO181</f>
        <v>0</v>
      </c>
      <c r="BP181" s="38">
        <f>'Bieu8-XSKT'!BP181</f>
        <v>0</v>
      </c>
      <c r="BQ181" s="38">
        <f>'Bieu8-XSKT'!BQ181</f>
        <v>0</v>
      </c>
      <c r="BR181" s="38">
        <f>'Bieu8-XSKT'!BR181</f>
        <v>0</v>
      </c>
      <c r="BS181" s="38">
        <f>'Bieu8-XSKT'!BS181</f>
        <v>0</v>
      </c>
      <c r="BT181" s="38">
        <f>'Bieu8-XSKT'!BT181</f>
        <v>0</v>
      </c>
      <c r="BU181" s="38">
        <f>'Bieu8-XSKT'!BU181</f>
        <v>0</v>
      </c>
      <c r="BV181" s="38">
        <f>'Bieu8-XSKT'!BV181</f>
        <v>0</v>
      </c>
      <c r="BW181" s="38">
        <f>'Bieu8-XSKT'!BW181</f>
        <v>0</v>
      </c>
      <c r="BX181" s="38">
        <f>'Bieu8-XSKT'!BX181</f>
        <v>0</v>
      </c>
      <c r="BY181" s="445">
        <f>'Bieu8-XSKT'!BY181</f>
        <v>0</v>
      </c>
      <c r="BZ181" s="38">
        <f>'Bieu8-XSKT'!BZ181</f>
        <v>0</v>
      </c>
      <c r="CA181" s="38">
        <f>'Bieu8-XSKT'!CA181</f>
        <v>0</v>
      </c>
      <c r="CB181" s="38">
        <f>'Bieu8-XSKT'!CB181</f>
        <v>0</v>
      </c>
      <c r="CC181" s="39"/>
      <c r="CD181" s="124"/>
      <c r="CE181" s="124"/>
    </row>
    <row r="182" spans="1:83" s="160" customFormat="1" ht="15" hidden="1" x14ac:dyDescent="0.2">
      <c r="A182" s="114" t="s">
        <v>70</v>
      </c>
      <c r="B182" s="115" t="s">
        <v>71</v>
      </c>
      <c r="C182" s="143"/>
      <c r="D182" s="143"/>
      <c r="E182" s="143"/>
      <c r="F182" s="143"/>
      <c r="G182" s="38">
        <f>'Bieu8-XSKT'!G182</f>
        <v>295001</v>
      </c>
      <c r="H182" s="38">
        <f>'Bieu8-XSKT'!H182</f>
        <v>186060.5</v>
      </c>
      <c r="I182" s="38">
        <f>'Bieu8-XSKT'!I182</f>
        <v>0</v>
      </c>
      <c r="J182" s="38">
        <f>'Bieu8-XSKT'!J182</f>
        <v>0</v>
      </c>
      <c r="K182" s="38">
        <f>'Bieu8-XSKT'!K182</f>
        <v>0</v>
      </c>
      <c r="L182" s="38">
        <f>'Bieu8-XSKT'!L182</f>
        <v>0</v>
      </c>
      <c r="M182" s="38">
        <f>'Bieu8-XSKT'!M182</f>
        <v>0</v>
      </c>
      <c r="N182" s="38">
        <f>'Bieu8-XSKT'!N182</f>
        <v>13000</v>
      </c>
      <c r="O182" s="38">
        <f>'Bieu8-XSKT'!O182</f>
        <v>0</v>
      </c>
      <c r="P182" s="38">
        <f>'Bieu8-XSKT'!P182</f>
        <v>0</v>
      </c>
      <c r="Q182" s="38">
        <f>'Bieu8-XSKT'!Q182</f>
        <v>0</v>
      </c>
      <c r="R182" s="38">
        <f>'Bieu8-XSKT'!R182</f>
        <v>0</v>
      </c>
      <c r="S182" s="38">
        <f>'Bieu8-XSKT'!S182</f>
        <v>0</v>
      </c>
      <c r="T182" s="38">
        <f>'Bieu8-XSKT'!T182</f>
        <v>0</v>
      </c>
      <c r="U182" s="38">
        <f>'Bieu8-XSKT'!U182</f>
        <v>0</v>
      </c>
      <c r="V182" s="38">
        <f>'Bieu8-XSKT'!V182</f>
        <v>13000</v>
      </c>
      <c r="W182" s="38">
        <f>'Bieu8-XSKT'!W182</f>
        <v>0</v>
      </c>
      <c r="X182" s="38">
        <f>'Bieu8-XSKT'!X182</f>
        <v>81500</v>
      </c>
      <c r="Y182" s="38">
        <f>'Bieu8-XSKT'!Y182</f>
        <v>57500</v>
      </c>
      <c r="Z182" s="38">
        <f>'Bieu8-XSKT'!Z182</f>
        <v>0</v>
      </c>
      <c r="AA182" s="38">
        <f>'Bieu8-XSKT'!AA182</f>
        <v>0</v>
      </c>
      <c r="AB182" s="38">
        <f>'Bieu8-XSKT'!AB182</f>
        <v>14000</v>
      </c>
      <c r="AC182" s="38">
        <f>'Bieu8-XSKT'!AC182</f>
        <v>2000</v>
      </c>
      <c r="AD182" s="38">
        <f>'Bieu8-XSKT'!AD182</f>
        <v>0</v>
      </c>
      <c r="AE182" s="38">
        <f>'Bieu8-XSKT'!AE182</f>
        <v>0</v>
      </c>
      <c r="AF182" s="38">
        <f>'Bieu8-XSKT'!AF182</f>
        <v>27000</v>
      </c>
      <c r="AG182" s="38">
        <f>'Bieu8-XSKT'!AG182</f>
        <v>1500</v>
      </c>
      <c r="AH182" s="38">
        <f>'Bieu8-XSKT'!AH182</f>
        <v>15500</v>
      </c>
      <c r="AI182" s="38">
        <f>'Bieu8-XSKT'!AI182</f>
        <v>3500</v>
      </c>
      <c r="AJ182" s="38">
        <f>'Bieu8-XSKT'!AJ182</f>
        <v>0</v>
      </c>
      <c r="AK182" s="38">
        <f>'Bieu8-XSKT'!AK182</f>
        <v>0</v>
      </c>
      <c r="AL182" s="38">
        <f>'Bieu8-XSKT'!AL182</f>
        <v>0</v>
      </c>
      <c r="AM182" s="38">
        <f>'Bieu8-XSKT'!AM182</f>
        <v>0</v>
      </c>
      <c r="AN182" s="38">
        <f>'Bieu8-XSKT'!AN182</f>
        <v>28500</v>
      </c>
      <c r="AO182" s="38">
        <f>'Bieu8-XSKT'!AO182</f>
        <v>3500</v>
      </c>
      <c r="AP182" s="38">
        <f>'Bieu8-XSKT'!AP182</f>
        <v>6075</v>
      </c>
      <c r="AQ182" s="38">
        <f>'Bieu8-XSKT'!AQ182</f>
        <v>0</v>
      </c>
      <c r="AR182" s="38">
        <f>'Bieu8-XSKT'!AR182</f>
        <v>0</v>
      </c>
      <c r="AS182" s="38">
        <f>'Bieu8-XSKT'!AS182</f>
        <v>35891</v>
      </c>
      <c r="AT182" s="38">
        <f>'Bieu8-XSKT'!AT182</f>
        <v>10891</v>
      </c>
      <c r="AU182" s="38">
        <f>'Bieu8-XSKT'!AU182</f>
        <v>132768</v>
      </c>
      <c r="AV182" s="38">
        <f>'Bieu8-XSKT'!AV182</f>
        <v>92400</v>
      </c>
      <c r="AW182" s="38">
        <f>'Bieu8-XSKT'!AW182</f>
        <v>50052</v>
      </c>
      <c r="AX182" s="38">
        <f>'Bieu8-XSKT'!AX182</f>
        <v>81434</v>
      </c>
      <c r="AY182" s="38">
        <f>'Bieu8-XSKT'!AY182</f>
        <v>27570</v>
      </c>
      <c r="AZ182" s="38">
        <f>'Bieu8-XSKT'!AZ182</f>
        <v>17000</v>
      </c>
      <c r="BA182" s="38">
        <f>'Bieu8-XSKT'!BA182</f>
        <v>0</v>
      </c>
      <c r="BB182" s="38">
        <f>'Bieu8-XSKT'!BB182</f>
        <v>28085</v>
      </c>
      <c r="BC182" s="38">
        <f>'Bieu8-XSKT'!BC182</f>
        <v>0</v>
      </c>
      <c r="BD182" s="38">
        <f>'Bieu8-XSKT'!BD182</f>
        <v>28425</v>
      </c>
      <c r="BE182" s="38">
        <f>'Bieu8-XSKT'!BE182</f>
        <v>4344</v>
      </c>
      <c r="BF182" s="38">
        <f>'Bieu8-XSKT'!BF182</f>
        <v>4344</v>
      </c>
      <c r="BG182" s="38">
        <f>'Bieu8-XSKT'!BG182</f>
        <v>37055</v>
      </c>
      <c r="BH182" s="38">
        <f>'Bieu8-XSKT'!BH182</f>
        <v>37055</v>
      </c>
      <c r="BI182" s="38">
        <f>'Bieu8-XSKT'!BI182</f>
        <v>245165</v>
      </c>
      <c r="BJ182" s="38">
        <f>'Bieu8-XSKT'!BJ182</f>
        <v>157049</v>
      </c>
      <c r="BK182" s="38">
        <f>'Bieu8-XSKT'!BK182</f>
        <v>158084</v>
      </c>
      <c r="BL182" s="38">
        <f>'Bieu8-XSKT'!BL182</f>
        <v>32045</v>
      </c>
      <c r="BM182" s="38">
        <f>'Bieu8-XSKT'!BM182</f>
        <v>27570</v>
      </c>
      <c r="BN182" s="38">
        <f>'Bieu8-XSKT'!BN182</f>
        <v>125004</v>
      </c>
      <c r="BO182" s="38">
        <f>'Bieu8-XSKT'!BO182</f>
        <v>-965</v>
      </c>
      <c r="BP182" s="38">
        <f>'Bieu8-XSKT'!BP182</f>
        <v>126039</v>
      </c>
      <c r="BQ182" s="38">
        <f>'Bieu8-XSKT'!BQ182</f>
        <v>9270</v>
      </c>
      <c r="BR182" s="38">
        <f>'Bieu8-XSKT'!BR182</f>
        <v>48648</v>
      </c>
      <c r="BS182" s="38">
        <f>'Bieu8-XSKT'!BS182</f>
        <v>77391</v>
      </c>
      <c r="BT182" s="38">
        <f>'Bieu8-XSKT'!BT182</f>
        <v>0</v>
      </c>
      <c r="BU182" s="38">
        <f>'Bieu8-XSKT'!BU182</f>
        <v>151784</v>
      </c>
      <c r="BV182" s="38">
        <f>'Bieu8-XSKT'!BV182</f>
        <v>84836</v>
      </c>
      <c r="BW182" s="38">
        <f>'Bieu8-XSKT'!BW182</f>
        <v>48648</v>
      </c>
      <c r="BX182" s="38">
        <f>'Bieu8-XSKT'!BX182</f>
        <v>48648</v>
      </c>
      <c r="BY182" s="445">
        <f>'Bieu8-XSKT'!BY182</f>
        <v>66948</v>
      </c>
      <c r="BZ182" s="38">
        <f>'Bieu8-XSKT'!BZ182</f>
        <v>86648</v>
      </c>
      <c r="CA182" s="38">
        <f>'Bieu8-XSKT'!CA182</f>
        <v>28480</v>
      </c>
      <c r="CB182" s="38">
        <f>'Bieu8-XSKT'!CB182</f>
        <v>74133</v>
      </c>
      <c r="CC182" s="153">
        <f>SUM(CC183:CC191)</f>
        <v>24700</v>
      </c>
      <c r="CD182" s="159"/>
      <c r="CE182" s="159"/>
    </row>
    <row r="183" spans="1:83" s="158" customFormat="1" ht="45" hidden="1" x14ac:dyDescent="0.25">
      <c r="A183" s="41">
        <v>1</v>
      </c>
      <c r="B183" s="51" t="s">
        <v>159</v>
      </c>
      <c r="C183" s="41"/>
      <c r="D183" s="41"/>
      <c r="E183" s="41">
        <v>2018</v>
      </c>
      <c r="F183" s="62" t="s">
        <v>160</v>
      </c>
      <c r="G183" s="38">
        <f>'Bieu8-XSKT'!G183</f>
        <v>9919</v>
      </c>
      <c r="H183" s="38">
        <f>'Bieu8-XSKT'!H183</f>
        <v>9919</v>
      </c>
      <c r="I183" s="38">
        <f>'Bieu8-XSKT'!I183</f>
        <v>0</v>
      </c>
      <c r="J183" s="38">
        <f>'Bieu8-XSKT'!J183</f>
        <v>0</v>
      </c>
      <c r="K183" s="38">
        <f>'Bieu8-XSKT'!K183</f>
        <v>0</v>
      </c>
      <c r="L183" s="38">
        <f>'Bieu8-XSKT'!L183</f>
        <v>0</v>
      </c>
      <c r="M183" s="38">
        <f>'Bieu8-XSKT'!M183</f>
        <v>0</v>
      </c>
      <c r="N183" s="38">
        <f>'Bieu8-XSKT'!N183</f>
        <v>0</v>
      </c>
      <c r="O183" s="38">
        <f>'Bieu8-XSKT'!O183</f>
        <v>0</v>
      </c>
      <c r="P183" s="38">
        <f>'Bieu8-XSKT'!P183</f>
        <v>0</v>
      </c>
      <c r="Q183" s="38">
        <f>'Bieu8-XSKT'!Q183</f>
        <v>0</v>
      </c>
      <c r="R183" s="38">
        <f>'Bieu8-XSKT'!R183</f>
        <v>0</v>
      </c>
      <c r="S183" s="38">
        <f>'Bieu8-XSKT'!S183</f>
        <v>0</v>
      </c>
      <c r="T183" s="38">
        <f>'Bieu8-XSKT'!T183</f>
        <v>0</v>
      </c>
      <c r="U183" s="38">
        <f>'Bieu8-XSKT'!U183</f>
        <v>0</v>
      </c>
      <c r="V183" s="38">
        <f>'Bieu8-XSKT'!V183</f>
        <v>0</v>
      </c>
      <c r="W183" s="38">
        <f>'Bieu8-XSKT'!W183</f>
        <v>0</v>
      </c>
      <c r="X183" s="38">
        <f>'Bieu8-XSKT'!X183</f>
        <v>0</v>
      </c>
      <c r="Y183" s="38">
        <f>'Bieu8-XSKT'!Y183</f>
        <v>0</v>
      </c>
      <c r="Z183" s="38">
        <f>'Bieu8-XSKT'!Z183</f>
        <v>0</v>
      </c>
      <c r="AA183" s="38">
        <f>'Bieu8-XSKT'!AA183</f>
        <v>0</v>
      </c>
      <c r="AB183" s="38">
        <f>'Bieu8-XSKT'!AB183</f>
        <v>0</v>
      </c>
      <c r="AC183" s="38">
        <f>'Bieu8-XSKT'!AC183</f>
        <v>0</v>
      </c>
      <c r="AD183" s="38">
        <f>'Bieu8-XSKT'!AD183</f>
        <v>0</v>
      </c>
      <c r="AE183" s="38">
        <f>'Bieu8-XSKT'!AE183</f>
        <v>0</v>
      </c>
      <c r="AF183" s="38">
        <f>'Bieu8-XSKT'!AF183</f>
        <v>0</v>
      </c>
      <c r="AG183" s="38">
        <f>'Bieu8-XSKT'!AG183</f>
        <v>0</v>
      </c>
      <c r="AH183" s="38">
        <f>'Bieu8-XSKT'!AH183</f>
        <v>0</v>
      </c>
      <c r="AI183" s="38">
        <f>'Bieu8-XSKT'!AI183</f>
        <v>0</v>
      </c>
      <c r="AJ183" s="38">
        <f>'Bieu8-XSKT'!AJ183</f>
        <v>0</v>
      </c>
      <c r="AK183" s="38">
        <f>'Bieu8-XSKT'!AK183</f>
        <v>0</v>
      </c>
      <c r="AL183" s="38">
        <f>'Bieu8-XSKT'!AL183</f>
        <v>0</v>
      </c>
      <c r="AM183" s="38">
        <f>'Bieu8-XSKT'!AM183</f>
        <v>0</v>
      </c>
      <c r="AN183" s="38">
        <f>'Bieu8-XSKT'!AN183</f>
        <v>0</v>
      </c>
      <c r="AO183" s="38">
        <f>'Bieu8-XSKT'!AO183</f>
        <v>0</v>
      </c>
      <c r="AP183" s="38">
        <f>'Bieu8-XSKT'!AP183</f>
        <v>75</v>
      </c>
      <c r="AQ183" s="38">
        <f>'Bieu8-XSKT'!AQ183</f>
        <v>0</v>
      </c>
      <c r="AR183" s="38">
        <f>'Bieu8-XSKT'!AR183</f>
        <v>0</v>
      </c>
      <c r="AS183" s="38">
        <f>'Bieu8-XSKT'!AS183</f>
        <v>0</v>
      </c>
      <c r="AT183" s="38">
        <f>'Bieu8-XSKT'!AT183</f>
        <v>0</v>
      </c>
      <c r="AU183" s="38">
        <f>'Bieu8-XSKT'!AU183</f>
        <v>9400</v>
      </c>
      <c r="AV183" s="38">
        <f>'Bieu8-XSKT'!AV183</f>
        <v>9400</v>
      </c>
      <c r="AW183" s="38">
        <f>'Bieu8-XSKT'!AW183</f>
        <v>75</v>
      </c>
      <c r="AX183" s="38">
        <f>'Bieu8-XSKT'!AX183</f>
        <v>9325</v>
      </c>
      <c r="AY183" s="38">
        <f>'Bieu8-XSKT'!AY183</f>
        <v>2000</v>
      </c>
      <c r="AZ183" s="38">
        <f>'Bieu8-XSKT'!AZ183</f>
        <v>3000</v>
      </c>
      <c r="BA183" s="38">
        <f>'Bieu8-XSKT'!BA183</f>
        <v>0</v>
      </c>
      <c r="BB183" s="38">
        <f>'Bieu8-XSKT'!BB183</f>
        <v>7325</v>
      </c>
      <c r="BC183" s="38">
        <f>'Bieu8-XSKT'!BC183</f>
        <v>0</v>
      </c>
      <c r="BD183" s="38">
        <f>'Bieu8-XSKT'!BD183</f>
        <v>7325</v>
      </c>
      <c r="BE183" s="38">
        <f>'Bieu8-XSKT'!BE183</f>
        <v>2000</v>
      </c>
      <c r="BF183" s="38">
        <f>'Bieu8-XSKT'!BF183</f>
        <v>2000</v>
      </c>
      <c r="BG183" s="38">
        <f>'Bieu8-XSKT'!BG183</f>
        <v>2075</v>
      </c>
      <c r="BH183" s="38">
        <f>'Bieu8-XSKT'!BH183</f>
        <v>2075</v>
      </c>
      <c r="BI183" s="38">
        <f>'Bieu8-XSKT'!BI183</f>
        <v>9400</v>
      </c>
      <c r="BJ183" s="38">
        <f>'Bieu8-XSKT'!BJ183</f>
        <v>9400</v>
      </c>
      <c r="BK183" s="38">
        <f>'Bieu8-XSKT'!BK183</f>
        <v>9919</v>
      </c>
      <c r="BL183" s="38">
        <f>'Bieu8-XSKT'!BL183</f>
        <v>2075</v>
      </c>
      <c r="BM183" s="38">
        <f>'Bieu8-XSKT'!BM183</f>
        <v>2000</v>
      </c>
      <c r="BN183" s="38">
        <f>'Bieu8-XSKT'!BN183</f>
        <v>7325</v>
      </c>
      <c r="BO183" s="38">
        <f>'Bieu8-XSKT'!BO183</f>
        <v>519</v>
      </c>
      <c r="BP183" s="38">
        <f>'Bieu8-XSKT'!BP183</f>
        <v>7844</v>
      </c>
      <c r="BQ183" s="38">
        <f>'Bieu8-XSKT'!BQ183</f>
        <v>0</v>
      </c>
      <c r="BR183" s="38">
        <f>'Bieu8-XSKT'!BR183</f>
        <v>4500</v>
      </c>
      <c r="BS183" s="38">
        <f>'Bieu8-XSKT'!BS183</f>
        <v>3344</v>
      </c>
      <c r="BT183" s="38">
        <f>'Bieu8-XSKT'!BT183</f>
        <v>0</v>
      </c>
      <c r="BU183" s="38">
        <f>'Bieu8-XSKT'!BU183</f>
        <v>9919</v>
      </c>
      <c r="BV183" s="38">
        <f>'Bieu8-XSKT'!BV183</f>
        <v>8375</v>
      </c>
      <c r="BW183" s="38">
        <f>'Bieu8-XSKT'!BW183</f>
        <v>4500</v>
      </c>
      <c r="BX183" s="38">
        <f>'Bieu8-XSKT'!BX183</f>
        <v>4500</v>
      </c>
      <c r="BY183" s="445">
        <f>'Bieu8-XSKT'!BY183</f>
        <v>1544</v>
      </c>
      <c r="BZ183" s="38">
        <f>'Bieu8-XSKT'!BZ183</f>
        <v>1544</v>
      </c>
      <c r="CA183" s="38">
        <f>'Bieu8-XSKT'!CA183</f>
        <v>0</v>
      </c>
      <c r="CB183" s="38">
        <f>'Bieu8-XSKT'!CB183</f>
        <v>1544</v>
      </c>
      <c r="CC183" s="39"/>
      <c r="CD183" s="58" t="s">
        <v>156</v>
      </c>
      <c r="CE183" s="58"/>
    </row>
    <row r="184" spans="1:83" s="158" customFormat="1" ht="45" hidden="1" x14ac:dyDescent="0.25">
      <c r="A184" s="41">
        <f t="shared" ref="A184:A190" si="37">A183+1</f>
        <v>2</v>
      </c>
      <c r="B184" s="43" t="s">
        <v>163</v>
      </c>
      <c r="C184" s="41" t="s">
        <v>164</v>
      </c>
      <c r="D184" s="41"/>
      <c r="E184" s="41">
        <v>2015</v>
      </c>
      <c r="F184" s="62" t="s">
        <v>165</v>
      </c>
      <c r="G184" s="38">
        <f>'Bieu8-XSKT'!G184</f>
        <v>85027</v>
      </c>
      <c r="H184" s="38">
        <f>'Bieu8-XSKT'!H184</f>
        <v>33000</v>
      </c>
      <c r="I184" s="38">
        <f>'Bieu8-XSKT'!I184</f>
        <v>0</v>
      </c>
      <c r="J184" s="38">
        <f>'Bieu8-XSKT'!J184</f>
        <v>0</v>
      </c>
      <c r="K184" s="38">
        <f>'Bieu8-XSKT'!K184</f>
        <v>0</v>
      </c>
      <c r="L184" s="38">
        <f>'Bieu8-XSKT'!L184</f>
        <v>0</v>
      </c>
      <c r="M184" s="38">
        <f>'Bieu8-XSKT'!M184</f>
        <v>0</v>
      </c>
      <c r="N184" s="38">
        <f>'Bieu8-XSKT'!N184</f>
        <v>13000</v>
      </c>
      <c r="O184" s="38">
        <f>'Bieu8-XSKT'!O184</f>
        <v>0</v>
      </c>
      <c r="P184" s="38">
        <f>'Bieu8-XSKT'!P184</f>
        <v>0</v>
      </c>
      <c r="Q184" s="38">
        <f>'Bieu8-XSKT'!Q184</f>
        <v>0</v>
      </c>
      <c r="R184" s="38">
        <f>'Bieu8-XSKT'!R184</f>
        <v>0</v>
      </c>
      <c r="S184" s="38">
        <f>'Bieu8-XSKT'!S184</f>
        <v>0</v>
      </c>
      <c r="T184" s="38">
        <f>'Bieu8-XSKT'!T184</f>
        <v>0</v>
      </c>
      <c r="U184" s="38">
        <f>'Bieu8-XSKT'!U184</f>
        <v>0</v>
      </c>
      <c r="V184" s="38">
        <f>'Bieu8-XSKT'!V184</f>
        <v>13000</v>
      </c>
      <c r="W184" s="38">
        <f>'Bieu8-XSKT'!W184</f>
        <v>0</v>
      </c>
      <c r="X184" s="38">
        <f>'Bieu8-XSKT'!X184</f>
        <v>69000</v>
      </c>
      <c r="Y184" s="38">
        <f>'Bieu8-XSKT'!Y184</f>
        <v>45000</v>
      </c>
      <c r="Z184" s="38">
        <f>'Bieu8-XSKT'!Z184</f>
        <v>0</v>
      </c>
      <c r="AA184" s="38">
        <f>'Bieu8-XSKT'!AA184</f>
        <v>0</v>
      </c>
      <c r="AB184" s="38">
        <f>'Bieu8-XSKT'!AB184</f>
        <v>13000</v>
      </c>
      <c r="AC184" s="38">
        <f>'Bieu8-XSKT'!AC184</f>
        <v>1000</v>
      </c>
      <c r="AD184" s="38">
        <f>'Bieu8-XSKT'!AD184</f>
        <v>0</v>
      </c>
      <c r="AE184" s="38">
        <f>'Bieu8-XSKT'!AE184</f>
        <v>0</v>
      </c>
      <c r="AF184" s="38">
        <f>'Bieu8-XSKT'!AF184</f>
        <v>26000</v>
      </c>
      <c r="AG184" s="38">
        <f>'Bieu8-XSKT'!AG184</f>
        <v>1000</v>
      </c>
      <c r="AH184" s="38">
        <f>'Bieu8-XSKT'!AH184</f>
        <v>14000</v>
      </c>
      <c r="AI184" s="38">
        <f>'Bieu8-XSKT'!AI184</f>
        <v>2000</v>
      </c>
      <c r="AJ184" s="38">
        <f>'Bieu8-XSKT'!AJ184</f>
        <v>0</v>
      </c>
      <c r="AK184" s="38">
        <f>'Bieu8-XSKT'!AK184</f>
        <v>0</v>
      </c>
      <c r="AL184" s="38">
        <f>'Bieu8-XSKT'!AL184</f>
        <v>0</v>
      </c>
      <c r="AM184" s="38">
        <f>'Bieu8-XSKT'!AM184</f>
        <v>0</v>
      </c>
      <c r="AN184" s="38">
        <f>'Bieu8-XSKT'!AN184</f>
        <v>27000</v>
      </c>
      <c r="AO184" s="38">
        <f>'Bieu8-XSKT'!AO184</f>
        <v>2000</v>
      </c>
      <c r="AP184" s="38">
        <f>'Bieu8-XSKT'!AP184</f>
        <v>2000</v>
      </c>
      <c r="AQ184" s="38">
        <f>'Bieu8-XSKT'!AQ184</f>
        <v>0</v>
      </c>
      <c r="AR184" s="38">
        <f>'Bieu8-XSKT'!AR184</f>
        <v>0</v>
      </c>
      <c r="AS184" s="38">
        <f>'Bieu8-XSKT'!AS184</f>
        <v>29000</v>
      </c>
      <c r="AT184" s="38">
        <f>'Bieu8-XSKT'!AT184</f>
        <v>4000</v>
      </c>
      <c r="AU184" s="38">
        <f>'Bieu8-XSKT'!AU184</f>
        <v>69000</v>
      </c>
      <c r="AV184" s="38">
        <f>'Bieu8-XSKT'!AV184</f>
        <v>33000</v>
      </c>
      <c r="AW184" s="38">
        <f>'Bieu8-XSKT'!AW184</f>
        <v>4000</v>
      </c>
      <c r="AX184" s="38">
        <f>'Bieu8-XSKT'!AX184</f>
        <v>29000</v>
      </c>
      <c r="AY184" s="38">
        <f>'Bieu8-XSKT'!AY184</f>
        <v>12000</v>
      </c>
      <c r="AZ184" s="38">
        <f>'Bieu8-XSKT'!AZ184</f>
        <v>10000</v>
      </c>
      <c r="BA184" s="38">
        <f>'Bieu8-XSKT'!BA184</f>
        <v>0</v>
      </c>
      <c r="BB184" s="38">
        <f>'Bieu8-XSKT'!BB184</f>
        <v>17000</v>
      </c>
      <c r="BC184" s="38">
        <f>'Bieu8-XSKT'!BC184</f>
        <v>0</v>
      </c>
      <c r="BD184" s="38">
        <f>'Bieu8-XSKT'!BD184</f>
        <v>17000</v>
      </c>
      <c r="BE184" s="38">
        <f>'Bieu8-XSKT'!BE184</f>
        <v>74</v>
      </c>
      <c r="BF184" s="38">
        <f>'Bieu8-XSKT'!BF184</f>
        <v>74</v>
      </c>
      <c r="BG184" s="38">
        <f>'Bieu8-XSKT'!BG184</f>
        <v>16000</v>
      </c>
      <c r="BH184" s="38">
        <f>'Bieu8-XSKT'!BH184</f>
        <v>16000</v>
      </c>
      <c r="BI184" s="38">
        <f>'Bieu8-XSKT'!BI184</f>
        <v>69000</v>
      </c>
      <c r="BJ184" s="38">
        <f>'Bieu8-XSKT'!BJ184</f>
        <v>33000</v>
      </c>
      <c r="BK184" s="38">
        <f>'Bieu8-XSKT'!BK184</f>
        <v>33000</v>
      </c>
      <c r="BL184" s="38">
        <f>'Bieu8-XSKT'!BL184</f>
        <v>14150</v>
      </c>
      <c r="BM184" s="38">
        <f>'Bieu8-XSKT'!BM184</f>
        <v>12000</v>
      </c>
      <c r="BN184" s="38">
        <f>'Bieu8-XSKT'!BN184</f>
        <v>18850</v>
      </c>
      <c r="BO184" s="38">
        <f>'Bieu8-XSKT'!BO184</f>
        <v>0</v>
      </c>
      <c r="BP184" s="38">
        <f>'Bieu8-XSKT'!BP184</f>
        <v>18850</v>
      </c>
      <c r="BQ184" s="38">
        <f>'Bieu8-XSKT'!BQ184</f>
        <v>0</v>
      </c>
      <c r="BR184" s="38">
        <f>'Bieu8-XSKT'!BR184</f>
        <v>11250</v>
      </c>
      <c r="BS184" s="38">
        <f>'Bieu8-XSKT'!BS184</f>
        <v>7600</v>
      </c>
      <c r="BT184" s="38">
        <f>'Bieu8-XSKT'!BT184</f>
        <v>0</v>
      </c>
      <c r="BU184" s="38">
        <f>'Bieu8-XSKT'!BU184</f>
        <v>31700</v>
      </c>
      <c r="BV184" s="38">
        <f>'Bieu8-XSKT'!BV184</f>
        <v>23200</v>
      </c>
      <c r="BW184" s="38">
        <f>'Bieu8-XSKT'!BW184</f>
        <v>11250</v>
      </c>
      <c r="BX184" s="38">
        <f>'Bieu8-XSKT'!BX184</f>
        <v>11250</v>
      </c>
      <c r="BY184" s="445">
        <f>'Bieu8-XSKT'!BY184</f>
        <v>8500</v>
      </c>
      <c r="BZ184" s="38">
        <f>'Bieu8-XSKT'!BZ184</f>
        <v>8500</v>
      </c>
      <c r="CA184" s="38">
        <f>'Bieu8-XSKT'!CA184</f>
        <v>0</v>
      </c>
      <c r="CB184" s="38">
        <f>'Bieu8-XSKT'!CB184</f>
        <v>8500</v>
      </c>
      <c r="CC184" s="39"/>
      <c r="CD184" s="127" t="s">
        <v>156</v>
      </c>
      <c r="CE184" s="127"/>
    </row>
    <row r="185" spans="1:83" s="158" customFormat="1" ht="45" hidden="1" x14ac:dyDescent="0.25">
      <c r="A185" s="41">
        <f t="shared" si="37"/>
        <v>3</v>
      </c>
      <c r="B185" s="43" t="s">
        <v>157</v>
      </c>
      <c r="C185" s="41" t="s">
        <v>155</v>
      </c>
      <c r="D185" s="41"/>
      <c r="E185" s="41">
        <v>2017</v>
      </c>
      <c r="F185" s="62" t="s">
        <v>158</v>
      </c>
      <c r="G185" s="38">
        <f>'Bieu8-XSKT'!G185</f>
        <v>14032</v>
      </c>
      <c r="H185" s="38">
        <f>'Bieu8-XSKT'!H185</f>
        <v>14032</v>
      </c>
      <c r="I185" s="38">
        <f>'Bieu8-XSKT'!I185</f>
        <v>0</v>
      </c>
      <c r="J185" s="38">
        <f>'Bieu8-XSKT'!J185</f>
        <v>0</v>
      </c>
      <c r="K185" s="38">
        <f>'Bieu8-XSKT'!K185</f>
        <v>0</v>
      </c>
      <c r="L185" s="38">
        <f>'Bieu8-XSKT'!L185</f>
        <v>0</v>
      </c>
      <c r="M185" s="38">
        <f>'Bieu8-XSKT'!M185</f>
        <v>0</v>
      </c>
      <c r="N185" s="38">
        <f>'Bieu8-XSKT'!N185</f>
        <v>0</v>
      </c>
      <c r="O185" s="38">
        <f>'Bieu8-XSKT'!O185</f>
        <v>0</v>
      </c>
      <c r="P185" s="38">
        <f>'Bieu8-XSKT'!P185</f>
        <v>0</v>
      </c>
      <c r="Q185" s="38">
        <f>'Bieu8-XSKT'!Q185</f>
        <v>0</v>
      </c>
      <c r="R185" s="38">
        <f>'Bieu8-XSKT'!R185</f>
        <v>0</v>
      </c>
      <c r="S185" s="38">
        <f>'Bieu8-XSKT'!S185</f>
        <v>0</v>
      </c>
      <c r="T185" s="38">
        <f>'Bieu8-XSKT'!T185</f>
        <v>0</v>
      </c>
      <c r="U185" s="38">
        <f>'Bieu8-XSKT'!U185</f>
        <v>0</v>
      </c>
      <c r="V185" s="38">
        <f>'Bieu8-XSKT'!V185</f>
        <v>0</v>
      </c>
      <c r="W185" s="38">
        <f>'Bieu8-XSKT'!W185</f>
        <v>0</v>
      </c>
      <c r="X185" s="38">
        <f>'Bieu8-XSKT'!X185</f>
        <v>12500</v>
      </c>
      <c r="Y185" s="38">
        <f>'Bieu8-XSKT'!Y185</f>
        <v>12500</v>
      </c>
      <c r="Z185" s="38">
        <f>'Bieu8-XSKT'!Z185</f>
        <v>0</v>
      </c>
      <c r="AA185" s="38">
        <f>'Bieu8-XSKT'!AA185</f>
        <v>0</v>
      </c>
      <c r="AB185" s="38">
        <f>'Bieu8-XSKT'!AB185</f>
        <v>1000</v>
      </c>
      <c r="AC185" s="38">
        <f>'Bieu8-XSKT'!AC185</f>
        <v>1000</v>
      </c>
      <c r="AD185" s="38">
        <f>'Bieu8-XSKT'!AD185</f>
        <v>0</v>
      </c>
      <c r="AE185" s="38">
        <f>'Bieu8-XSKT'!AE185</f>
        <v>0</v>
      </c>
      <c r="AF185" s="38">
        <f>'Bieu8-XSKT'!AF185</f>
        <v>1000</v>
      </c>
      <c r="AG185" s="38">
        <f>'Bieu8-XSKT'!AG185</f>
        <v>500</v>
      </c>
      <c r="AH185" s="38">
        <f>'Bieu8-XSKT'!AH185</f>
        <v>1500</v>
      </c>
      <c r="AI185" s="38">
        <f>'Bieu8-XSKT'!AI185</f>
        <v>1500</v>
      </c>
      <c r="AJ185" s="38">
        <f>'Bieu8-XSKT'!AJ185</f>
        <v>0</v>
      </c>
      <c r="AK185" s="38">
        <f>'Bieu8-XSKT'!AK185</f>
        <v>0</v>
      </c>
      <c r="AL185" s="38">
        <f>'Bieu8-XSKT'!AL185</f>
        <v>0</v>
      </c>
      <c r="AM185" s="38">
        <f>'Bieu8-XSKT'!AM185</f>
        <v>0</v>
      </c>
      <c r="AN185" s="38">
        <f>'Bieu8-XSKT'!AN185</f>
        <v>1500</v>
      </c>
      <c r="AO185" s="38">
        <f>'Bieu8-XSKT'!AO185</f>
        <v>1500</v>
      </c>
      <c r="AP185" s="38">
        <f>'Bieu8-XSKT'!AP185</f>
        <v>4000</v>
      </c>
      <c r="AQ185" s="38">
        <f>'Bieu8-XSKT'!AQ185</f>
        <v>0</v>
      </c>
      <c r="AR185" s="38">
        <f>'Bieu8-XSKT'!AR185</f>
        <v>0</v>
      </c>
      <c r="AS185" s="38">
        <f>'Bieu8-XSKT'!AS185</f>
        <v>5500</v>
      </c>
      <c r="AT185" s="38">
        <f>'Bieu8-XSKT'!AT185</f>
        <v>5500</v>
      </c>
      <c r="AU185" s="38">
        <f>'Bieu8-XSKT'!AU185</f>
        <v>12500</v>
      </c>
      <c r="AV185" s="38">
        <f>'Bieu8-XSKT'!AV185</f>
        <v>13600</v>
      </c>
      <c r="AW185" s="38">
        <f>'Bieu8-XSKT'!AW185</f>
        <v>5500</v>
      </c>
      <c r="AX185" s="38">
        <f>'Bieu8-XSKT'!AX185</f>
        <v>8100</v>
      </c>
      <c r="AY185" s="38">
        <f>'Bieu8-XSKT'!AY185</f>
        <v>4000</v>
      </c>
      <c r="AZ185" s="38">
        <f>'Bieu8-XSKT'!AZ185</f>
        <v>4000</v>
      </c>
      <c r="BA185" s="38">
        <f>'Bieu8-XSKT'!BA185</f>
        <v>0</v>
      </c>
      <c r="BB185" s="38">
        <f>'Bieu8-XSKT'!BB185</f>
        <v>4100</v>
      </c>
      <c r="BC185" s="38">
        <f>'Bieu8-XSKT'!BC185</f>
        <v>0</v>
      </c>
      <c r="BD185" s="38">
        <f>'Bieu8-XSKT'!BD185</f>
        <v>4100</v>
      </c>
      <c r="BE185" s="38">
        <f>'Bieu8-XSKT'!BE185</f>
        <v>1951</v>
      </c>
      <c r="BF185" s="38">
        <f>'Bieu8-XSKT'!BF185</f>
        <v>1951</v>
      </c>
      <c r="BG185" s="38">
        <f>'Bieu8-XSKT'!BG185</f>
        <v>9500</v>
      </c>
      <c r="BH185" s="38">
        <f>'Bieu8-XSKT'!BH185</f>
        <v>9500</v>
      </c>
      <c r="BI185" s="38">
        <f>'Bieu8-XSKT'!BI185</f>
        <v>12500</v>
      </c>
      <c r="BJ185" s="38">
        <f>'Bieu8-XSKT'!BJ185</f>
        <v>13600</v>
      </c>
      <c r="BK185" s="38">
        <f>'Bieu8-XSKT'!BK185</f>
        <v>13102</v>
      </c>
      <c r="BL185" s="38">
        <f>'Bieu8-XSKT'!BL185</f>
        <v>6000</v>
      </c>
      <c r="BM185" s="38">
        <f>'Bieu8-XSKT'!BM185</f>
        <v>4000</v>
      </c>
      <c r="BN185" s="38">
        <f>'Bieu8-XSKT'!BN185</f>
        <v>7600</v>
      </c>
      <c r="BO185" s="38">
        <f>'Bieu8-XSKT'!BO185</f>
        <v>-498</v>
      </c>
      <c r="BP185" s="38">
        <f>'Bieu8-XSKT'!BP185</f>
        <v>7102</v>
      </c>
      <c r="BQ185" s="38">
        <f>'Bieu8-XSKT'!BQ185</f>
        <v>0</v>
      </c>
      <c r="BR185" s="38">
        <f>'Bieu8-XSKT'!BR185</f>
        <v>4200</v>
      </c>
      <c r="BS185" s="38">
        <f>'Bieu8-XSKT'!BS185</f>
        <v>2902</v>
      </c>
      <c r="BT185" s="38">
        <f>'Bieu8-XSKT'!BT185</f>
        <v>0</v>
      </c>
      <c r="BU185" s="38">
        <f>'Bieu8-XSKT'!BU185</f>
        <v>13102</v>
      </c>
      <c r="BV185" s="38">
        <f>'Bieu8-XSKT'!BV185</f>
        <v>11858</v>
      </c>
      <c r="BW185" s="38">
        <f>'Bieu8-XSKT'!BW185</f>
        <v>4200</v>
      </c>
      <c r="BX185" s="38">
        <f>'Bieu8-XSKT'!BX185</f>
        <v>4200</v>
      </c>
      <c r="BY185" s="445">
        <f>'Bieu8-XSKT'!BY185</f>
        <v>1244</v>
      </c>
      <c r="BZ185" s="38">
        <f>'Bieu8-XSKT'!BZ185</f>
        <v>1244</v>
      </c>
      <c r="CA185" s="38">
        <f>'Bieu8-XSKT'!CA185</f>
        <v>930</v>
      </c>
      <c r="CB185" s="38">
        <f>'Bieu8-XSKT'!CB185</f>
        <v>1244</v>
      </c>
      <c r="CC185" s="39"/>
      <c r="CD185" s="127" t="s">
        <v>156</v>
      </c>
      <c r="CE185" s="127"/>
    </row>
    <row r="186" spans="1:83" s="17" customFormat="1" ht="60" hidden="1" x14ac:dyDescent="0.25">
      <c r="A186" s="41">
        <f t="shared" si="37"/>
        <v>4</v>
      </c>
      <c r="B186" s="161" t="s">
        <v>171</v>
      </c>
      <c r="C186" s="44"/>
      <c r="D186" s="44"/>
      <c r="E186" s="45"/>
      <c r="F186" s="41" t="s">
        <v>172</v>
      </c>
      <c r="G186" s="38">
        <f>'Bieu8-XSKT'!G186</f>
        <v>64949</v>
      </c>
      <c r="H186" s="38">
        <f>'Bieu8-XSKT'!H186</f>
        <v>26649</v>
      </c>
      <c r="I186" s="38">
        <f>'Bieu8-XSKT'!I186</f>
        <v>0</v>
      </c>
      <c r="J186" s="38">
        <f>'Bieu8-XSKT'!J186</f>
        <v>0</v>
      </c>
      <c r="K186" s="38">
        <f>'Bieu8-XSKT'!K186</f>
        <v>0</v>
      </c>
      <c r="L186" s="38">
        <f>'Bieu8-XSKT'!L186</f>
        <v>0</v>
      </c>
      <c r="M186" s="38">
        <f>'Bieu8-XSKT'!M186</f>
        <v>0</v>
      </c>
      <c r="N186" s="38">
        <f>'Bieu8-XSKT'!N186</f>
        <v>0</v>
      </c>
      <c r="O186" s="38">
        <f>'Bieu8-XSKT'!O186</f>
        <v>0</v>
      </c>
      <c r="P186" s="38">
        <f>'Bieu8-XSKT'!P186</f>
        <v>0</v>
      </c>
      <c r="Q186" s="38">
        <f>'Bieu8-XSKT'!Q186</f>
        <v>0</v>
      </c>
      <c r="R186" s="38">
        <f>'Bieu8-XSKT'!R186</f>
        <v>0</v>
      </c>
      <c r="S186" s="38">
        <f>'Bieu8-XSKT'!S186</f>
        <v>0</v>
      </c>
      <c r="T186" s="38">
        <f>'Bieu8-XSKT'!T186</f>
        <v>0</v>
      </c>
      <c r="U186" s="38">
        <f>'Bieu8-XSKT'!U186</f>
        <v>0</v>
      </c>
      <c r="V186" s="38">
        <f>'Bieu8-XSKT'!V186</f>
        <v>0</v>
      </c>
      <c r="W186" s="38">
        <f>'Bieu8-XSKT'!W186</f>
        <v>0</v>
      </c>
      <c r="X186" s="38">
        <f>'Bieu8-XSKT'!X186</f>
        <v>0</v>
      </c>
      <c r="Y186" s="38">
        <f>'Bieu8-XSKT'!Y186</f>
        <v>0</v>
      </c>
      <c r="Z186" s="38">
        <f>'Bieu8-XSKT'!Z186</f>
        <v>0</v>
      </c>
      <c r="AA186" s="38">
        <f>'Bieu8-XSKT'!AA186</f>
        <v>0</v>
      </c>
      <c r="AB186" s="38">
        <f>'Bieu8-XSKT'!AB186</f>
        <v>0</v>
      </c>
      <c r="AC186" s="38">
        <f>'Bieu8-XSKT'!AC186</f>
        <v>0</v>
      </c>
      <c r="AD186" s="38">
        <f>'Bieu8-XSKT'!AD186</f>
        <v>0</v>
      </c>
      <c r="AE186" s="38">
        <f>'Bieu8-XSKT'!AE186</f>
        <v>0</v>
      </c>
      <c r="AF186" s="38">
        <f>'Bieu8-XSKT'!AF186</f>
        <v>0</v>
      </c>
      <c r="AG186" s="38">
        <f>'Bieu8-XSKT'!AG186</f>
        <v>0</v>
      </c>
      <c r="AH186" s="38">
        <f>'Bieu8-XSKT'!AH186</f>
        <v>0</v>
      </c>
      <c r="AI186" s="38">
        <f>'Bieu8-XSKT'!AI186</f>
        <v>0</v>
      </c>
      <c r="AJ186" s="38">
        <f>'Bieu8-XSKT'!AJ186</f>
        <v>0</v>
      </c>
      <c r="AK186" s="38">
        <f>'Bieu8-XSKT'!AK186</f>
        <v>0</v>
      </c>
      <c r="AL186" s="38">
        <f>'Bieu8-XSKT'!AL186</f>
        <v>0</v>
      </c>
      <c r="AM186" s="38">
        <f>'Bieu8-XSKT'!AM186</f>
        <v>0</v>
      </c>
      <c r="AN186" s="38">
        <f>'Bieu8-XSKT'!AN186</f>
        <v>0</v>
      </c>
      <c r="AO186" s="38">
        <f>'Bieu8-XSKT'!AO186</f>
        <v>0</v>
      </c>
      <c r="AP186" s="38">
        <f>'Bieu8-XSKT'!AP186</f>
        <v>0</v>
      </c>
      <c r="AQ186" s="38">
        <f>'Bieu8-XSKT'!AQ186</f>
        <v>0</v>
      </c>
      <c r="AR186" s="38">
        <f>'Bieu8-XSKT'!AR186</f>
        <v>0</v>
      </c>
      <c r="AS186" s="38">
        <f>'Bieu8-XSKT'!AS186</f>
        <v>0</v>
      </c>
      <c r="AT186" s="38">
        <f>'Bieu8-XSKT'!AT186</f>
        <v>0</v>
      </c>
      <c r="AU186" s="38">
        <f>'Bieu8-XSKT'!AU186</f>
        <v>0</v>
      </c>
      <c r="AV186" s="38">
        <f>'Bieu8-XSKT'!AV186</f>
        <v>0</v>
      </c>
      <c r="AW186" s="38">
        <f>'Bieu8-XSKT'!AW186</f>
        <v>0</v>
      </c>
      <c r="AX186" s="38">
        <f>'Bieu8-XSKT'!AX186</f>
        <v>0</v>
      </c>
      <c r="AY186" s="38">
        <f>'Bieu8-XSKT'!AY186</f>
        <v>0</v>
      </c>
      <c r="AZ186" s="38">
        <f>'Bieu8-XSKT'!AZ186</f>
        <v>0</v>
      </c>
      <c r="BA186" s="38">
        <f>'Bieu8-XSKT'!BA186</f>
        <v>0</v>
      </c>
      <c r="BB186" s="38">
        <f>'Bieu8-XSKT'!BB186</f>
        <v>0</v>
      </c>
      <c r="BC186" s="38">
        <f>'Bieu8-XSKT'!BC186</f>
        <v>0</v>
      </c>
      <c r="BD186" s="38">
        <f>'Bieu8-XSKT'!BD186</f>
        <v>0</v>
      </c>
      <c r="BE186" s="38">
        <f>'Bieu8-XSKT'!BE186</f>
        <v>0</v>
      </c>
      <c r="BF186" s="38">
        <f>'Bieu8-XSKT'!BF186</f>
        <v>0</v>
      </c>
      <c r="BG186" s="38">
        <f>'Bieu8-XSKT'!BG186</f>
        <v>0</v>
      </c>
      <c r="BH186" s="38">
        <f>'Bieu8-XSKT'!BH186</f>
        <v>0</v>
      </c>
      <c r="BI186" s="38">
        <f>'Bieu8-XSKT'!BI186</f>
        <v>64949</v>
      </c>
      <c r="BJ186" s="38">
        <f>'Bieu8-XSKT'!BJ186</f>
        <v>26649</v>
      </c>
      <c r="BK186" s="38">
        <f>'Bieu8-XSKT'!BK186</f>
        <v>26649</v>
      </c>
      <c r="BL186" s="38">
        <f>'Bieu8-XSKT'!BL186</f>
        <v>0</v>
      </c>
      <c r="BM186" s="38">
        <f>'Bieu8-XSKT'!BM186</f>
        <v>0</v>
      </c>
      <c r="BN186" s="38">
        <f>'Bieu8-XSKT'!BN186</f>
        <v>26649</v>
      </c>
      <c r="BO186" s="38">
        <f>'Bieu8-XSKT'!BO186</f>
        <v>0</v>
      </c>
      <c r="BP186" s="38">
        <f>'Bieu8-XSKT'!BP186</f>
        <v>26649</v>
      </c>
      <c r="BQ186" s="38">
        <f>'Bieu8-XSKT'!BQ186</f>
        <v>0</v>
      </c>
      <c r="BR186" s="38">
        <f>'Bieu8-XSKT'!BR186</f>
        <v>5000</v>
      </c>
      <c r="BS186" s="38">
        <f>'Bieu8-XSKT'!BS186</f>
        <v>21649</v>
      </c>
      <c r="BT186" s="38">
        <f>'Bieu8-XSKT'!BT186</f>
        <v>0</v>
      </c>
      <c r="BU186" s="38">
        <f>'Bieu8-XSKT'!BU186</f>
        <v>26649</v>
      </c>
      <c r="BV186" s="38">
        <f>'Bieu8-XSKT'!BV186</f>
        <v>6832</v>
      </c>
      <c r="BW186" s="38">
        <f>'Bieu8-XSKT'!BW186</f>
        <v>5000</v>
      </c>
      <c r="BX186" s="38">
        <f>'Bieu8-XSKT'!BX186</f>
        <v>5000</v>
      </c>
      <c r="BY186" s="445">
        <f>'Bieu8-XSKT'!BY186</f>
        <v>19817</v>
      </c>
      <c r="BZ186" s="38">
        <f>'Bieu8-XSKT'!BZ186</f>
        <v>19817</v>
      </c>
      <c r="CA186" s="38">
        <f>'Bieu8-XSKT'!CA186</f>
        <v>0</v>
      </c>
      <c r="CB186" s="38">
        <f>'Bieu8-XSKT'!CB186</f>
        <v>12100</v>
      </c>
      <c r="CC186" s="39"/>
      <c r="CD186" s="124" t="s">
        <v>156</v>
      </c>
      <c r="CE186" s="124"/>
    </row>
    <row r="187" spans="1:83" s="164" customFormat="1" ht="30" hidden="1" x14ac:dyDescent="0.25">
      <c r="A187" s="41">
        <f t="shared" si="37"/>
        <v>5</v>
      </c>
      <c r="B187" s="141" t="s">
        <v>169</v>
      </c>
      <c r="C187" s="162"/>
      <c r="D187" s="162"/>
      <c r="E187" s="162"/>
      <c r="F187" s="62" t="s">
        <v>170</v>
      </c>
      <c r="G187" s="38">
        <f>'Bieu8-XSKT'!G187</f>
        <v>39361</v>
      </c>
      <c r="H187" s="38">
        <f>'Bieu8-XSKT'!H187</f>
        <v>30000</v>
      </c>
      <c r="I187" s="38">
        <f>'Bieu8-XSKT'!I187</f>
        <v>0</v>
      </c>
      <c r="J187" s="38">
        <f>'Bieu8-XSKT'!J187</f>
        <v>0</v>
      </c>
      <c r="K187" s="38">
        <f>'Bieu8-XSKT'!K187</f>
        <v>0</v>
      </c>
      <c r="L187" s="38">
        <f>'Bieu8-XSKT'!L187</f>
        <v>0</v>
      </c>
      <c r="M187" s="38">
        <f>'Bieu8-XSKT'!M187</f>
        <v>0</v>
      </c>
      <c r="N187" s="38">
        <f>'Bieu8-XSKT'!N187</f>
        <v>0</v>
      </c>
      <c r="O187" s="38">
        <f>'Bieu8-XSKT'!O187</f>
        <v>0</v>
      </c>
      <c r="P187" s="38">
        <f>'Bieu8-XSKT'!P187</f>
        <v>0</v>
      </c>
      <c r="Q187" s="38">
        <f>'Bieu8-XSKT'!Q187</f>
        <v>0</v>
      </c>
      <c r="R187" s="38">
        <f>'Bieu8-XSKT'!R187</f>
        <v>0</v>
      </c>
      <c r="S187" s="38">
        <f>'Bieu8-XSKT'!S187</f>
        <v>0</v>
      </c>
      <c r="T187" s="38">
        <f>'Bieu8-XSKT'!T187</f>
        <v>0</v>
      </c>
      <c r="U187" s="38">
        <f>'Bieu8-XSKT'!U187</f>
        <v>0</v>
      </c>
      <c r="V187" s="38">
        <f>'Bieu8-XSKT'!V187</f>
        <v>0</v>
      </c>
      <c r="W187" s="38">
        <f>'Bieu8-XSKT'!W187</f>
        <v>0</v>
      </c>
      <c r="X187" s="38">
        <f>'Bieu8-XSKT'!X187</f>
        <v>0</v>
      </c>
      <c r="Y187" s="38">
        <f>'Bieu8-XSKT'!Y187</f>
        <v>0</v>
      </c>
      <c r="Z187" s="38">
        <f>'Bieu8-XSKT'!Z187</f>
        <v>0</v>
      </c>
      <c r="AA187" s="38">
        <f>'Bieu8-XSKT'!AA187</f>
        <v>0</v>
      </c>
      <c r="AB187" s="38">
        <f>'Bieu8-XSKT'!AB187</f>
        <v>0</v>
      </c>
      <c r="AC187" s="38">
        <f>'Bieu8-XSKT'!AC187</f>
        <v>0</v>
      </c>
      <c r="AD187" s="38">
        <f>'Bieu8-XSKT'!AD187</f>
        <v>0</v>
      </c>
      <c r="AE187" s="38">
        <f>'Bieu8-XSKT'!AE187</f>
        <v>0</v>
      </c>
      <c r="AF187" s="38">
        <f>'Bieu8-XSKT'!AF187</f>
        <v>0</v>
      </c>
      <c r="AG187" s="38">
        <f>'Bieu8-XSKT'!AG187</f>
        <v>0</v>
      </c>
      <c r="AH187" s="38">
        <f>'Bieu8-XSKT'!AH187</f>
        <v>0</v>
      </c>
      <c r="AI187" s="38">
        <f>'Bieu8-XSKT'!AI187</f>
        <v>0</v>
      </c>
      <c r="AJ187" s="38">
        <f>'Bieu8-XSKT'!AJ187</f>
        <v>0</v>
      </c>
      <c r="AK187" s="38">
        <f>'Bieu8-XSKT'!AK187</f>
        <v>0</v>
      </c>
      <c r="AL187" s="38">
        <f>'Bieu8-XSKT'!AL187</f>
        <v>0</v>
      </c>
      <c r="AM187" s="38">
        <f>'Bieu8-XSKT'!AM187</f>
        <v>0</v>
      </c>
      <c r="AN187" s="38">
        <f>'Bieu8-XSKT'!AN187</f>
        <v>0</v>
      </c>
      <c r="AO187" s="38">
        <f>'Bieu8-XSKT'!AO187</f>
        <v>0</v>
      </c>
      <c r="AP187" s="38">
        <f>'Bieu8-XSKT'!AP187</f>
        <v>0</v>
      </c>
      <c r="AQ187" s="38">
        <f>'Bieu8-XSKT'!AQ187</f>
        <v>0</v>
      </c>
      <c r="AR187" s="38">
        <f>'Bieu8-XSKT'!AR187</f>
        <v>0</v>
      </c>
      <c r="AS187" s="38">
        <f>'Bieu8-XSKT'!AS187</f>
        <v>0</v>
      </c>
      <c r="AT187" s="38">
        <f>'Bieu8-XSKT'!AT187</f>
        <v>0</v>
      </c>
      <c r="AU187" s="38">
        <f>'Bieu8-XSKT'!AU187</f>
        <v>0</v>
      </c>
      <c r="AV187" s="38">
        <f>'Bieu8-XSKT'!AV187</f>
        <v>0</v>
      </c>
      <c r="AW187" s="38">
        <f>'Bieu8-XSKT'!AW187</f>
        <v>0</v>
      </c>
      <c r="AX187" s="38">
        <f>'Bieu8-XSKT'!AX187</f>
        <v>0</v>
      </c>
      <c r="AY187" s="38">
        <f>'Bieu8-XSKT'!AY187</f>
        <v>340</v>
      </c>
      <c r="AZ187" s="38">
        <f>'Bieu8-XSKT'!AZ187</f>
        <v>0</v>
      </c>
      <c r="BA187" s="38">
        <f>'Bieu8-XSKT'!BA187</f>
        <v>0</v>
      </c>
      <c r="BB187" s="38">
        <f>'Bieu8-XSKT'!BB187</f>
        <v>-340</v>
      </c>
      <c r="BC187" s="38">
        <f>'Bieu8-XSKT'!BC187</f>
        <v>0</v>
      </c>
      <c r="BD187" s="38">
        <f>'Bieu8-XSKT'!BD187</f>
        <v>0</v>
      </c>
      <c r="BE187" s="38">
        <f>'Bieu8-XSKT'!BE187</f>
        <v>0</v>
      </c>
      <c r="BF187" s="38">
        <f>'Bieu8-XSKT'!BF187</f>
        <v>0</v>
      </c>
      <c r="BG187" s="38">
        <f>'Bieu8-XSKT'!BG187</f>
        <v>0</v>
      </c>
      <c r="BH187" s="38">
        <f>'Bieu8-XSKT'!BH187</f>
        <v>0</v>
      </c>
      <c r="BI187" s="38">
        <f>'Bieu8-XSKT'!BI187</f>
        <v>39361</v>
      </c>
      <c r="BJ187" s="38">
        <f>'Bieu8-XSKT'!BJ187</f>
        <v>30000</v>
      </c>
      <c r="BK187" s="38">
        <f>'Bieu8-XSKT'!BK187</f>
        <v>29014</v>
      </c>
      <c r="BL187" s="38">
        <f>'Bieu8-XSKT'!BL187</f>
        <v>340</v>
      </c>
      <c r="BM187" s="38">
        <f>'Bieu8-XSKT'!BM187</f>
        <v>340</v>
      </c>
      <c r="BN187" s="38">
        <f>'Bieu8-XSKT'!BN187</f>
        <v>29660</v>
      </c>
      <c r="BO187" s="38">
        <f>'Bieu8-XSKT'!BO187</f>
        <v>-986</v>
      </c>
      <c r="BP187" s="38">
        <f>'Bieu8-XSKT'!BP187</f>
        <v>28674</v>
      </c>
      <c r="BQ187" s="38">
        <f>'Bieu8-XSKT'!BQ187</f>
        <v>0</v>
      </c>
      <c r="BR187" s="38">
        <f>'Bieu8-XSKT'!BR187</f>
        <v>6298</v>
      </c>
      <c r="BS187" s="38">
        <f>'Bieu8-XSKT'!BS187</f>
        <v>22376</v>
      </c>
      <c r="BT187" s="38">
        <f>'Bieu8-XSKT'!BT187</f>
        <v>0</v>
      </c>
      <c r="BU187" s="38">
        <f>'Bieu8-XSKT'!BU187</f>
        <v>29014</v>
      </c>
      <c r="BV187" s="38">
        <f>'Bieu8-XSKT'!BV187</f>
        <v>6638</v>
      </c>
      <c r="BW187" s="38">
        <f>'Bieu8-XSKT'!BW187</f>
        <v>6298</v>
      </c>
      <c r="BX187" s="38">
        <f>'Bieu8-XSKT'!BX187</f>
        <v>6298</v>
      </c>
      <c r="BY187" s="445">
        <f>'Bieu8-XSKT'!BY187</f>
        <v>22376</v>
      </c>
      <c r="BZ187" s="38">
        <f>'Bieu8-XSKT'!BZ187</f>
        <v>22376</v>
      </c>
      <c r="CA187" s="38">
        <f>'Bieu8-XSKT'!CA187</f>
        <v>0</v>
      </c>
      <c r="CB187" s="38">
        <f>'Bieu8-XSKT'!CB187</f>
        <v>12578</v>
      </c>
      <c r="CC187" s="39"/>
      <c r="CD187" s="163" t="s">
        <v>156</v>
      </c>
      <c r="CE187" s="163"/>
    </row>
    <row r="188" spans="1:83" s="158" customFormat="1" ht="45" hidden="1" x14ac:dyDescent="0.25">
      <c r="A188" s="41">
        <f t="shared" si="37"/>
        <v>6</v>
      </c>
      <c r="B188" s="53" t="s">
        <v>285</v>
      </c>
      <c r="C188" s="41"/>
      <c r="D188" s="41"/>
      <c r="E188" s="41"/>
      <c r="F188" s="52" t="s">
        <v>286</v>
      </c>
      <c r="G188" s="38">
        <f>'Bieu8-XSKT'!G188</f>
        <v>2000</v>
      </c>
      <c r="H188" s="38">
        <f>'Bieu8-XSKT'!H188</f>
        <v>2000</v>
      </c>
      <c r="I188" s="38">
        <f>'Bieu8-XSKT'!I188</f>
        <v>0</v>
      </c>
      <c r="J188" s="38">
        <f>'Bieu8-XSKT'!J188</f>
        <v>0</v>
      </c>
      <c r="K188" s="38">
        <f>'Bieu8-XSKT'!K188</f>
        <v>0</v>
      </c>
      <c r="L188" s="38">
        <f>'Bieu8-XSKT'!L188</f>
        <v>0</v>
      </c>
      <c r="M188" s="38">
        <f>'Bieu8-XSKT'!M188</f>
        <v>0</v>
      </c>
      <c r="N188" s="38">
        <f>'Bieu8-XSKT'!N188</f>
        <v>0</v>
      </c>
      <c r="O188" s="38">
        <f>'Bieu8-XSKT'!O188</f>
        <v>0</v>
      </c>
      <c r="P188" s="38">
        <f>'Bieu8-XSKT'!P188</f>
        <v>0</v>
      </c>
      <c r="Q188" s="38">
        <f>'Bieu8-XSKT'!Q188</f>
        <v>0</v>
      </c>
      <c r="R188" s="38">
        <f>'Bieu8-XSKT'!R188</f>
        <v>0</v>
      </c>
      <c r="S188" s="38">
        <f>'Bieu8-XSKT'!S188</f>
        <v>0</v>
      </c>
      <c r="T188" s="38">
        <f>'Bieu8-XSKT'!T188</f>
        <v>0</v>
      </c>
      <c r="U188" s="38">
        <f>'Bieu8-XSKT'!U188</f>
        <v>0</v>
      </c>
      <c r="V188" s="38">
        <f>'Bieu8-XSKT'!V188</f>
        <v>0</v>
      </c>
      <c r="W188" s="38">
        <f>'Bieu8-XSKT'!W188</f>
        <v>0</v>
      </c>
      <c r="X188" s="38">
        <f>'Bieu8-XSKT'!X188</f>
        <v>0</v>
      </c>
      <c r="Y188" s="38">
        <f>'Bieu8-XSKT'!Y188</f>
        <v>0</v>
      </c>
      <c r="Z188" s="38">
        <f>'Bieu8-XSKT'!Z188</f>
        <v>0</v>
      </c>
      <c r="AA188" s="38">
        <f>'Bieu8-XSKT'!AA188</f>
        <v>0</v>
      </c>
      <c r="AB188" s="38">
        <f>'Bieu8-XSKT'!AB188</f>
        <v>0</v>
      </c>
      <c r="AC188" s="38">
        <f>'Bieu8-XSKT'!AC188</f>
        <v>0</v>
      </c>
      <c r="AD188" s="38">
        <f>'Bieu8-XSKT'!AD188</f>
        <v>0</v>
      </c>
      <c r="AE188" s="38">
        <f>'Bieu8-XSKT'!AE188</f>
        <v>0</v>
      </c>
      <c r="AF188" s="38">
        <f>'Bieu8-XSKT'!AF188</f>
        <v>0</v>
      </c>
      <c r="AG188" s="38">
        <f>'Bieu8-XSKT'!AG188</f>
        <v>0</v>
      </c>
      <c r="AH188" s="38">
        <f>'Bieu8-XSKT'!AH188</f>
        <v>0</v>
      </c>
      <c r="AI188" s="38">
        <f>'Bieu8-XSKT'!AI188</f>
        <v>0</v>
      </c>
      <c r="AJ188" s="38">
        <f>'Bieu8-XSKT'!AJ188</f>
        <v>0</v>
      </c>
      <c r="AK188" s="38">
        <f>'Bieu8-XSKT'!AK188</f>
        <v>0</v>
      </c>
      <c r="AL188" s="38">
        <f>'Bieu8-XSKT'!AL188</f>
        <v>0</v>
      </c>
      <c r="AM188" s="38">
        <f>'Bieu8-XSKT'!AM188</f>
        <v>0</v>
      </c>
      <c r="AN188" s="38">
        <f>'Bieu8-XSKT'!AN188</f>
        <v>0</v>
      </c>
      <c r="AO188" s="38">
        <f>'Bieu8-XSKT'!AO188</f>
        <v>0</v>
      </c>
      <c r="AP188" s="38">
        <f>'Bieu8-XSKT'!AP188</f>
        <v>0</v>
      </c>
      <c r="AQ188" s="38">
        <f>'Bieu8-XSKT'!AQ188</f>
        <v>0</v>
      </c>
      <c r="AR188" s="38">
        <f>'Bieu8-XSKT'!AR188</f>
        <v>0</v>
      </c>
      <c r="AS188" s="38">
        <f>'Bieu8-XSKT'!AS188</f>
        <v>0</v>
      </c>
      <c r="AT188" s="38">
        <f>'Bieu8-XSKT'!AT188</f>
        <v>0</v>
      </c>
      <c r="AU188" s="38">
        <f>'Bieu8-XSKT'!AU188</f>
        <v>0</v>
      </c>
      <c r="AV188" s="38">
        <f>'Bieu8-XSKT'!AV188</f>
        <v>0</v>
      </c>
      <c r="AW188" s="38">
        <f>'Bieu8-XSKT'!AW188</f>
        <v>0</v>
      </c>
      <c r="AX188" s="38">
        <f>'Bieu8-XSKT'!AX188</f>
        <v>0</v>
      </c>
      <c r="AY188" s="38">
        <f>'Bieu8-XSKT'!AY188</f>
        <v>0</v>
      </c>
      <c r="AZ188" s="38">
        <f>'Bieu8-XSKT'!AZ188</f>
        <v>0</v>
      </c>
      <c r="BA188" s="38">
        <f>'Bieu8-XSKT'!BA188</f>
        <v>0</v>
      </c>
      <c r="BB188" s="38">
        <f>'Bieu8-XSKT'!BB188</f>
        <v>0</v>
      </c>
      <c r="BC188" s="38">
        <f>'Bieu8-XSKT'!BC188</f>
        <v>0</v>
      </c>
      <c r="BD188" s="38">
        <f>'Bieu8-XSKT'!BD188</f>
        <v>0</v>
      </c>
      <c r="BE188" s="38">
        <f>'Bieu8-XSKT'!BE188</f>
        <v>0</v>
      </c>
      <c r="BF188" s="38">
        <f>'Bieu8-XSKT'!BF188</f>
        <v>0</v>
      </c>
      <c r="BG188" s="38">
        <f>'Bieu8-XSKT'!BG188</f>
        <v>0</v>
      </c>
      <c r="BH188" s="38">
        <f>'Bieu8-XSKT'!BH188</f>
        <v>0</v>
      </c>
      <c r="BI188" s="38">
        <f>'Bieu8-XSKT'!BI188</f>
        <v>0</v>
      </c>
      <c r="BJ188" s="38">
        <f>'Bieu8-XSKT'!BJ188</f>
        <v>0</v>
      </c>
      <c r="BK188" s="38">
        <f>'Bieu8-XSKT'!BK188</f>
        <v>2000</v>
      </c>
      <c r="BL188" s="38">
        <f>'Bieu8-XSKT'!BL188</f>
        <v>0</v>
      </c>
      <c r="BM188" s="38">
        <f>'Bieu8-XSKT'!BM188</f>
        <v>0</v>
      </c>
      <c r="BN188" s="38">
        <f>'Bieu8-XSKT'!BN188</f>
        <v>0</v>
      </c>
      <c r="BO188" s="38">
        <f>'Bieu8-XSKT'!BO188</f>
        <v>0</v>
      </c>
      <c r="BP188" s="38">
        <f>'Bieu8-XSKT'!BP188</f>
        <v>2000</v>
      </c>
      <c r="BQ188" s="38">
        <f>'Bieu8-XSKT'!BQ188</f>
        <v>0</v>
      </c>
      <c r="BR188" s="38">
        <f>'Bieu8-XSKT'!BR188</f>
        <v>800</v>
      </c>
      <c r="BS188" s="38">
        <f>'Bieu8-XSKT'!BS188</f>
        <v>1200</v>
      </c>
      <c r="BT188" s="38">
        <f>'Bieu8-XSKT'!BT188</f>
        <v>0</v>
      </c>
      <c r="BU188" s="38">
        <f>'Bieu8-XSKT'!BU188</f>
        <v>2000</v>
      </c>
      <c r="BV188" s="38">
        <f>'Bieu8-XSKT'!BV188</f>
        <v>800</v>
      </c>
      <c r="BW188" s="38">
        <f>'Bieu8-XSKT'!BW188</f>
        <v>800</v>
      </c>
      <c r="BX188" s="38">
        <f>'Bieu8-XSKT'!BX188</f>
        <v>800</v>
      </c>
      <c r="BY188" s="445">
        <f>'Bieu8-XSKT'!BY188</f>
        <v>1200</v>
      </c>
      <c r="BZ188" s="38">
        <f>'Bieu8-XSKT'!BZ188</f>
        <v>1200</v>
      </c>
      <c r="CA188" s="38">
        <f>'Bieu8-XSKT'!CA188</f>
        <v>0</v>
      </c>
      <c r="CB188" s="38">
        <f>'Bieu8-XSKT'!CB188</f>
        <v>1200</v>
      </c>
      <c r="CC188" s="39"/>
      <c r="CD188" s="54" t="s">
        <v>156</v>
      </c>
      <c r="CE188" s="54"/>
    </row>
    <row r="189" spans="1:83" s="158" customFormat="1" ht="45" hidden="1" x14ac:dyDescent="0.25">
      <c r="A189" s="41">
        <f t="shared" si="37"/>
        <v>7</v>
      </c>
      <c r="B189" s="51" t="s">
        <v>166</v>
      </c>
      <c r="C189" s="41"/>
      <c r="D189" s="41"/>
      <c r="E189" s="41"/>
      <c r="F189" s="62" t="s">
        <v>247</v>
      </c>
      <c r="G189" s="38">
        <f>'Bieu8-XSKT'!G189</f>
        <v>41868</v>
      </c>
      <c r="H189" s="38">
        <f>'Bieu8-XSKT'!H189</f>
        <v>36400</v>
      </c>
      <c r="I189" s="38">
        <f>'Bieu8-XSKT'!I189</f>
        <v>0</v>
      </c>
      <c r="J189" s="38">
        <f>'Bieu8-XSKT'!J189</f>
        <v>0</v>
      </c>
      <c r="K189" s="38">
        <f>'Bieu8-XSKT'!K189</f>
        <v>0</v>
      </c>
      <c r="L189" s="38">
        <f>'Bieu8-XSKT'!L189</f>
        <v>0</v>
      </c>
      <c r="M189" s="38">
        <f>'Bieu8-XSKT'!M189</f>
        <v>0</v>
      </c>
      <c r="N189" s="38">
        <f>'Bieu8-XSKT'!N189</f>
        <v>0</v>
      </c>
      <c r="O189" s="38">
        <f>'Bieu8-XSKT'!O189</f>
        <v>0</v>
      </c>
      <c r="P189" s="38">
        <f>'Bieu8-XSKT'!P189</f>
        <v>0</v>
      </c>
      <c r="Q189" s="38">
        <f>'Bieu8-XSKT'!Q189</f>
        <v>0</v>
      </c>
      <c r="R189" s="38">
        <f>'Bieu8-XSKT'!R189</f>
        <v>0</v>
      </c>
      <c r="S189" s="38">
        <f>'Bieu8-XSKT'!S189</f>
        <v>0</v>
      </c>
      <c r="T189" s="38">
        <f>'Bieu8-XSKT'!T189</f>
        <v>0</v>
      </c>
      <c r="U189" s="38">
        <f>'Bieu8-XSKT'!U189</f>
        <v>0</v>
      </c>
      <c r="V189" s="38">
        <f>'Bieu8-XSKT'!V189</f>
        <v>0</v>
      </c>
      <c r="W189" s="38">
        <f>'Bieu8-XSKT'!W189</f>
        <v>0</v>
      </c>
      <c r="X189" s="38">
        <f>'Bieu8-XSKT'!X189</f>
        <v>0</v>
      </c>
      <c r="Y189" s="38">
        <f>'Bieu8-XSKT'!Y189</f>
        <v>0</v>
      </c>
      <c r="Z189" s="38">
        <f>'Bieu8-XSKT'!Z189</f>
        <v>0</v>
      </c>
      <c r="AA189" s="38">
        <f>'Bieu8-XSKT'!AA189</f>
        <v>0</v>
      </c>
      <c r="AB189" s="38">
        <f>'Bieu8-XSKT'!AB189</f>
        <v>0</v>
      </c>
      <c r="AC189" s="38">
        <f>'Bieu8-XSKT'!AC189</f>
        <v>0</v>
      </c>
      <c r="AD189" s="38">
        <f>'Bieu8-XSKT'!AD189</f>
        <v>0</v>
      </c>
      <c r="AE189" s="38">
        <f>'Bieu8-XSKT'!AE189</f>
        <v>0</v>
      </c>
      <c r="AF189" s="38">
        <f>'Bieu8-XSKT'!AF189</f>
        <v>0</v>
      </c>
      <c r="AG189" s="38">
        <f>'Bieu8-XSKT'!AG189</f>
        <v>0</v>
      </c>
      <c r="AH189" s="38">
        <f>'Bieu8-XSKT'!AH189</f>
        <v>0</v>
      </c>
      <c r="AI189" s="38">
        <f>'Bieu8-XSKT'!AI189</f>
        <v>0</v>
      </c>
      <c r="AJ189" s="38">
        <f>'Bieu8-XSKT'!AJ189</f>
        <v>0</v>
      </c>
      <c r="AK189" s="38">
        <f>'Bieu8-XSKT'!AK189</f>
        <v>0</v>
      </c>
      <c r="AL189" s="38">
        <f>'Bieu8-XSKT'!AL189</f>
        <v>0</v>
      </c>
      <c r="AM189" s="38">
        <f>'Bieu8-XSKT'!AM189</f>
        <v>0</v>
      </c>
      <c r="AN189" s="38">
        <f>'Bieu8-XSKT'!AN189</f>
        <v>0</v>
      </c>
      <c r="AO189" s="38">
        <f>'Bieu8-XSKT'!AO189</f>
        <v>0</v>
      </c>
      <c r="AP189" s="38">
        <f>'Bieu8-XSKT'!AP189</f>
        <v>0</v>
      </c>
      <c r="AQ189" s="38">
        <f>'Bieu8-XSKT'!AQ189</f>
        <v>0</v>
      </c>
      <c r="AR189" s="38">
        <f>'Bieu8-XSKT'!AR189</f>
        <v>0</v>
      </c>
      <c r="AS189" s="38">
        <f>'Bieu8-XSKT'!AS189</f>
        <v>1391</v>
      </c>
      <c r="AT189" s="38">
        <f>'Bieu8-XSKT'!AT189</f>
        <v>1391</v>
      </c>
      <c r="AU189" s="38">
        <f>'Bieu8-XSKT'!AU189</f>
        <v>41868</v>
      </c>
      <c r="AV189" s="38">
        <f>'Bieu8-XSKT'!AV189</f>
        <v>36400</v>
      </c>
      <c r="AW189" s="38">
        <f>'Bieu8-XSKT'!AW189</f>
        <v>40477</v>
      </c>
      <c r="AX189" s="38">
        <f>'Bieu8-XSKT'!AX189</f>
        <v>35009</v>
      </c>
      <c r="AY189" s="38">
        <f>'Bieu8-XSKT'!AY189</f>
        <v>9130</v>
      </c>
      <c r="AZ189" s="38">
        <f>'Bieu8-XSKT'!AZ189</f>
        <v>0</v>
      </c>
      <c r="BA189" s="38">
        <f>'Bieu8-XSKT'!BA189</f>
        <v>0</v>
      </c>
      <c r="BB189" s="38">
        <f>'Bieu8-XSKT'!BB189</f>
        <v>0</v>
      </c>
      <c r="BC189" s="38">
        <f>'Bieu8-XSKT'!BC189</f>
        <v>0</v>
      </c>
      <c r="BD189" s="38">
        <f>'Bieu8-XSKT'!BD189</f>
        <v>0</v>
      </c>
      <c r="BE189" s="38">
        <f>'Bieu8-XSKT'!BE189</f>
        <v>319</v>
      </c>
      <c r="BF189" s="38">
        <f>'Bieu8-XSKT'!BF189</f>
        <v>319</v>
      </c>
      <c r="BG189" s="38">
        <f>'Bieu8-XSKT'!BG189</f>
        <v>9480</v>
      </c>
      <c r="BH189" s="38">
        <f>'Bieu8-XSKT'!BH189</f>
        <v>9480</v>
      </c>
      <c r="BI189" s="38">
        <f>'Bieu8-XSKT'!BI189</f>
        <v>41868</v>
      </c>
      <c r="BJ189" s="38">
        <f>'Bieu8-XSKT'!BJ189</f>
        <v>36400</v>
      </c>
      <c r="BK189" s="38">
        <f>'Bieu8-XSKT'!BK189</f>
        <v>36400</v>
      </c>
      <c r="BL189" s="38">
        <f>'Bieu8-XSKT'!BL189</f>
        <v>9480</v>
      </c>
      <c r="BM189" s="38">
        <f>'Bieu8-XSKT'!BM189</f>
        <v>9130</v>
      </c>
      <c r="BN189" s="38">
        <f>'Bieu8-XSKT'!BN189</f>
        <v>26920</v>
      </c>
      <c r="BO189" s="38">
        <f>'Bieu8-XSKT'!BO189</f>
        <v>0</v>
      </c>
      <c r="BP189" s="38">
        <f>'Bieu8-XSKT'!BP189</f>
        <v>26920</v>
      </c>
      <c r="BQ189" s="38">
        <f>'Bieu8-XSKT'!BQ189</f>
        <v>9270</v>
      </c>
      <c r="BR189" s="38">
        <f>'Bieu8-XSKT'!BR189</f>
        <v>9000</v>
      </c>
      <c r="BS189" s="38">
        <f>'Bieu8-XSKT'!BS189</f>
        <v>17920</v>
      </c>
      <c r="BT189" s="38">
        <f>'Bieu8-XSKT'!BT189</f>
        <v>0</v>
      </c>
      <c r="BU189" s="38">
        <f>'Bieu8-XSKT'!BU189</f>
        <v>31400</v>
      </c>
      <c r="BV189" s="38">
        <f>'Bieu8-XSKT'!BV189</f>
        <v>19433</v>
      </c>
      <c r="BW189" s="38">
        <f>'Bieu8-XSKT'!BW189</f>
        <v>9000</v>
      </c>
      <c r="BX189" s="38">
        <f>'Bieu8-XSKT'!BX189</f>
        <v>9000</v>
      </c>
      <c r="BY189" s="445">
        <f>'Bieu8-XSKT'!BY189</f>
        <v>11967</v>
      </c>
      <c r="BZ189" s="38">
        <f>'Bieu8-XSKT'!BZ189</f>
        <v>11967</v>
      </c>
      <c r="CA189" s="38">
        <f>'Bieu8-XSKT'!CA189</f>
        <v>5000</v>
      </c>
      <c r="CB189" s="38">
        <f>'Bieu8-XSKT'!CB189</f>
        <v>16967</v>
      </c>
      <c r="CC189" s="39">
        <f>CB189-BY189</f>
        <v>5000</v>
      </c>
      <c r="CD189" s="54" t="s">
        <v>167</v>
      </c>
      <c r="CE189" s="54"/>
    </row>
    <row r="190" spans="1:83" s="158" customFormat="1" ht="45" hidden="1" x14ac:dyDescent="0.25">
      <c r="A190" s="41">
        <f t="shared" si="37"/>
        <v>8</v>
      </c>
      <c r="B190" s="161" t="s">
        <v>173</v>
      </c>
      <c r="C190" s="41"/>
      <c r="D190" s="41"/>
      <c r="E190" s="41"/>
      <c r="F190" s="62" t="s">
        <v>237</v>
      </c>
      <c r="G190" s="38">
        <f>'Bieu8-XSKT'!G190</f>
        <v>37845</v>
      </c>
      <c r="H190" s="38">
        <f>'Bieu8-XSKT'!H190</f>
        <v>34060.5</v>
      </c>
      <c r="I190" s="38">
        <f>'Bieu8-XSKT'!I190</f>
        <v>0</v>
      </c>
      <c r="J190" s="38">
        <f>'Bieu8-XSKT'!J190</f>
        <v>0</v>
      </c>
      <c r="K190" s="38">
        <f>'Bieu8-XSKT'!K190</f>
        <v>0</v>
      </c>
      <c r="L190" s="38">
        <f>'Bieu8-XSKT'!L190</f>
        <v>0</v>
      </c>
      <c r="M190" s="38">
        <f>'Bieu8-XSKT'!M190</f>
        <v>0</v>
      </c>
      <c r="N190" s="38">
        <f>'Bieu8-XSKT'!N190</f>
        <v>0</v>
      </c>
      <c r="O190" s="38">
        <f>'Bieu8-XSKT'!O190</f>
        <v>0</v>
      </c>
      <c r="P190" s="38">
        <f>'Bieu8-XSKT'!P190</f>
        <v>0</v>
      </c>
      <c r="Q190" s="38">
        <f>'Bieu8-XSKT'!Q190</f>
        <v>0</v>
      </c>
      <c r="R190" s="38">
        <f>'Bieu8-XSKT'!R190</f>
        <v>0</v>
      </c>
      <c r="S190" s="38">
        <f>'Bieu8-XSKT'!S190</f>
        <v>0</v>
      </c>
      <c r="T190" s="38">
        <f>'Bieu8-XSKT'!T190</f>
        <v>0</v>
      </c>
      <c r="U190" s="38">
        <f>'Bieu8-XSKT'!U190</f>
        <v>0</v>
      </c>
      <c r="V190" s="38">
        <f>'Bieu8-XSKT'!V190</f>
        <v>0</v>
      </c>
      <c r="W190" s="38">
        <f>'Bieu8-XSKT'!W190</f>
        <v>0</v>
      </c>
      <c r="X190" s="38">
        <f>'Bieu8-XSKT'!X190</f>
        <v>0</v>
      </c>
      <c r="Y190" s="38">
        <f>'Bieu8-XSKT'!Y190</f>
        <v>0</v>
      </c>
      <c r="Z190" s="38">
        <f>'Bieu8-XSKT'!Z190</f>
        <v>0</v>
      </c>
      <c r="AA190" s="38">
        <f>'Bieu8-XSKT'!AA190</f>
        <v>0</v>
      </c>
      <c r="AB190" s="38">
        <f>'Bieu8-XSKT'!AB190</f>
        <v>0</v>
      </c>
      <c r="AC190" s="38">
        <f>'Bieu8-XSKT'!AC190</f>
        <v>0</v>
      </c>
      <c r="AD190" s="38">
        <f>'Bieu8-XSKT'!AD190</f>
        <v>0</v>
      </c>
      <c r="AE190" s="38">
        <f>'Bieu8-XSKT'!AE190</f>
        <v>0</v>
      </c>
      <c r="AF190" s="38">
        <f>'Bieu8-XSKT'!AF190</f>
        <v>0</v>
      </c>
      <c r="AG190" s="38">
        <f>'Bieu8-XSKT'!AG190</f>
        <v>0</v>
      </c>
      <c r="AH190" s="38">
        <f>'Bieu8-XSKT'!AH190</f>
        <v>0</v>
      </c>
      <c r="AI190" s="38">
        <f>'Bieu8-XSKT'!AI190</f>
        <v>0</v>
      </c>
      <c r="AJ190" s="38">
        <f>'Bieu8-XSKT'!AJ190</f>
        <v>0</v>
      </c>
      <c r="AK190" s="38">
        <f>'Bieu8-XSKT'!AK190</f>
        <v>0</v>
      </c>
      <c r="AL190" s="38">
        <f>'Bieu8-XSKT'!AL190</f>
        <v>0</v>
      </c>
      <c r="AM190" s="38">
        <f>'Bieu8-XSKT'!AM190</f>
        <v>0</v>
      </c>
      <c r="AN190" s="38">
        <f>'Bieu8-XSKT'!AN190</f>
        <v>0</v>
      </c>
      <c r="AO190" s="38">
        <f>'Bieu8-XSKT'!AO190</f>
        <v>0</v>
      </c>
      <c r="AP190" s="38">
        <f>'Bieu8-XSKT'!AP190</f>
        <v>0</v>
      </c>
      <c r="AQ190" s="38">
        <f>'Bieu8-XSKT'!AQ190</f>
        <v>0</v>
      </c>
      <c r="AR190" s="38">
        <f>'Bieu8-XSKT'!AR190</f>
        <v>0</v>
      </c>
      <c r="AS190" s="38">
        <f>'Bieu8-XSKT'!AS190</f>
        <v>0</v>
      </c>
      <c r="AT190" s="38">
        <f>'Bieu8-XSKT'!AT190</f>
        <v>0</v>
      </c>
      <c r="AU190" s="38">
        <f>'Bieu8-XSKT'!AU190</f>
        <v>0</v>
      </c>
      <c r="AV190" s="38">
        <f>'Bieu8-XSKT'!AV190</f>
        <v>0</v>
      </c>
      <c r="AW190" s="38">
        <f>'Bieu8-XSKT'!AW190</f>
        <v>0</v>
      </c>
      <c r="AX190" s="38">
        <f>'Bieu8-XSKT'!AX190</f>
        <v>0</v>
      </c>
      <c r="AY190" s="38">
        <f>'Bieu8-XSKT'!AY190</f>
        <v>100</v>
      </c>
      <c r="AZ190" s="38">
        <f>'Bieu8-XSKT'!AZ190</f>
        <v>0</v>
      </c>
      <c r="BA190" s="38">
        <f>'Bieu8-XSKT'!BA190</f>
        <v>0</v>
      </c>
      <c r="BB190" s="38">
        <f>'Bieu8-XSKT'!BB190</f>
        <v>0</v>
      </c>
      <c r="BC190" s="38">
        <f>'Bieu8-XSKT'!BC190</f>
        <v>0</v>
      </c>
      <c r="BD190" s="38">
        <f>'Bieu8-XSKT'!BD190</f>
        <v>0</v>
      </c>
      <c r="BE190" s="38">
        <f>'Bieu8-XSKT'!BE190</f>
        <v>0</v>
      </c>
      <c r="BF190" s="38">
        <f>'Bieu8-XSKT'!BF190</f>
        <v>0</v>
      </c>
      <c r="BG190" s="38">
        <f>'Bieu8-XSKT'!BG190</f>
        <v>0</v>
      </c>
      <c r="BH190" s="38">
        <f>'Bieu8-XSKT'!BH190</f>
        <v>0</v>
      </c>
      <c r="BI190" s="38">
        <f>'Bieu8-XSKT'!BI190</f>
        <v>8087</v>
      </c>
      <c r="BJ190" s="38">
        <f>'Bieu8-XSKT'!BJ190</f>
        <v>8000</v>
      </c>
      <c r="BK190" s="38">
        <f>'Bieu8-XSKT'!BK190</f>
        <v>8000</v>
      </c>
      <c r="BL190" s="38">
        <f>'Bieu8-XSKT'!BL190</f>
        <v>0</v>
      </c>
      <c r="BM190" s="38">
        <f>'Bieu8-XSKT'!BM190</f>
        <v>100</v>
      </c>
      <c r="BN190" s="38">
        <f>'Bieu8-XSKT'!BN190</f>
        <v>8000</v>
      </c>
      <c r="BO190" s="38">
        <f>'Bieu8-XSKT'!BO190</f>
        <v>0</v>
      </c>
      <c r="BP190" s="38">
        <f>'Bieu8-XSKT'!BP190</f>
        <v>8000</v>
      </c>
      <c r="BQ190" s="38">
        <f>'Bieu8-XSKT'!BQ190</f>
        <v>0</v>
      </c>
      <c r="BR190" s="38">
        <f>'Bieu8-XSKT'!BR190</f>
        <v>7600</v>
      </c>
      <c r="BS190" s="38">
        <f>'Bieu8-XSKT'!BS190</f>
        <v>400</v>
      </c>
      <c r="BT190" s="38">
        <f>'Bieu8-XSKT'!BT190</f>
        <v>0</v>
      </c>
      <c r="BU190" s="38">
        <f>'Bieu8-XSKT'!BU190</f>
        <v>8000</v>
      </c>
      <c r="BV190" s="38">
        <f>'Bieu8-XSKT'!BV190</f>
        <v>7700</v>
      </c>
      <c r="BW190" s="38">
        <f>'Bieu8-XSKT'!BW190</f>
        <v>7600</v>
      </c>
      <c r="BX190" s="38">
        <f>'Bieu8-XSKT'!BX190</f>
        <v>7600</v>
      </c>
      <c r="BY190" s="445">
        <f>'Bieu8-XSKT'!BY190</f>
        <v>300</v>
      </c>
      <c r="BZ190" s="38">
        <f>'Bieu8-XSKT'!BZ190</f>
        <v>20000</v>
      </c>
      <c r="CA190" s="38">
        <f>'Bieu8-XSKT'!CA190</f>
        <v>22550</v>
      </c>
      <c r="CB190" s="38">
        <f>'Bieu8-XSKT'!CB190</f>
        <v>20000</v>
      </c>
      <c r="CC190" s="39">
        <f>CB190-BY190</f>
        <v>19700</v>
      </c>
      <c r="CD190" s="165" t="s">
        <v>168</v>
      </c>
      <c r="CE190" s="165"/>
    </row>
    <row r="191" spans="1:83" s="17" customFormat="1" ht="15.75" hidden="1" x14ac:dyDescent="0.25">
      <c r="A191" s="41"/>
      <c r="B191" s="43" t="s">
        <v>53</v>
      </c>
      <c r="C191" s="44"/>
      <c r="D191" s="44"/>
      <c r="E191" s="41"/>
      <c r="F191" s="41"/>
      <c r="G191" s="38">
        <f>'Bieu8-XSKT'!G191</f>
        <v>0</v>
      </c>
      <c r="H191" s="38">
        <f>'Bieu8-XSKT'!H191</f>
        <v>0</v>
      </c>
      <c r="I191" s="38">
        <f>'Bieu8-XSKT'!I191</f>
        <v>0</v>
      </c>
      <c r="J191" s="38">
        <f>'Bieu8-XSKT'!J191</f>
        <v>0</v>
      </c>
      <c r="K191" s="38">
        <f>'Bieu8-XSKT'!K191</f>
        <v>0</v>
      </c>
      <c r="L191" s="38">
        <f>'Bieu8-XSKT'!L191</f>
        <v>0</v>
      </c>
      <c r="M191" s="38">
        <f>'Bieu8-XSKT'!M191</f>
        <v>0</v>
      </c>
      <c r="N191" s="38">
        <f>'Bieu8-XSKT'!N191</f>
        <v>0</v>
      </c>
      <c r="O191" s="38">
        <f>'Bieu8-XSKT'!O191</f>
        <v>0</v>
      </c>
      <c r="P191" s="38">
        <f>'Bieu8-XSKT'!P191</f>
        <v>0</v>
      </c>
      <c r="Q191" s="38">
        <f>'Bieu8-XSKT'!Q191</f>
        <v>0</v>
      </c>
      <c r="R191" s="38">
        <f>'Bieu8-XSKT'!R191</f>
        <v>0</v>
      </c>
      <c r="S191" s="38">
        <f>'Bieu8-XSKT'!S191</f>
        <v>0</v>
      </c>
      <c r="T191" s="38">
        <f>'Bieu8-XSKT'!T191</f>
        <v>0</v>
      </c>
      <c r="U191" s="38">
        <f>'Bieu8-XSKT'!U191</f>
        <v>0</v>
      </c>
      <c r="V191" s="38">
        <f>'Bieu8-XSKT'!V191</f>
        <v>0</v>
      </c>
      <c r="W191" s="38">
        <f>'Bieu8-XSKT'!W191</f>
        <v>0</v>
      </c>
      <c r="X191" s="38">
        <f>'Bieu8-XSKT'!X191</f>
        <v>0</v>
      </c>
      <c r="Y191" s="38">
        <f>'Bieu8-XSKT'!Y191</f>
        <v>0</v>
      </c>
      <c r="Z191" s="38">
        <f>'Bieu8-XSKT'!Z191</f>
        <v>0</v>
      </c>
      <c r="AA191" s="38">
        <f>'Bieu8-XSKT'!AA191</f>
        <v>0</v>
      </c>
      <c r="AB191" s="38">
        <f>'Bieu8-XSKT'!AB191</f>
        <v>0</v>
      </c>
      <c r="AC191" s="38">
        <f>'Bieu8-XSKT'!AC191</f>
        <v>0</v>
      </c>
      <c r="AD191" s="38">
        <f>'Bieu8-XSKT'!AD191</f>
        <v>0</v>
      </c>
      <c r="AE191" s="38">
        <f>'Bieu8-XSKT'!AE191</f>
        <v>0</v>
      </c>
      <c r="AF191" s="38">
        <f>'Bieu8-XSKT'!AF191</f>
        <v>0</v>
      </c>
      <c r="AG191" s="38">
        <f>'Bieu8-XSKT'!AG191</f>
        <v>0</v>
      </c>
      <c r="AH191" s="38">
        <f>'Bieu8-XSKT'!AH191</f>
        <v>0</v>
      </c>
      <c r="AI191" s="38">
        <f>'Bieu8-XSKT'!AI191</f>
        <v>0</v>
      </c>
      <c r="AJ191" s="38">
        <f>'Bieu8-XSKT'!AJ191</f>
        <v>0</v>
      </c>
      <c r="AK191" s="38">
        <f>'Bieu8-XSKT'!AK191</f>
        <v>0</v>
      </c>
      <c r="AL191" s="38">
        <f>'Bieu8-XSKT'!AL191</f>
        <v>0</v>
      </c>
      <c r="AM191" s="38">
        <f>'Bieu8-XSKT'!AM191</f>
        <v>0</v>
      </c>
      <c r="AN191" s="38">
        <f>'Bieu8-XSKT'!AN191</f>
        <v>0</v>
      </c>
      <c r="AO191" s="38">
        <f>'Bieu8-XSKT'!AO191</f>
        <v>0</v>
      </c>
      <c r="AP191" s="38">
        <f>'Bieu8-XSKT'!AP191</f>
        <v>0</v>
      </c>
      <c r="AQ191" s="38">
        <f>'Bieu8-XSKT'!AQ191</f>
        <v>0</v>
      </c>
      <c r="AR191" s="38">
        <f>'Bieu8-XSKT'!AR191</f>
        <v>0</v>
      </c>
      <c r="AS191" s="38">
        <f>'Bieu8-XSKT'!AS191</f>
        <v>0</v>
      </c>
      <c r="AT191" s="38">
        <f>'Bieu8-XSKT'!AT191</f>
        <v>0</v>
      </c>
      <c r="AU191" s="38">
        <f>'Bieu8-XSKT'!AU191</f>
        <v>0</v>
      </c>
      <c r="AV191" s="38">
        <f>'Bieu8-XSKT'!AV191</f>
        <v>0</v>
      </c>
      <c r="AW191" s="38">
        <f>'Bieu8-XSKT'!AW191</f>
        <v>0</v>
      </c>
      <c r="AX191" s="38">
        <f>'Bieu8-XSKT'!AX191</f>
        <v>0</v>
      </c>
      <c r="AY191" s="38">
        <f>'Bieu8-XSKT'!AY191</f>
        <v>0</v>
      </c>
      <c r="AZ191" s="38">
        <f>'Bieu8-XSKT'!AZ191</f>
        <v>0</v>
      </c>
      <c r="BA191" s="38">
        <f>'Bieu8-XSKT'!BA191</f>
        <v>0</v>
      </c>
      <c r="BB191" s="38">
        <f>'Bieu8-XSKT'!BB191</f>
        <v>0</v>
      </c>
      <c r="BC191" s="38">
        <f>'Bieu8-XSKT'!BC191</f>
        <v>0</v>
      </c>
      <c r="BD191" s="38">
        <f>'Bieu8-XSKT'!BD191</f>
        <v>0</v>
      </c>
      <c r="BE191" s="38">
        <f>'Bieu8-XSKT'!BE191</f>
        <v>0</v>
      </c>
      <c r="BF191" s="38">
        <f>'Bieu8-XSKT'!BF191</f>
        <v>0</v>
      </c>
      <c r="BG191" s="38">
        <f>'Bieu8-XSKT'!BG191</f>
        <v>0</v>
      </c>
      <c r="BH191" s="38">
        <f>'Bieu8-XSKT'!BH191</f>
        <v>0</v>
      </c>
      <c r="BI191" s="38">
        <f>'Bieu8-XSKT'!BI191</f>
        <v>0</v>
      </c>
      <c r="BJ191" s="38">
        <f>'Bieu8-XSKT'!BJ191</f>
        <v>0</v>
      </c>
      <c r="BK191" s="38">
        <f>'Bieu8-XSKT'!BK191</f>
        <v>0</v>
      </c>
      <c r="BL191" s="38">
        <f>'Bieu8-XSKT'!BL191</f>
        <v>0</v>
      </c>
      <c r="BM191" s="38">
        <f>'Bieu8-XSKT'!BM191</f>
        <v>0</v>
      </c>
      <c r="BN191" s="38">
        <f>'Bieu8-XSKT'!BN191</f>
        <v>0</v>
      </c>
      <c r="BO191" s="38">
        <f>'Bieu8-XSKT'!BO191</f>
        <v>0</v>
      </c>
      <c r="BP191" s="38">
        <f>'Bieu8-XSKT'!BP191</f>
        <v>0</v>
      </c>
      <c r="BQ191" s="38">
        <f>'Bieu8-XSKT'!BQ191</f>
        <v>0</v>
      </c>
      <c r="BR191" s="38">
        <f>'Bieu8-XSKT'!BR191</f>
        <v>0</v>
      </c>
      <c r="BS191" s="38">
        <f>'Bieu8-XSKT'!BS191</f>
        <v>0</v>
      </c>
      <c r="BT191" s="38">
        <f>'Bieu8-XSKT'!BT191</f>
        <v>0</v>
      </c>
      <c r="BU191" s="38">
        <f>'Bieu8-XSKT'!BU191</f>
        <v>0</v>
      </c>
      <c r="BV191" s="38">
        <f>'Bieu8-XSKT'!BV191</f>
        <v>0</v>
      </c>
      <c r="BW191" s="38">
        <f>'Bieu8-XSKT'!BW191</f>
        <v>0</v>
      </c>
      <c r="BX191" s="38">
        <f>'Bieu8-XSKT'!BX191</f>
        <v>0</v>
      </c>
      <c r="BY191" s="445">
        <f>'Bieu8-XSKT'!BY191</f>
        <v>0</v>
      </c>
      <c r="BZ191" s="38">
        <f>'Bieu8-XSKT'!BZ191</f>
        <v>0</v>
      </c>
      <c r="CA191" s="38">
        <f>'Bieu8-XSKT'!CA191</f>
        <v>0</v>
      </c>
      <c r="CB191" s="38">
        <f>'Bieu8-XSKT'!CB191</f>
        <v>0</v>
      </c>
      <c r="CC191" s="39"/>
      <c r="CD191" s="62"/>
      <c r="CE191" s="62"/>
    </row>
    <row r="192" spans="1:83" s="160" customFormat="1" ht="28.5" hidden="1" x14ac:dyDescent="0.2">
      <c r="A192" s="114"/>
      <c r="B192" s="115" t="s">
        <v>252</v>
      </c>
      <c r="C192" s="143"/>
      <c r="D192" s="143"/>
      <c r="E192" s="143"/>
      <c r="F192" s="118"/>
      <c r="G192" s="119">
        <f t="shared" ref="G192:BR192" si="38">G195</f>
        <v>4188</v>
      </c>
      <c r="H192" s="119">
        <f t="shared" si="38"/>
        <v>3769.2000000000003</v>
      </c>
      <c r="I192" s="119">
        <f t="shared" si="38"/>
        <v>0</v>
      </c>
      <c r="J192" s="119">
        <f t="shared" si="38"/>
        <v>0</v>
      </c>
      <c r="K192" s="119">
        <f t="shared" si="38"/>
        <v>0</v>
      </c>
      <c r="L192" s="119">
        <f t="shared" si="38"/>
        <v>0</v>
      </c>
      <c r="M192" s="119">
        <f t="shared" si="38"/>
        <v>0</v>
      </c>
      <c r="N192" s="119">
        <f t="shared" si="38"/>
        <v>0</v>
      </c>
      <c r="O192" s="119">
        <f t="shared" si="38"/>
        <v>0</v>
      </c>
      <c r="P192" s="119">
        <f t="shared" si="38"/>
        <v>0</v>
      </c>
      <c r="Q192" s="119">
        <f t="shared" si="38"/>
        <v>0</v>
      </c>
      <c r="R192" s="119">
        <f t="shared" si="38"/>
        <v>0</v>
      </c>
      <c r="S192" s="119">
        <f t="shared" si="38"/>
        <v>0</v>
      </c>
      <c r="T192" s="119">
        <f t="shared" si="38"/>
        <v>0</v>
      </c>
      <c r="U192" s="119">
        <f t="shared" si="38"/>
        <v>0</v>
      </c>
      <c r="V192" s="119">
        <f t="shared" si="38"/>
        <v>0</v>
      </c>
      <c r="W192" s="119">
        <f t="shared" si="38"/>
        <v>0</v>
      </c>
      <c r="X192" s="119">
        <f t="shared" si="38"/>
        <v>0</v>
      </c>
      <c r="Y192" s="119">
        <f t="shared" si="38"/>
        <v>0</v>
      </c>
      <c r="Z192" s="119">
        <f t="shared" si="38"/>
        <v>0</v>
      </c>
      <c r="AA192" s="119">
        <f t="shared" si="38"/>
        <v>0</v>
      </c>
      <c r="AB192" s="119">
        <f t="shared" si="38"/>
        <v>0</v>
      </c>
      <c r="AC192" s="119">
        <f t="shared" si="38"/>
        <v>0</v>
      </c>
      <c r="AD192" s="119">
        <f t="shared" si="38"/>
        <v>0</v>
      </c>
      <c r="AE192" s="119">
        <f t="shared" si="38"/>
        <v>0</v>
      </c>
      <c r="AF192" s="119">
        <f t="shared" si="38"/>
        <v>0</v>
      </c>
      <c r="AG192" s="119">
        <f t="shared" si="38"/>
        <v>0</v>
      </c>
      <c r="AH192" s="119">
        <f t="shared" si="38"/>
        <v>0</v>
      </c>
      <c r="AI192" s="119">
        <f t="shared" si="38"/>
        <v>0</v>
      </c>
      <c r="AJ192" s="119">
        <f t="shared" si="38"/>
        <v>0</v>
      </c>
      <c r="AK192" s="119">
        <f t="shared" si="38"/>
        <v>0</v>
      </c>
      <c r="AL192" s="119">
        <f t="shared" si="38"/>
        <v>0</v>
      </c>
      <c r="AM192" s="119">
        <f t="shared" si="38"/>
        <v>0</v>
      </c>
      <c r="AN192" s="119">
        <f t="shared" si="38"/>
        <v>0</v>
      </c>
      <c r="AO192" s="119">
        <f t="shared" si="38"/>
        <v>0</v>
      </c>
      <c r="AP192" s="119">
        <f t="shared" si="38"/>
        <v>0</v>
      </c>
      <c r="AQ192" s="119">
        <f t="shared" si="38"/>
        <v>0</v>
      </c>
      <c r="AR192" s="119">
        <f t="shared" si="38"/>
        <v>0</v>
      </c>
      <c r="AS192" s="119">
        <f t="shared" si="38"/>
        <v>0</v>
      </c>
      <c r="AT192" s="119">
        <f t="shared" si="38"/>
        <v>0</v>
      </c>
      <c r="AU192" s="119">
        <f t="shared" si="38"/>
        <v>0</v>
      </c>
      <c r="AV192" s="119">
        <f t="shared" si="38"/>
        <v>0</v>
      </c>
      <c r="AW192" s="119">
        <f t="shared" si="38"/>
        <v>0</v>
      </c>
      <c r="AX192" s="119">
        <f t="shared" si="38"/>
        <v>0</v>
      </c>
      <c r="AY192" s="119">
        <f t="shared" si="38"/>
        <v>0</v>
      </c>
      <c r="AZ192" s="119">
        <f t="shared" si="38"/>
        <v>0</v>
      </c>
      <c r="BA192" s="119">
        <f t="shared" si="38"/>
        <v>0</v>
      </c>
      <c r="BB192" s="119">
        <f t="shared" si="38"/>
        <v>0</v>
      </c>
      <c r="BC192" s="119">
        <f t="shared" si="38"/>
        <v>0</v>
      </c>
      <c r="BD192" s="119">
        <f t="shared" si="38"/>
        <v>0</v>
      </c>
      <c r="BE192" s="119">
        <f t="shared" si="38"/>
        <v>0</v>
      </c>
      <c r="BF192" s="119">
        <f t="shared" si="38"/>
        <v>0</v>
      </c>
      <c r="BG192" s="119">
        <f t="shared" si="38"/>
        <v>0</v>
      </c>
      <c r="BH192" s="119">
        <f t="shared" si="38"/>
        <v>0</v>
      </c>
      <c r="BI192" s="119">
        <f t="shared" si="38"/>
        <v>0</v>
      </c>
      <c r="BJ192" s="119">
        <f t="shared" si="38"/>
        <v>0</v>
      </c>
      <c r="BK192" s="119">
        <f t="shared" si="38"/>
        <v>0</v>
      </c>
      <c r="BL192" s="119">
        <f t="shared" si="38"/>
        <v>0</v>
      </c>
      <c r="BM192" s="119">
        <f t="shared" si="38"/>
        <v>0</v>
      </c>
      <c r="BN192" s="119">
        <f t="shared" si="38"/>
        <v>0</v>
      </c>
      <c r="BO192" s="119">
        <f t="shared" si="38"/>
        <v>0</v>
      </c>
      <c r="BP192" s="119">
        <f t="shared" si="38"/>
        <v>0</v>
      </c>
      <c r="BQ192" s="119">
        <f t="shared" si="38"/>
        <v>0</v>
      </c>
      <c r="BR192" s="119">
        <f t="shared" si="38"/>
        <v>0</v>
      </c>
      <c r="BS192" s="119">
        <f t="shared" ref="BS192:CA192" si="39">BS195</f>
        <v>0</v>
      </c>
      <c r="BT192" s="119">
        <f t="shared" si="39"/>
        <v>0</v>
      </c>
      <c r="BU192" s="119">
        <f t="shared" si="39"/>
        <v>0</v>
      </c>
      <c r="BV192" s="119">
        <f t="shared" si="39"/>
        <v>100</v>
      </c>
      <c r="BW192" s="119">
        <f t="shared" si="39"/>
        <v>0</v>
      </c>
      <c r="BX192" s="119">
        <f t="shared" si="39"/>
        <v>0</v>
      </c>
      <c r="BY192" s="446">
        <f t="shared" si="39"/>
        <v>-100</v>
      </c>
      <c r="BZ192" s="119">
        <f t="shared" si="39"/>
        <v>-100</v>
      </c>
      <c r="CA192" s="119">
        <f t="shared" si="39"/>
        <v>1900</v>
      </c>
      <c r="CB192" s="119">
        <f>CB195</f>
        <v>1800</v>
      </c>
      <c r="CC192" s="153">
        <f>SUM(CC193:CC196)</f>
        <v>0</v>
      </c>
      <c r="CD192" s="159"/>
      <c r="CE192" s="159"/>
    </row>
    <row r="193" spans="1:83" s="167" customFormat="1" ht="30" hidden="1" x14ac:dyDescent="0.25">
      <c r="A193" s="41">
        <v>1</v>
      </c>
      <c r="B193" s="51" t="s">
        <v>411</v>
      </c>
      <c r="C193" s="166"/>
      <c r="D193" s="166"/>
      <c r="E193" s="166"/>
      <c r="F193" s="62"/>
      <c r="G193" s="38">
        <f>'Bieu8-XSKT'!G193</f>
        <v>998.3</v>
      </c>
      <c r="H193" s="38">
        <f>'Bieu8-XSKT'!H193</f>
        <v>990</v>
      </c>
      <c r="I193" s="38">
        <f>'Bieu8-XSKT'!I193</f>
        <v>0</v>
      </c>
      <c r="J193" s="38">
        <f>'Bieu8-XSKT'!J193</f>
        <v>0</v>
      </c>
      <c r="K193" s="38">
        <f>'Bieu8-XSKT'!K193</f>
        <v>0</v>
      </c>
      <c r="L193" s="38">
        <f>'Bieu8-XSKT'!L193</f>
        <v>0</v>
      </c>
      <c r="M193" s="38">
        <f>'Bieu8-XSKT'!M193</f>
        <v>0</v>
      </c>
      <c r="N193" s="38">
        <f>'Bieu8-XSKT'!N193</f>
        <v>0</v>
      </c>
      <c r="O193" s="38">
        <f>'Bieu8-XSKT'!O193</f>
        <v>0</v>
      </c>
      <c r="P193" s="38">
        <f>'Bieu8-XSKT'!P193</f>
        <v>0</v>
      </c>
      <c r="Q193" s="38">
        <f>'Bieu8-XSKT'!Q193</f>
        <v>0</v>
      </c>
      <c r="R193" s="38">
        <f>'Bieu8-XSKT'!R193</f>
        <v>0</v>
      </c>
      <c r="S193" s="38">
        <f>'Bieu8-XSKT'!S193</f>
        <v>0</v>
      </c>
      <c r="T193" s="38">
        <f>'Bieu8-XSKT'!T193</f>
        <v>0</v>
      </c>
      <c r="U193" s="38">
        <f>'Bieu8-XSKT'!U193</f>
        <v>0</v>
      </c>
      <c r="V193" s="38">
        <f>'Bieu8-XSKT'!V193</f>
        <v>0</v>
      </c>
      <c r="W193" s="38">
        <f>'Bieu8-XSKT'!W193</f>
        <v>0</v>
      </c>
      <c r="X193" s="38">
        <f>'Bieu8-XSKT'!X193</f>
        <v>0</v>
      </c>
      <c r="Y193" s="38">
        <f>'Bieu8-XSKT'!Y193</f>
        <v>0</v>
      </c>
      <c r="Z193" s="38">
        <f>'Bieu8-XSKT'!Z193</f>
        <v>0</v>
      </c>
      <c r="AA193" s="38">
        <f>'Bieu8-XSKT'!AA193</f>
        <v>0</v>
      </c>
      <c r="AB193" s="38">
        <f>'Bieu8-XSKT'!AB193</f>
        <v>0</v>
      </c>
      <c r="AC193" s="38">
        <f>'Bieu8-XSKT'!AC193</f>
        <v>0</v>
      </c>
      <c r="AD193" s="38">
        <f>'Bieu8-XSKT'!AD193</f>
        <v>0</v>
      </c>
      <c r="AE193" s="38">
        <f>'Bieu8-XSKT'!AE193</f>
        <v>0</v>
      </c>
      <c r="AF193" s="38">
        <f>'Bieu8-XSKT'!AF193</f>
        <v>0</v>
      </c>
      <c r="AG193" s="38">
        <f>'Bieu8-XSKT'!AG193</f>
        <v>0</v>
      </c>
      <c r="AH193" s="38">
        <f>'Bieu8-XSKT'!AH193</f>
        <v>0</v>
      </c>
      <c r="AI193" s="38">
        <f>'Bieu8-XSKT'!AI193</f>
        <v>0</v>
      </c>
      <c r="AJ193" s="38">
        <f>'Bieu8-XSKT'!AJ193</f>
        <v>0</v>
      </c>
      <c r="AK193" s="38">
        <f>'Bieu8-XSKT'!AK193</f>
        <v>0</v>
      </c>
      <c r="AL193" s="38">
        <f>'Bieu8-XSKT'!AL193</f>
        <v>0</v>
      </c>
      <c r="AM193" s="38">
        <f>'Bieu8-XSKT'!AM193</f>
        <v>0</v>
      </c>
      <c r="AN193" s="38">
        <f>'Bieu8-XSKT'!AN193</f>
        <v>0</v>
      </c>
      <c r="AO193" s="38">
        <f>'Bieu8-XSKT'!AO193</f>
        <v>0</v>
      </c>
      <c r="AP193" s="38">
        <f>'Bieu8-XSKT'!AP193</f>
        <v>0</v>
      </c>
      <c r="AQ193" s="38">
        <f>'Bieu8-XSKT'!AQ193</f>
        <v>0</v>
      </c>
      <c r="AR193" s="38">
        <f>'Bieu8-XSKT'!AR193</f>
        <v>0</v>
      </c>
      <c r="AS193" s="38">
        <f>'Bieu8-XSKT'!AS193</f>
        <v>0</v>
      </c>
      <c r="AT193" s="38">
        <f>'Bieu8-XSKT'!AT193</f>
        <v>0</v>
      </c>
      <c r="AU193" s="38">
        <f>'Bieu8-XSKT'!AU193</f>
        <v>0</v>
      </c>
      <c r="AV193" s="38">
        <f>'Bieu8-XSKT'!AV193</f>
        <v>0</v>
      </c>
      <c r="AW193" s="38">
        <f>'Bieu8-XSKT'!AW193</f>
        <v>0</v>
      </c>
      <c r="AX193" s="38">
        <f>'Bieu8-XSKT'!AX193</f>
        <v>0</v>
      </c>
      <c r="AY193" s="38">
        <f>'Bieu8-XSKT'!AY193</f>
        <v>0</v>
      </c>
      <c r="AZ193" s="38">
        <f>'Bieu8-XSKT'!AZ193</f>
        <v>0</v>
      </c>
      <c r="BA193" s="38">
        <f>'Bieu8-XSKT'!BA193</f>
        <v>0</v>
      </c>
      <c r="BB193" s="38">
        <f>'Bieu8-XSKT'!BB193</f>
        <v>0</v>
      </c>
      <c r="BC193" s="38">
        <f>'Bieu8-XSKT'!BC193</f>
        <v>0</v>
      </c>
      <c r="BD193" s="38">
        <f>'Bieu8-XSKT'!BD193</f>
        <v>0</v>
      </c>
      <c r="BE193" s="38">
        <f>'Bieu8-XSKT'!BE193</f>
        <v>0</v>
      </c>
      <c r="BF193" s="38">
        <f>'Bieu8-XSKT'!BF193</f>
        <v>0</v>
      </c>
      <c r="BG193" s="38">
        <f>'Bieu8-XSKT'!BG193</f>
        <v>0</v>
      </c>
      <c r="BH193" s="38">
        <f>'Bieu8-XSKT'!BH193</f>
        <v>0</v>
      </c>
      <c r="BI193" s="38">
        <f>'Bieu8-XSKT'!BI193</f>
        <v>0</v>
      </c>
      <c r="BJ193" s="38">
        <f>'Bieu8-XSKT'!BJ193</f>
        <v>0</v>
      </c>
      <c r="BK193" s="38">
        <f>'Bieu8-XSKT'!BK193</f>
        <v>0</v>
      </c>
      <c r="BL193" s="38">
        <f>'Bieu8-XSKT'!BL193</f>
        <v>0</v>
      </c>
      <c r="BM193" s="38">
        <f>'Bieu8-XSKT'!BM193</f>
        <v>0</v>
      </c>
      <c r="BN193" s="38">
        <f>'Bieu8-XSKT'!BN193</f>
        <v>0</v>
      </c>
      <c r="BO193" s="38">
        <f>'Bieu8-XSKT'!BO193</f>
        <v>0</v>
      </c>
      <c r="BP193" s="38">
        <f>'Bieu8-XSKT'!BP193</f>
        <v>0</v>
      </c>
      <c r="BQ193" s="38">
        <f>'Bieu8-XSKT'!BQ193</f>
        <v>0</v>
      </c>
      <c r="BR193" s="38">
        <f>'Bieu8-XSKT'!BR193</f>
        <v>0</v>
      </c>
      <c r="BS193" s="38">
        <f>'Bieu8-XSKT'!BS193</f>
        <v>0</v>
      </c>
      <c r="BT193" s="38">
        <f>'Bieu8-XSKT'!BT193</f>
        <v>0</v>
      </c>
      <c r="BU193" s="38">
        <f>'Bieu8-XSKT'!BU193</f>
        <v>990</v>
      </c>
      <c r="BV193" s="38">
        <f>'Bieu8-XSKT'!BV193</f>
        <v>100</v>
      </c>
      <c r="BW193" s="38">
        <f>'Bieu8-XSKT'!BW193</f>
        <v>0</v>
      </c>
      <c r="BX193" s="38">
        <f>'Bieu8-XSKT'!BX193</f>
        <v>0</v>
      </c>
      <c r="BY193" s="445">
        <f>'Bieu8-XSKT'!BY193</f>
        <v>890</v>
      </c>
      <c r="BZ193" s="38">
        <f>'Bieu8-XSKT'!BZ193</f>
        <v>890</v>
      </c>
      <c r="CA193" s="38">
        <f>'Bieu8-XSKT'!CA193</f>
        <v>0</v>
      </c>
      <c r="CB193" s="38">
        <f>'Bieu8-XSKT'!CB193</f>
        <v>890</v>
      </c>
      <c r="CC193" s="39">
        <f>CB193-BY193</f>
        <v>0</v>
      </c>
      <c r="CD193" s="124" t="s">
        <v>156</v>
      </c>
      <c r="CE193" s="124"/>
    </row>
    <row r="194" spans="1:83" s="158" customFormat="1" ht="45" hidden="1" x14ac:dyDescent="0.25">
      <c r="A194" s="41">
        <f t="shared" ref="A194" si="40">A193+1</f>
        <v>2</v>
      </c>
      <c r="B194" s="151" t="s">
        <v>413</v>
      </c>
      <c r="C194" s="41"/>
      <c r="D194" s="41"/>
      <c r="E194" s="41"/>
      <c r="F194" s="62"/>
      <c r="G194" s="38">
        <f>'Bieu8-XSKT'!G194</f>
        <v>108719</v>
      </c>
      <c r="H194" s="38">
        <f>'Bieu8-XSKT'!H194</f>
        <v>6000</v>
      </c>
      <c r="I194" s="38">
        <f>'Bieu8-XSKT'!I194</f>
        <v>0</v>
      </c>
      <c r="J194" s="38">
        <f>'Bieu8-XSKT'!J194</f>
        <v>0</v>
      </c>
      <c r="K194" s="38">
        <f>'Bieu8-XSKT'!K194</f>
        <v>0</v>
      </c>
      <c r="L194" s="38">
        <f>'Bieu8-XSKT'!L194</f>
        <v>0</v>
      </c>
      <c r="M194" s="38">
        <f>'Bieu8-XSKT'!M194</f>
        <v>0</v>
      </c>
      <c r="N194" s="38">
        <f>'Bieu8-XSKT'!N194</f>
        <v>0</v>
      </c>
      <c r="O194" s="38">
        <f>'Bieu8-XSKT'!O194</f>
        <v>0</v>
      </c>
      <c r="P194" s="38">
        <f>'Bieu8-XSKT'!P194</f>
        <v>0</v>
      </c>
      <c r="Q194" s="38">
        <f>'Bieu8-XSKT'!Q194</f>
        <v>0</v>
      </c>
      <c r="R194" s="38">
        <f>'Bieu8-XSKT'!R194</f>
        <v>0</v>
      </c>
      <c r="S194" s="38">
        <f>'Bieu8-XSKT'!S194</f>
        <v>0</v>
      </c>
      <c r="T194" s="38">
        <f>'Bieu8-XSKT'!T194</f>
        <v>0</v>
      </c>
      <c r="U194" s="38">
        <f>'Bieu8-XSKT'!U194</f>
        <v>0</v>
      </c>
      <c r="V194" s="38">
        <f>'Bieu8-XSKT'!V194</f>
        <v>0</v>
      </c>
      <c r="W194" s="38">
        <f>'Bieu8-XSKT'!W194</f>
        <v>0</v>
      </c>
      <c r="X194" s="38">
        <f>'Bieu8-XSKT'!X194</f>
        <v>0</v>
      </c>
      <c r="Y194" s="38">
        <f>'Bieu8-XSKT'!Y194</f>
        <v>0</v>
      </c>
      <c r="Z194" s="38">
        <f>'Bieu8-XSKT'!Z194</f>
        <v>0</v>
      </c>
      <c r="AA194" s="38">
        <f>'Bieu8-XSKT'!AA194</f>
        <v>0</v>
      </c>
      <c r="AB194" s="38">
        <f>'Bieu8-XSKT'!AB194</f>
        <v>0</v>
      </c>
      <c r="AC194" s="38">
        <f>'Bieu8-XSKT'!AC194</f>
        <v>0</v>
      </c>
      <c r="AD194" s="38">
        <f>'Bieu8-XSKT'!AD194</f>
        <v>0</v>
      </c>
      <c r="AE194" s="38">
        <f>'Bieu8-XSKT'!AE194</f>
        <v>0</v>
      </c>
      <c r="AF194" s="38">
        <f>'Bieu8-XSKT'!AF194</f>
        <v>0</v>
      </c>
      <c r="AG194" s="38">
        <f>'Bieu8-XSKT'!AG194</f>
        <v>0</v>
      </c>
      <c r="AH194" s="38">
        <f>'Bieu8-XSKT'!AH194</f>
        <v>0</v>
      </c>
      <c r="AI194" s="38">
        <f>'Bieu8-XSKT'!AI194</f>
        <v>0</v>
      </c>
      <c r="AJ194" s="38">
        <f>'Bieu8-XSKT'!AJ194</f>
        <v>0</v>
      </c>
      <c r="AK194" s="38">
        <f>'Bieu8-XSKT'!AK194</f>
        <v>0</v>
      </c>
      <c r="AL194" s="38">
        <f>'Bieu8-XSKT'!AL194</f>
        <v>0</v>
      </c>
      <c r="AM194" s="38">
        <f>'Bieu8-XSKT'!AM194</f>
        <v>0</v>
      </c>
      <c r="AN194" s="38">
        <f>'Bieu8-XSKT'!AN194</f>
        <v>0</v>
      </c>
      <c r="AO194" s="38">
        <f>'Bieu8-XSKT'!AO194</f>
        <v>0</v>
      </c>
      <c r="AP194" s="38">
        <f>'Bieu8-XSKT'!AP194</f>
        <v>0</v>
      </c>
      <c r="AQ194" s="38">
        <f>'Bieu8-XSKT'!AQ194</f>
        <v>0</v>
      </c>
      <c r="AR194" s="38">
        <f>'Bieu8-XSKT'!AR194</f>
        <v>0</v>
      </c>
      <c r="AS194" s="38">
        <f>'Bieu8-XSKT'!AS194</f>
        <v>0</v>
      </c>
      <c r="AT194" s="38">
        <f>'Bieu8-XSKT'!AT194</f>
        <v>0</v>
      </c>
      <c r="AU194" s="38">
        <f>'Bieu8-XSKT'!AU194</f>
        <v>0</v>
      </c>
      <c r="AV194" s="38">
        <f>'Bieu8-XSKT'!AV194</f>
        <v>0</v>
      </c>
      <c r="AW194" s="38">
        <f>'Bieu8-XSKT'!AW194</f>
        <v>0</v>
      </c>
      <c r="AX194" s="38">
        <f>'Bieu8-XSKT'!AX194</f>
        <v>0</v>
      </c>
      <c r="AY194" s="38">
        <f>'Bieu8-XSKT'!AY194</f>
        <v>0</v>
      </c>
      <c r="AZ194" s="38">
        <f>'Bieu8-XSKT'!AZ194</f>
        <v>0</v>
      </c>
      <c r="BA194" s="38">
        <f>'Bieu8-XSKT'!BA194</f>
        <v>0</v>
      </c>
      <c r="BB194" s="38">
        <f>'Bieu8-XSKT'!BB194</f>
        <v>0</v>
      </c>
      <c r="BC194" s="38">
        <f>'Bieu8-XSKT'!BC194</f>
        <v>0</v>
      </c>
      <c r="BD194" s="38">
        <f>'Bieu8-XSKT'!BD194</f>
        <v>0</v>
      </c>
      <c r="BE194" s="38">
        <f>'Bieu8-XSKT'!BE194</f>
        <v>0</v>
      </c>
      <c r="BF194" s="38">
        <f>'Bieu8-XSKT'!BF194</f>
        <v>0</v>
      </c>
      <c r="BG194" s="38">
        <f>'Bieu8-XSKT'!BG194</f>
        <v>0</v>
      </c>
      <c r="BH194" s="38">
        <f>'Bieu8-XSKT'!BH194</f>
        <v>0</v>
      </c>
      <c r="BI194" s="38">
        <f>'Bieu8-XSKT'!BI194</f>
        <v>0</v>
      </c>
      <c r="BJ194" s="38">
        <f>'Bieu8-XSKT'!BJ194</f>
        <v>0</v>
      </c>
      <c r="BK194" s="38">
        <f>'Bieu8-XSKT'!BK194</f>
        <v>0</v>
      </c>
      <c r="BL194" s="38">
        <f>'Bieu8-XSKT'!BL194</f>
        <v>0</v>
      </c>
      <c r="BM194" s="38">
        <f>'Bieu8-XSKT'!BM194</f>
        <v>0</v>
      </c>
      <c r="BN194" s="38">
        <f>'Bieu8-XSKT'!BN194</f>
        <v>0</v>
      </c>
      <c r="BO194" s="38">
        <f>'Bieu8-XSKT'!BO194</f>
        <v>0</v>
      </c>
      <c r="BP194" s="38">
        <f>'Bieu8-XSKT'!BP194</f>
        <v>0</v>
      </c>
      <c r="BQ194" s="38">
        <f>'Bieu8-XSKT'!BQ194</f>
        <v>0</v>
      </c>
      <c r="BR194" s="38">
        <f>'Bieu8-XSKT'!BR194</f>
        <v>0</v>
      </c>
      <c r="BS194" s="38">
        <f>'Bieu8-XSKT'!BS194</f>
        <v>0</v>
      </c>
      <c r="BT194" s="38">
        <f>'Bieu8-XSKT'!BT194</f>
        <v>0</v>
      </c>
      <c r="BU194" s="38">
        <f>'Bieu8-XSKT'!BU194</f>
        <v>6000</v>
      </c>
      <c r="BV194" s="38">
        <f>'Bieu8-XSKT'!BV194</f>
        <v>160</v>
      </c>
      <c r="BW194" s="38">
        <f>'Bieu8-XSKT'!BW194</f>
        <v>0</v>
      </c>
      <c r="BX194" s="38">
        <f>'Bieu8-XSKT'!BX194</f>
        <v>0</v>
      </c>
      <c r="BY194" s="445">
        <f>'Bieu8-XSKT'!BY194</f>
        <v>5840</v>
      </c>
      <c r="BZ194" s="38">
        <f>'Bieu8-XSKT'!BZ194</f>
        <v>5840</v>
      </c>
      <c r="CA194" s="38">
        <f>'Bieu8-XSKT'!CA194</f>
        <v>0</v>
      </c>
      <c r="CB194" s="38">
        <f>'Bieu8-XSKT'!CB194</f>
        <v>5840</v>
      </c>
      <c r="CC194" s="39"/>
      <c r="CD194" s="124" t="s">
        <v>156</v>
      </c>
      <c r="CE194" s="124"/>
    </row>
    <row r="195" spans="1:83" s="17" customFormat="1" ht="105" x14ac:dyDescent="0.25">
      <c r="A195" s="41">
        <v>1</v>
      </c>
      <c r="B195" s="168" t="s">
        <v>412</v>
      </c>
      <c r="C195" s="44"/>
      <c r="D195" s="44"/>
      <c r="E195" s="45"/>
      <c r="F195" s="242" t="s">
        <v>687</v>
      </c>
      <c r="G195" s="38">
        <f>'Bieu8-XSKT'!G195</f>
        <v>4188</v>
      </c>
      <c r="H195" s="38">
        <f>'Bieu8-XSKT'!H195</f>
        <v>3769.2000000000003</v>
      </c>
      <c r="I195" s="38">
        <f>'Bieu8-XSKT'!I195</f>
        <v>0</v>
      </c>
      <c r="J195" s="38">
        <f>'Bieu8-XSKT'!J195</f>
        <v>0</v>
      </c>
      <c r="K195" s="38">
        <f>'Bieu8-XSKT'!K195</f>
        <v>0</v>
      </c>
      <c r="L195" s="38">
        <f>'Bieu8-XSKT'!L195</f>
        <v>0</v>
      </c>
      <c r="M195" s="38">
        <f>'Bieu8-XSKT'!M195</f>
        <v>0</v>
      </c>
      <c r="N195" s="38">
        <f>'Bieu8-XSKT'!N195</f>
        <v>0</v>
      </c>
      <c r="O195" s="38">
        <f>'Bieu8-XSKT'!O195</f>
        <v>0</v>
      </c>
      <c r="P195" s="38">
        <f>'Bieu8-XSKT'!P195</f>
        <v>0</v>
      </c>
      <c r="Q195" s="38">
        <f>'Bieu8-XSKT'!Q195</f>
        <v>0</v>
      </c>
      <c r="R195" s="38">
        <f>'Bieu8-XSKT'!R195</f>
        <v>0</v>
      </c>
      <c r="S195" s="38">
        <f>'Bieu8-XSKT'!S195</f>
        <v>0</v>
      </c>
      <c r="T195" s="38">
        <f>'Bieu8-XSKT'!T195</f>
        <v>0</v>
      </c>
      <c r="U195" s="38">
        <f>'Bieu8-XSKT'!U195</f>
        <v>0</v>
      </c>
      <c r="V195" s="38">
        <f>'Bieu8-XSKT'!V195</f>
        <v>0</v>
      </c>
      <c r="W195" s="38">
        <f>'Bieu8-XSKT'!W195</f>
        <v>0</v>
      </c>
      <c r="X195" s="38">
        <f>'Bieu8-XSKT'!X195</f>
        <v>0</v>
      </c>
      <c r="Y195" s="38">
        <f>'Bieu8-XSKT'!Y195</f>
        <v>0</v>
      </c>
      <c r="Z195" s="38">
        <f>'Bieu8-XSKT'!Z195</f>
        <v>0</v>
      </c>
      <c r="AA195" s="38">
        <f>'Bieu8-XSKT'!AA195</f>
        <v>0</v>
      </c>
      <c r="AB195" s="38">
        <f>'Bieu8-XSKT'!AB195</f>
        <v>0</v>
      </c>
      <c r="AC195" s="38">
        <f>'Bieu8-XSKT'!AC195</f>
        <v>0</v>
      </c>
      <c r="AD195" s="38">
        <f>'Bieu8-XSKT'!AD195</f>
        <v>0</v>
      </c>
      <c r="AE195" s="38">
        <f>'Bieu8-XSKT'!AE195</f>
        <v>0</v>
      </c>
      <c r="AF195" s="38">
        <f>'Bieu8-XSKT'!AF195</f>
        <v>0</v>
      </c>
      <c r="AG195" s="38">
        <f>'Bieu8-XSKT'!AG195</f>
        <v>0</v>
      </c>
      <c r="AH195" s="38">
        <f>'Bieu8-XSKT'!AH195</f>
        <v>0</v>
      </c>
      <c r="AI195" s="38">
        <f>'Bieu8-XSKT'!AI195</f>
        <v>0</v>
      </c>
      <c r="AJ195" s="38">
        <f>'Bieu8-XSKT'!AJ195</f>
        <v>0</v>
      </c>
      <c r="AK195" s="38">
        <f>'Bieu8-XSKT'!AK195</f>
        <v>0</v>
      </c>
      <c r="AL195" s="38">
        <f>'Bieu8-XSKT'!AL195</f>
        <v>0</v>
      </c>
      <c r="AM195" s="38">
        <f>'Bieu8-XSKT'!AM195</f>
        <v>0</v>
      </c>
      <c r="AN195" s="38">
        <f>'Bieu8-XSKT'!AN195</f>
        <v>0</v>
      </c>
      <c r="AO195" s="38">
        <f>'Bieu8-XSKT'!AO195</f>
        <v>0</v>
      </c>
      <c r="AP195" s="38">
        <f>'Bieu8-XSKT'!AP195</f>
        <v>0</v>
      </c>
      <c r="AQ195" s="38">
        <f>'Bieu8-XSKT'!AQ195</f>
        <v>0</v>
      </c>
      <c r="AR195" s="38">
        <f>'Bieu8-XSKT'!AR195</f>
        <v>0</v>
      </c>
      <c r="AS195" s="38">
        <f>'Bieu8-XSKT'!AS195</f>
        <v>0</v>
      </c>
      <c r="AT195" s="38">
        <f>'Bieu8-XSKT'!AT195</f>
        <v>0</v>
      </c>
      <c r="AU195" s="38">
        <f>'Bieu8-XSKT'!AU195</f>
        <v>0</v>
      </c>
      <c r="AV195" s="38">
        <f>'Bieu8-XSKT'!AV195</f>
        <v>0</v>
      </c>
      <c r="AW195" s="38">
        <f>'Bieu8-XSKT'!AW195</f>
        <v>0</v>
      </c>
      <c r="AX195" s="38">
        <f>'Bieu8-XSKT'!AX195</f>
        <v>0</v>
      </c>
      <c r="AY195" s="38">
        <f>'Bieu8-XSKT'!AY195</f>
        <v>0</v>
      </c>
      <c r="AZ195" s="38">
        <f>'Bieu8-XSKT'!AZ195</f>
        <v>0</v>
      </c>
      <c r="BA195" s="38">
        <f>'Bieu8-XSKT'!BA195</f>
        <v>0</v>
      </c>
      <c r="BB195" s="38">
        <f>'Bieu8-XSKT'!BB195</f>
        <v>0</v>
      </c>
      <c r="BC195" s="38">
        <f>'Bieu8-XSKT'!BC195</f>
        <v>0</v>
      </c>
      <c r="BD195" s="38">
        <f>'Bieu8-XSKT'!BD195</f>
        <v>0</v>
      </c>
      <c r="BE195" s="38">
        <f>'Bieu8-XSKT'!BE195</f>
        <v>0</v>
      </c>
      <c r="BF195" s="38">
        <f>'Bieu8-XSKT'!BF195</f>
        <v>0</v>
      </c>
      <c r="BG195" s="38">
        <f>'Bieu8-XSKT'!BG195</f>
        <v>0</v>
      </c>
      <c r="BH195" s="38">
        <f>'Bieu8-XSKT'!BH195</f>
        <v>0</v>
      </c>
      <c r="BI195" s="38">
        <f>'Bieu8-XSKT'!BI195</f>
        <v>0</v>
      </c>
      <c r="BJ195" s="38">
        <f>'Bieu8-XSKT'!BJ195</f>
        <v>0</v>
      </c>
      <c r="BK195" s="38">
        <f>'Bieu8-XSKT'!BK195</f>
        <v>0</v>
      </c>
      <c r="BL195" s="38">
        <f>'Bieu8-XSKT'!BL195</f>
        <v>0</v>
      </c>
      <c r="BM195" s="38">
        <f>'Bieu8-XSKT'!BM195</f>
        <v>0</v>
      </c>
      <c r="BN195" s="38">
        <f>'Bieu8-XSKT'!BN195</f>
        <v>0</v>
      </c>
      <c r="BO195" s="38">
        <f>'Bieu8-XSKT'!BO195</f>
        <v>0</v>
      </c>
      <c r="BP195" s="38">
        <f>'Bieu8-XSKT'!BP195</f>
        <v>0</v>
      </c>
      <c r="BQ195" s="38">
        <f>'Bieu8-XSKT'!BQ195</f>
        <v>0</v>
      </c>
      <c r="BR195" s="38">
        <f>'Bieu8-XSKT'!BR195</f>
        <v>0</v>
      </c>
      <c r="BS195" s="38">
        <f>'Bieu8-XSKT'!BS195</f>
        <v>0</v>
      </c>
      <c r="BT195" s="38">
        <f>'Bieu8-XSKT'!BT195</f>
        <v>0</v>
      </c>
      <c r="BU195" s="38">
        <f>'Bieu8-XSKT'!BU195</f>
        <v>0</v>
      </c>
      <c r="BV195" s="38">
        <f>'Bieu8-XSKT'!BV195</f>
        <v>100</v>
      </c>
      <c r="BW195" s="38">
        <f>'Bieu8-XSKT'!BW195</f>
        <v>0</v>
      </c>
      <c r="BX195" s="38">
        <f>'Bieu8-XSKT'!BX195</f>
        <v>0</v>
      </c>
      <c r="BY195" s="445">
        <f>'Bieu8-XSKT'!BY195</f>
        <v>-100</v>
      </c>
      <c r="BZ195" s="38">
        <f>'Bieu8-XSKT'!BZ195</f>
        <v>-100</v>
      </c>
      <c r="CA195" s="38">
        <f>'Bieu8-XSKT'!CA195</f>
        <v>1900</v>
      </c>
      <c r="CB195" s="38">
        <f>'Bieu8-XSKT'!CB195</f>
        <v>1800</v>
      </c>
      <c r="CC195" s="39"/>
      <c r="CD195" s="124" t="s">
        <v>156</v>
      </c>
      <c r="CE195" s="124" t="s">
        <v>512</v>
      </c>
    </row>
    <row r="196" spans="1:83" s="158" customFormat="1" ht="15" hidden="1" x14ac:dyDescent="0.25">
      <c r="A196" s="41"/>
      <c r="B196" s="51"/>
      <c r="C196" s="41"/>
      <c r="D196" s="41"/>
      <c r="E196" s="41"/>
      <c r="F196" s="62"/>
      <c r="G196" s="38">
        <f>'Bieu8-XSKT'!G196</f>
        <v>0</v>
      </c>
      <c r="H196" s="38">
        <f>'Bieu8-XSKT'!H196</f>
        <v>0</v>
      </c>
      <c r="I196" s="38">
        <f>'Bieu8-XSKT'!I196</f>
        <v>0</v>
      </c>
      <c r="J196" s="38">
        <f>'Bieu8-XSKT'!J196</f>
        <v>0</v>
      </c>
      <c r="K196" s="38">
        <f>'Bieu8-XSKT'!K196</f>
        <v>0</v>
      </c>
      <c r="L196" s="38">
        <f>'Bieu8-XSKT'!L196</f>
        <v>0</v>
      </c>
      <c r="M196" s="38">
        <f>'Bieu8-XSKT'!M196</f>
        <v>0</v>
      </c>
      <c r="N196" s="38">
        <f>'Bieu8-XSKT'!N196</f>
        <v>0</v>
      </c>
      <c r="O196" s="38">
        <f>'Bieu8-XSKT'!O196</f>
        <v>0</v>
      </c>
      <c r="P196" s="38">
        <f>'Bieu8-XSKT'!P196</f>
        <v>0</v>
      </c>
      <c r="Q196" s="38">
        <f>'Bieu8-XSKT'!Q196</f>
        <v>0</v>
      </c>
      <c r="R196" s="38">
        <f>'Bieu8-XSKT'!R196</f>
        <v>0</v>
      </c>
      <c r="S196" s="38">
        <f>'Bieu8-XSKT'!S196</f>
        <v>0</v>
      </c>
      <c r="T196" s="38">
        <f>'Bieu8-XSKT'!T196</f>
        <v>0</v>
      </c>
      <c r="U196" s="38">
        <f>'Bieu8-XSKT'!U196</f>
        <v>0</v>
      </c>
      <c r="V196" s="38">
        <f>'Bieu8-XSKT'!V196</f>
        <v>0</v>
      </c>
      <c r="W196" s="38">
        <f>'Bieu8-XSKT'!W196</f>
        <v>0</v>
      </c>
      <c r="X196" s="38">
        <f>'Bieu8-XSKT'!X196</f>
        <v>0</v>
      </c>
      <c r="Y196" s="38">
        <f>'Bieu8-XSKT'!Y196</f>
        <v>0</v>
      </c>
      <c r="Z196" s="38">
        <f>'Bieu8-XSKT'!Z196</f>
        <v>0</v>
      </c>
      <c r="AA196" s="38">
        <f>'Bieu8-XSKT'!AA196</f>
        <v>0</v>
      </c>
      <c r="AB196" s="38">
        <f>'Bieu8-XSKT'!AB196</f>
        <v>0</v>
      </c>
      <c r="AC196" s="38">
        <f>'Bieu8-XSKT'!AC196</f>
        <v>0</v>
      </c>
      <c r="AD196" s="38">
        <f>'Bieu8-XSKT'!AD196</f>
        <v>0</v>
      </c>
      <c r="AE196" s="38">
        <f>'Bieu8-XSKT'!AE196</f>
        <v>0</v>
      </c>
      <c r="AF196" s="38">
        <f>'Bieu8-XSKT'!AF196</f>
        <v>0</v>
      </c>
      <c r="AG196" s="38">
        <f>'Bieu8-XSKT'!AG196</f>
        <v>0</v>
      </c>
      <c r="AH196" s="38">
        <f>'Bieu8-XSKT'!AH196</f>
        <v>0</v>
      </c>
      <c r="AI196" s="38">
        <f>'Bieu8-XSKT'!AI196</f>
        <v>0</v>
      </c>
      <c r="AJ196" s="38">
        <f>'Bieu8-XSKT'!AJ196</f>
        <v>0</v>
      </c>
      <c r="AK196" s="38">
        <f>'Bieu8-XSKT'!AK196</f>
        <v>0</v>
      </c>
      <c r="AL196" s="38">
        <f>'Bieu8-XSKT'!AL196</f>
        <v>0</v>
      </c>
      <c r="AM196" s="38">
        <f>'Bieu8-XSKT'!AM196</f>
        <v>0</v>
      </c>
      <c r="AN196" s="38">
        <f>'Bieu8-XSKT'!AN196</f>
        <v>0</v>
      </c>
      <c r="AO196" s="38">
        <f>'Bieu8-XSKT'!AO196</f>
        <v>0</v>
      </c>
      <c r="AP196" s="38">
        <f>'Bieu8-XSKT'!AP196</f>
        <v>0</v>
      </c>
      <c r="AQ196" s="38">
        <f>'Bieu8-XSKT'!AQ196</f>
        <v>0</v>
      </c>
      <c r="AR196" s="38">
        <f>'Bieu8-XSKT'!AR196</f>
        <v>0</v>
      </c>
      <c r="AS196" s="38">
        <f>'Bieu8-XSKT'!AS196</f>
        <v>0</v>
      </c>
      <c r="AT196" s="38">
        <f>'Bieu8-XSKT'!AT196</f>
        <v>0</v>
      </c>
      <c r="AU196" s="38">
        <f>'Bieu8-XSKT'!AU196</f>
        <v>0</v>
      </c>
      <c r="AV196" s="38">
        <f>'Bieu8-XSKT'!AV196</f>
        <v>0</v>
      </c>
      <c r="AW196" s="38">
        <f>'Bieu8-XSKT'!AW196</f>
        <v>0</v>
      </c>
      <c r="AX196" s="38">
        <f>'Bieu8-XSKT'!AX196</f>
        <v>0</v>
      </c>
      <c r="AY196" s="38">
        <f>'Bieu8-XSKT'!AY196</f>
        <v>0</v>
      </c>
      <c r="AZ196" s="38">
        <f>'Bieu8-XSKT'!AZ196</f>
        <v>0</v>
      </c>
      <c r="BA196" s="38">
        <f>'Bieu8-XSKT'!BA196</f>
        <v>0</v>
      </c>
      <c r="BB196" s="38">
        <f>'Bieu8-XSKT'!BB196</f>
        <v>0</v>
      </c>
      <c r="BC196" s="38">
        <f>'Bieu8-XSKT'!BC196</f>
        <v>0</v>
      </c>
      <c r="BD196" s="38">
        <f>'Bieu8-XSKT'!BD196</f>
        <v>0</v>
      </c>
      <c r="BE196" s="38">
        <f>'Bieu8-XSKT'!BE196</f>
        <v>0</v>
      </c>
      <c r="BF196" s="38">
        <f>'Bieu8-XSKT'!BF196</f>
        <v>0</v>
      </c>
      <c r="BG196" s="38">
        <f>'Bieu8-XSKT'!BG196</f>
        <v>0</v>
      </c>
      <c r="BH196" s="38">
        <f>'Bieu8-XSKT'!BH196</f>
        <v>0</v>
      </c>
      <c r="BI196" s="38">
        <f>'Bieu8-XSKT'!BI196</f>
        <v>0</v>
      </c>
      <c r="BJ196" s="38">
        <f>'Bieu8-XSKT'!BJ196</f>
        <v>0</v>
      </c>
      <c r="BK196" s="38">
        <f>'Bieu8-XSKT'!BK196</f>
        <v>0</v>
      </c>
      <c r="BL196" s="38">
        <f>'Bieu8-XSKT'!BL196</f>
        <v>0</v>
      </c>
      <c r="BM196" s="38">
        <f>'Bieu8-XSKT'!BM196</f>
        <v>0</v>
      </c>
      <c r="BN196" s="38">
        <f>'Bieu8-XSKT'!BN196</f>
        <v>0</v>
      </c>
      <c r="BO196" s="38">
        <f>'Bieu8-XSKT'!BO196</f>
        <v>0</v>
      </c>
      <c r="BP196" s="38">
        <f>'Bieu8-XSKT'!BP196</f>
        <v>0</v>
      </c>
      <c r="BQ196" s="38">
        <f>'Bieu8-XSKT'!BQ196</f>
        <v>0</v>
      </c>
      <c r="BR196" s="38">
        <f>'Bieu8-XSKT'!BR196</f>
        <v>0</v>
      </c>
      <c r="BS196" s="38">
        <f>'Bieu8-XSKT'!BS196</f>
        <v>0</v>
      </c>
      <c r="BT196" s="38">
        <f>'Bieu8-XSKT'!BT196</f>
        <v>0</v>
      </c>
      <c r="BU196" s="38">
        <f>'Bieu8-XSKT'!BU196</f>
        <v>0</v>
      </c>
      <c r="BV196" s="38">
        <f>'Bieu8-XSKT'!BV196</f>
        <v>0</v>
      </c>
      <c r="BW196" s="38">
        <f>'Bieu8-XSKT'!BW196</f>
        <v>0</v>
      </c>
      <c r="BX196" s="38">
        <f>'Bieu8-XSKT'!BX196</f>
        <v>0</v>
      </c>
      <c r="BY196" s="38">
        <f>'Bieu8-XSKT'!BY196</f>
        <v>0</v>
      </c>
      <c r="BZ196" s="38">
        <f>'Bieu8-XSKT'!BZ196</f>
        <v>0</v>
      </c>
      <c r="CA196" s="38">
        <f>'Bieu8-XSKT'!CA196</f>
        <v>0</v>
      </c>
      <c r="CB196" s="38">
        <f>'Bieu8-XSKT'!CB196</f>
        <v>0</v>
      </c>
      <c r="CC196" s="39"/>
      <c r="CD196" s="54"/>
      <c r="CE196" s="54"/>
    </row>
    <row r="197" spans="1:83" s="158" customFormat="1" ht="15" hidden="1" x14ac:dyDescent="0.25">
      <c r="A197" s="114" t="s">
        <v>174</v>
      </c>
      <c r="B197" s="144" t="s">
        <v>175</v>
      </c>
      <c r="C197" s="41"/>
      <c r="D197" s="41"/>
      <c r="E197" s="41"/>
      <c r="F197" s="143"/>
      <c r="G197" s="38">
        <f>'Bieu8-XSKT'!G197</f>
        <v>31029</v>
      </c>
      <c r="H197" s="38">
        <f>'Bieu8-XSKT'!H197</f>
        <v>19017</v>
      </c>
      <c r="I197" s="38">
        <f>'Bieu8-XSKT'!I197</f>
        <v>0</v>
      </c>
      <c r="J197" s="38">
        <f>'Bieu8-XSKT'!J197</f>
        <v>0</v>
      </c>
      <c r="K197" s="38">
        <f>'Bieu8-XSKT'!K197</f>
        <v>0</v>
      </c>
      <c r="L197" s="38">
        <f>'Bieu8-XSKT'!L197</f>
        <v>0</v>
      </c>
      <c r="M197" s="38">
        <f>'Bieu8-XSKT'!M197</f>
        <v>0</v>
      </c>
      <c r="N197" s="38">
        <f>'Bieu8-XSKT'!N197</f>
        <v>0</v>
      </c>
      <c r="O197" s="38">
        <f>'Bieu8-XSKT'!O197</f>
        <v>0</v>
      </c>
      <c r="P197" s="38">
        <f>'Bieu8-XSKT'!P197</f>
        <v>0</v>
      </c>
      <c r="Q197" s="38">
        <f>'Bieu8-XSKT'!Q197</f>
        <v>0</v>
      </c>
      <c r="R197" s="38">
        <f>'Bieu8-XSKT'!R197</f>
        <v>0</v>
      </c>
      <c r="S197" s="38">
        <f>'Bieu8-XSKT'!S197</f>
        <v>0</v>
      </c>
      <c r="T197" s="38">
        <f>'Bieu8-XSKT'!T197</f>
        <v>0</v>
      </c>
      <c r="U197" s="38">
        <f>'Bieu8-XSKT'!U197</f>
        <v>0</v>
      </c>
      <c r="V197" s="38">
        <f>'Bieu8-XSKT'!V197</f>
        <v>0</v>
      </c>
      <c r="W197" s="38">
        <f>'Bieu8-XSKT'!W197</f>
        <v>0</v>
      </c>
      <c r="X197" s="38">
        <f>'Bieu8-XSKT'!X197</f>
        <v>0</v>
      </c>
      <c r="Y197" s="38">
        <f>'Bieu8-XSKT'!Y197</f>
        <v>0</v>
      </c>
      <c r="Z197" s="38">
        <f>'Bieu8-XSKT'!Z197</f>
        <v>0</v>
      </c>
      <c r="AA197" s="38">
        <f>'Bieu8-XSKT'!AA197</f>
        <v>0</v>
      </c>
      <c r="AB197" s="38">
        <f>'Bieu8-XSKT'!AB197</f>
        <v>0</v>
      </c>
      <c r="AC197" s="38">
        <f>'Bieu8-XSKT'!AC197</f>
        <v>0</v>
      </c>
      <c r="AD197" s="38">
        <f>'Bieu8-XSKT'!AD197</f>
        <v>0</v>
      </c>
      <c r="AE197" s="38">
        <f>'Bieu8-XSKT'!AE197</f>
        <v>0</v>
      </c>
      <c r="AF197" s="38">
        <f>'Bieu8-XSKT'!AF197</f>
        <v>0</v>
      </c>
      <c r="AG197" s="38">
        <f>'Bieu8-XSKT'!AG197</f>
        <v>0</v>
      </c>
      <c r="AH197" s="38">
        <f>'Bieu8-XSKT'!AH197</f>
        <v>0</v>
      </c>
      <c r="AI197" s="38">
        <f>'Bieu8-XSKT'!AI197</f>
        <v>0</v>
      </c>
      <c r="AJ197" s="38">
        <f>'Bieu8-XSKT'!AJ197</f>
        <v>0</v>
      </c>
      <c r="AK197" s="38">
        <f>'Bieu8-XSKT'!AK197</f>
        <v>0</v>
      </c>
      <c r="AL197" s="38">
        <f>'Bieu8-XSKT'!AL197</f>
        <v>0</v>
      </c>
      <c r="AM197" s="38">
        <f>'Bieu8-XSKT'!AM197</f>
        <v>0</v>
      </c>
      <c r="AN197" s="38">
        <f>'Bieu8-XSKT'!AN197</f>
        <v>0</v>
      </c>
      <c r="AO197" s="38">
        <f>'Bieu8-XSKT'!AO197</f>
        <v>0</v>
      </c>
      <c r="AP197" s="38">
        <f>'Bieu8-XSKT'!AP197</f>
        <v>1400</v>
      </c>
      <c r="AQ197" s="38">
        <f>'Bieu8-XSKT'!AQ197</f>
        <v>448</v>
      </c>
      <c r="AR197" s="38">
        <f>'Bieu8-XSKT'!AR197</f>
        <v>1140</v>
      </c>
      <c r="AS197" s="38">
        <f>'Bieu8-XSKT'!AS197</f>
        <v>1400</v>
      </c>
      <c r="AT197" s="38">
        <f>'Bieu8-XSKT'!AT197</f>
        <v>1400</v>
      </c>
      <c r="AU197" s="38">
        <f>'Bieu8-XSKT'!AU197</f>
        <v>9843</v>
      </c>
      <c r="AV197" s="38">
        <f>'Bieu8-XSKT'!AV197</f>
        <v>5517</v>
      </c>
      <c r="AW197" s="38">
        <f>'Bieu8-XSKT'!AW197</f>
        <v>1400</v>
      </c>
      <c r="AX197" s="38">
        <f>'Bieu8-XSKT'!AX197</f>
        <v>4117</v>
      </c>
      <c r="AY197" s="38">
        <f>'Bieu8-XSKT'!AY197</f>
        <v>340</v>
      </c>
      <c r="AZ197" s="38">
        <f>'Bieu8-XSKT'!AZ197</f>
        <v>3400</v>
      </c>
      <c r="BA197" s="38">
        <f>'Bieu8-XSKT'!BA197</f>
        <v>0</v>
      </c>
      <c r="BB197" s="38">
        <f>'Bieu8-XSKT'!BB197</f>
        <v>3777</v>
      </c>
      <c r="BC197" s="38">
        <f>'Bieu8-XSKT'!BC197</f>
        <v>0</v>
      </c>
      <c r="BD197" s="38">
        <f>'Bieu8-XSKT'!BD197</f>
        <v>3777</v>
      </c>
      <c r="BE197" s="38">
        <f>'Bieu8-XSKT'!BE197</f>
        <v>340</v>
      </c>
      <c r="BF197" s="38">
        <f>'Bieu8-XSKT'!BF197</f>
        <v>340</v>
      </c>
      <c r="BG197" s="38">
        <f>'Bieu8-XSKT'!BG197</f>
        <v>1740</v>
      </c>
      <c r="BH197" s="38">
        <f>'Bieu8-XSKT'!BH197</f>
        <v>1740</v>
      </c>
      <c r="BI197" s="38">
        <f>'Bieu8-XSKT'!BI197</f>
        <v>21575</v>
      </c>
      <c r="BJ197" s="38">
        <f>'Bieu8-XSKT'!BJ197</f>
        <v>13017</v>
      </c>
      <c r="BK197" s="38">
        <f>'Bieu8-XSKT'!BK197</f>
        <v>14200</v>
      </c>
      <c r="BL197" s="38">
        <f>'Bieu8-XSKT'!BL197</f>
        <v>1740</v>
      </c>
      <c r="BM197" s="38">
        <f>'Bieu8-XSKT'!BM197</f>
        <v>340</v>
      </c>
      <c r="BN197" s="38">
        <f>'Bieu8-XSKT'!BN197</f>
        <v>11000</v>
      </c>
      <c r="BO197" s="38">
        <f>'Bieu8-XSKT'!BO197</f>
        <v>0</v>
      </c>
      <c r="BP197" s="38">
        <f>'Bieu8-XSKT'!BP197</f>
        <v>12200</v>
      </c>
      <c r="BQ197" s="38">
        <f>'Bieu8-XSKT'!BQ197</f>
        <v>260</v>
      </c>
      <c r="BR197" s="38">
        <f>'Bieu8-XSKT'!BR197</f>
        <v>11250</v>
      </c>
      <c r="BS197" s="38">
        <f>'Bieu8-XSKT'!BS197</f>
        <v>3950</v>
      </c>
      <c r="BT197" s="38">
        <f>'Bieu8-XSKT'!BT197</f>
        <v>1445</v>
      </c>
      <c r="BU197" s="38">
        <f>'Bieu8-XSKT'!BU197</f>
        <v>16262</v>
      </c>
      <c r="BV197" s="38">
        <f>'Bieu8-XSKT'!BV197</f>
        <v>11593</v>
      </c>
      <c r="BW197" s="38">
        <f>'Bieu8-XSKT'!BW197</f>
        <v>10750</v>
      </c>
      <c r="BX197" s="38">
        <f>'Bieu8-XSKT'!BX197</f>
        <v>10750</v>
      </c>
      <c r="BY197" s="38">
        <f>'Bieu8-XSKT'!BY197</f>
        <v>4669</v>
      </c>
      <c r="BZ197" s="38">
        <f>'Bieu8-XSKT'!BZ197</f>
        <v>4669</v>
      </c>
      <c r="CA197" s="38">
        <f>'Bieu8-XSKT'!CA197</f>
        <v>2755</v>
      </c>
      <c r="CB197" s="38">
        <f>'Bieu8-XSKT'!CB197</f>
        <v>7424</v>
      </c>
      <c r="CC197" s="153">
        <f t="shared" ref="CC197" si="41">CC198+CC207+CC211</f>
        <v>2755</v>
      </c>
      <c r="CD197" s="127"/>
      <c r="CE197" s="127"/>
    </row>
    <row r="198" spans="1:83" s="169" customFormat="1" ht="15.75" hidden="1" x14ac:dyDescent="0.2">
      <c r="A198" s="41"/>
      <c r="B198" s="144" t="s">
        <v>176</v>
      </c>
      <c r="C198" s="45"/>
      <c r="D198" s="45"/>
      <c r="E198" s="45"/>
      <c r="F198" s="62"/>
      <c r="G198" s="38">
        <f>'Bieu8-XSKT'!G198</f>
        <v>19299</v>
      </c>
      <c r="H198" s="38">
        <f>'Bieu8-XSKT'!H198</f>
        <v>11017</v>
      </c>
      <c r="I198" s="38">
        <f>'Bieu8-XSKT'!I198</f>
        <v>0</v>
      </c>
      <c r="J198" s="38">
        <f>'Bieu8-XSKT'!J198</f>
        <v>0</v>
      </c>
      <c r="K198" s="38">
        <f>'Bieu8-XSKT'!K198</f>
        <v>0</v>
      </c>
      <c r="L198" s="38">
        <f>'Bieu8-XSKT'!L198</f>
        <v>0</v>
      </c>
      <c r="M198" s="38">
        <f>'Bieu8-XSKT'!M198</f>
        <v>0</v>
      </c>
      <c r="N198" s="38">
        <f>'Bieu8-XSKT'!N198</f>
        <v>0</v>
      </c>
      <c r="O198" s="38">
        <f>'Bieu8-XSKT'!O198</f>
        <v>0</v>
      </c>
      <c r="P198" s="38">
        <f>'Bieu8-XSKT'!P198</f>
        <v>0</v>
      </c>
      <c r="Q198" s="38">
        <f>'Bieu8-XSKT'!Q198</f>
        <v>0</v>
      </c>
      <c r="R198" s="38">
        <f>'Bieu8-XSKT'!R198</f>
        <v>0</v>
      </c>
      <c r="S198" s="38">
        <f>'Bieu8-XSKT'!S198</f>
        <v>0</v>
      </c>
      <c r="T198" s="38">
        <f>'Bieu8-XSKT'!T198</f>
        <v>0</v>
      </c>
      <c r="U198" s="38">
        <f>'Bieu8-XSKT'!U198</f>
        <v>0</v>
      </c>
      <c r="V198" s="38">
        <f>'Bieu8-XSKT'!V198</f>
        <v>0</v>
      </c>
      <c r="W198" s="38">
        <f>'Bieu8-XSKT'!W198</f>
        <v>0</v>
      </c>
      <c r="X198" s="38">
        <f>'Bieu8-XSKT'!X198</f>
        <v>0</v>
      </c>
      <c r="Y198" s="38">
        <f>'Bieu8-XSKT'!Y198</f>
        <v>0</v>
      </c>
      <c r="Z198" s="38">
        <f>'Bieu8-XSKT'!Z198</f>
        <v>0</v>
      </c>
      <c r="AA198" s="38">
        <f>'Bieu8-XSKT'!AA198</f>
        <v>0</v>
      </c>
      <c r="AB198" s="38">
        <f>'Bieu8-XSKT'!AB198</f>
        <v>0</v>
      </c>
      <c r="AC198" s="38">
        <f>'Bieu8-XSKT'!AC198</f>
        <v>0</v>
      </c>
      <c r="AD198" s="38">
        <f>'Bieu8-XSKT'!AD198</f>
        <v>0</v>
      </c>
      <c r="AE198" s="38">
        <f>'Bieu8-XSKT'!AE198</f>
        <v>0</v>
      </c>
      <c r="AF198" s="38">
        <f>'Bieu8-XSKT'!AF198</f>
        <v>0</v>
      </c>
      <c r="AG198" s="38">
        <f>'Bieu8-XSKT'!AG198</f>
        <v>0</v>
      </c>
      <c r="AH198" s="38">
        <f>'Bieu8-XSKT'!AH198</f>
        <v>0</v>
      </c>
      <c r="AI198" s="38">
        <f>'Bieu8-XSKT'!AI198</f>
        <v>0</v>
      </c>
      <c r="AJ198" s="38">
        <f>'Bieu8-XSKT'!AJ198</f>
        <v>0</v>
      </c>
      <c r="AK198" s="38">
        <f>'Bieu8-XSKT'!AK198</f>
        <v>0</v>
      </c>
      <c r="AL198" s="38">
        <f>'Bieu8-XSKT'!AL198</f>
        <v>0</v>
      </c>
      <c r="AM198" s="38">
        <f>'Bieu8-XSKT'!AM198</f>
        <v>0</v>
      </c>
      <c r="AN198" s="38">
        <f>'Bieu8-XSKT'!AN198</f>
        <v>0</v>
      </c>
      <c r="AO198" s="38">
        <f>'Bieu8-XSKT'!AO198</f>
        <v>0</v>
      </c>
      <c r="AP198" s="38">
        <f>'Bieu8-XSKT'!AP198</f>
        <v>1400</v>
      </c>
      <c r="AQ198" s="38">
        <f>'Bieu8-XSKT'!AQ198</f>
        <v>448</v>
      </c>
      <c r="AR198" s="38">
        <f>'Bieu8-XSKT'!AR198</f>
        <v>1140</v>
      </c>
      <c r="AS198" s="38">
        <f>'Bieu8-XSKT'!AS198</f>
        <v>1400</v>
      </c>
      <c r="AT198" s="38">
        <f>'Bieu8-XSKT'!AT198</f>
        <v>1400</v>
      </c>
      <c r="AU198" s="38">
        <f>'Bieu8-XSKT'!AU198</f>
        <v>7567</v>
      </c>
      <c r="AV198" s="38">
        <f>'Bieu8-XSKT'!AV198</f>
        <v>3517</v>
      </c>
      <c r="AW198" s="38">
        <f>'Bieu8-XSKT'!AW198</f>
        <v>1400</v>
      </c>
      <c r="AX198" s="38">
        <f>'Bieu8-XSKT'!AX198</f>
        <v>2117</v>
      </c>
      <c r="AY198" s="38">
        <f>'Bieu8-XSKT'!AY198</f>
        <v>340</v>
      </c>
      <c r="AZ198" s="38">
        <f>'Bieu8-XSKT'!AZ198</f>
        <v>2700</v>
      </c>
      <c r="BA198" s="38">
        <f>'Bieu8-XSKT'!BA198</f>
        <v>0</v>
      </c>
      <c r="BB198" s="38">
        <f>'Bieu8-XSKT'!BB198</f>
        <v>1777</v>
      </c>
      <c r="BC198" s="38">
        <f>'Bieu8-XSKT'!BC198</f>
        <v>0</v>
      </c>
      <c r="BD198" s="38">
        <f>'Bieu8-XSKT'!BD198</f>
        <v>1777</v>
      </c>
      <c r="BE198" s="38">
        <f>'Bieu8-XSKT'!BE198</f>
        <v>340</v>
      </c>
      <c r="BF198" s="38">
        <f>'Bieu8-XSKT'!BF198</f>
        <v>340</v>
      </c>
      <c r="BG198" s="38">
        <f>'Bieu8-XSKT'!BG198</f>
        <v>1740</v>
      </c>
      <c r="BH198" s="38">
        <f>'Bieu8-XSKT'!BH198</f>
        <v>1740</v>
      </c>
      <c r="BI198" s="38">
        <f>'Bieu8-XSKT'!BI198</f>
        <v>19299</v>
      </c>
      <c r="BJ198" s="38">
        <f>'Bieu8-XSKT'!BJ198</f>
        <v>11017</v>
      </c>
      <c r="BK198" s="38">
        <f>'Bieu8-XSKT'!BK198</f>
        <v>11000</v>
      </c>
      <c r="BL198" s="38">
        <f>'Bieu8-XSKT'!BL198</f>
        <v>1740</v>
      </c>
      <c r="BM198" s="38">
        <f>'Bieu8-XSKT'!BM198</f>
        <v>340</v>
      </c>
      <c r="BN198" s="38">
        <f>'Bieu8-XSKT'!BN198</f>
        <v>9000</v>
      </c>
      <c r="BO198" s="38">
        <f>'Bieu8-XSKT'!BO198</f>
        <v>0</v>
      </c>
      <c r="BP198" s="38">
        <f>'Bieu8-XSKT'!BP198</f>
        <v>9000</v>
      </c>
      <c r="BQ198" s="38">
        <f>'Bieu8-XSKT'!BQ198</f>
        <v>260</v>
      </c>
      <c r="BR198" s="38">
        <f>'Bieu8-XSKT'!BR198</f>
        <v>10000</v>
      </c>
      <c r="BS198" s="38">
        <f>'Bieu8-XSKT'!BS198</f>
        <v>2000</v>
      </c>
      <c r="BT198" s="38">
        <f>'Bieu8-XSKT'!BT198</f>
        <v>0</v>
      </c>
      <c r="BU198" s="38">
        <f>'Bieu8-XSKT'!BU198</f>
        <v>11017</v>
      </c>
      <c r="BV198" s="38">
        <f>'Bieu8-XSKT'!BV198</f>
        <v>10343</v>
      </c>
      <c r="BW198" s="38">
        <f>'Bieu8-XSKT'!BW198</f>
        <v>9500</v>
      </c>
      <c r="BX198" s="38">
        <f>'Bieu8-XSKT'!BX198</f>
        <v>9500</v>
      </c>
      <c r="BY198" s="38">
        <f>'Bieu8-XSKT'!BY198</f>
        <v>674</v>
      </c>
      <c r="BZ198" s="38">
        <f>'Bieu8-XSKT'!BZ198</f>
        <v>674</v>
      </c>
      <c r="CA198" s="38">
        <f>'Bieu8-XSKT'!CA198</f>
        <v>0</v>
      </c>
      <c r="CB198" s="38">
        <f>'Bieu8-XSKT'!CB198</f>
        <v>674</v>
      </c>
      <c r="CC198" s="153">
        <f t="shared" ref="CC198" si="42">SUM(CC199:CC205)</f>
        <v>0</v>
      </c>
      <c r="CD198" s="127"/>
      <c r="CE198" s="127"/>
    </row>
    <row r="199" spans="1:83" s="158" customFormat="1" ht="45" hidden="1" x14ac:dyDescent="0.25">
      <c r="A199" s="41">
        <f>A198+1</f>
        <v>1</v>
      </c>
      <c r="B199" s="43" t="s">
        <v>341</v>
      </c>
      <c r="C199" s="41"/>
      <c r="D199" s="41"/>
      <c r="E199" s="41">
        <v>2017</v>
      </c>
      <c r="F199" s="62" t="s">
        <v>342</v>
      </c>
      <c r="G199" s="38">
        <f>'Bieu8-XSKT'!G199</f>
        <v>1318</v>
      </c>
      <c r="H199" s="38">
        <f>'Bieu8-XSKT'!H199</f>
        <v>17</v>
      </c>
      <c r="I199" s="38">
        <f>'Bieu8-XSKT'!I199</f>
        <v>0</v>
      </c>
      <c r="J199" s="38">
        <f>'Bieu8-XSKT'!J199</f>
        <v>0</v>
      </c>
      <c r="K199" s="38">
        <f>'Bieu8-XSKT'!K199</f>
        <v>0</v>
      </c>
      <c r="L199" s="38">
        <f>'Bieu8-XSKT'!L199</f>
        <v>0</v>
      </c>
      <c r="M199" s="38">
        <f>'Bieu8-XSKT'!M199</f>
        <v>0</v>
      </c>
      <c r="N199" s="38">
        <f>'Bieu8-XSKT'!N199</f>
        <v>0</v>
      </c>
      <c r="O199" s="38">
        <f>'Bieu8-XSKT'!O199</f>
        <v>0</v>
      </c>
      <c r="P199" s="38">
        <f>'Bieu8-XSKT'!P199</f>
        <v>0</v>
      </c>
      <c r="Q199" s="38">
        <f>'Bieu8-XSKT'!Q199</f>
        <v>0</v>
      </c>
      <c r="R199" s="38">
        <f>'Bieu8-XSKT'!R199</f>
        <v>0</v>
      </c>
      <c r="S199" s="38">
        <f>'Bieu8-XSKT'!S199</f>
        <v>0</v>
      </c>
      <c r="T199" s="38">
        <f>'Bieu8-XSKT'!T199</f>
        <v>0</v>
      </c>
      <c r="U199" s="38">
        <f>'Bieu8-XSKT'!U199</f>
        <v>0</v>
      </c>
      <c r="V199" s="38">
        <f>'Bieu8-XSKT'!V199</f>
        <v>0</v>
      </c>
      <c r="W199" s="38">
        <f>'Bieu8-XSKT'!W199</f>
        <v>0</v>
      </c>
      <c r="X199" s="38">
        <f>'Bieu8-XSKT'!X199</f>
        <v>0</v>
      </c>
      <c r="Y199" s="38">
        <f>'Bieu8-XSKT'!Y199</f>
        <v>0</v>
      </c>
      <c r="Z199" s="38">
        <f>'Bieu8-XSKT'!Z199</f>
        <v>0</v>
      </c>
      <c r="AA199" s="38">
        <f>'Bieu8-XSKT'!AA199</f>
        <v>0</v>
      </c>
      <c r="AB199" s="38">
        <f>'Bieu8-XSKT'!AB199</f>
        <v>0</v>
      </c>
      <c r="AC199" s="38">
        <f>'Bieu8-XSKT'!AC199</f>
        <v>0</v>
      </c>
      <c r="AD199" s="38">
        <f>'Bieu8-XSKT'!AD199</f>
        <v>0</v>
      </c>
      <c r="AE199" s="38">
        <f>'Bieu8-XSKT'!AE199</f>
        <v>0</v>
      </c>
      <c r="AF199" s="38">
        <f>'Bieu8-XSKT'!AF199</f>
        <v>0</v>
      </c>
      <c r="AG199" s="38">
        <f>'Bieu8-XSKT'!AG199</f>
        <v>0</v>
      </c>
      <c r="AH199" s="38">
        <f>'Bieu8-XSKT'!AH199</f>
        <v>0</v>
      </c>
      <c r="AI199" s="38">
        <f>'Bieu8-XSKT'!AI199</f>
        <v>0</v>
      </c>
      <c r="AJ199" s="38">
        <f>'Bieu8-XSKT'!AJ199</f>
        <v>0</v>
      </c>
      <c r="AK199" s="38">
        <f>'Bieu8-XSKT'!AK199</f>
        <v>0</v>
      </c>
      <c r="AL199" s="38">
        <f>'Bieu8-XSKT'!AL199</f>
        <v>0</v>
      </c>
      <c r="AM199" s="38">
        <f>'Bieu8-XSKT'!AM199</f>
        <v>0</v>
      </c>
      <c r="AN199" s="38">
        <f>'Bieu8-XSKT'!AN199</f>
        <v>0</v>
      </c>
      <c r="AO199" s="38">
        <f>'Bieu8-XSKT'!AO199</f>
        <v>0</v>
      </c>
      <c r="AP199" s="38">
        <f>'Bieu8-XSKT'!AP199</f>
        <v>700</v>
      </c>
      <c r="AQ199" s="38">
        <f>'Bieu8-XSKT'!AQ199</f>
        <v>224</v>
      </c>
      <c r="AR199" s="38">
        <f>'Bieu8-XSKT'!AR199</f>
        <v>570</v>
      </c>
      <c r="AS199" s="38">
        <f>'Bieu8-XSKT'!AS199</f>
        <v>700</v>
      </c>
      <c r="AT199" s="38">
        <f>'Bieu8-XSKT'!AT199</f>
        <v>700</v>
      </c>
      <c r="AU199" s="38">
        <f>'Bieu8-XSKT'!AU199</f>
        <v>1318</v>
      </c>
      <c r="AV199" s="38">
        <f>'Bieu8-XSKT'!AV199</f>
        <v>17</v>
      </c>
      <c r="AW199" s="38">
        <f>'Bieu8-XSKT'!AW199</f>
        <v>700</v>
      </c>
      <c r="AX199" s="38">
        <f>'Bieu8-XSKT'!AX199</f>
        <v>-683</v>
      </c>
      <c r="AY199" s="38">
        <f>'Bieu8-XSKT'!AY199</f>
        <v>170</v>
      </c>
      <c r="AZ199" s="38">
        <f>'Bieu8-XSKT'!AZ199</f>
        <v>1000</v>
      </c>
      <c r="BA199" s="38">
        <f>'Bieu8-XSKT'!BA199</f>
        <v>0</v>
      </c>
      <c r="BB199" s="38">
        <f>'Bieu8-XSKT'!BB199</f>
        <v>-853</v>
      </c>
      <c r="BC199" s="38">
        <f>'Bieu8-XSKT'!BC199</f>
        <v>0</v>
      </c>
      <c r="BD199" s="38">
        <f>'Bieu8-XSKT'!BD199</f>
        <v>-853</v>
      </c>
      <c r="BE199" s="38">
        <f>'Bieu8-XSKT'!BE199</f>
        <v>170</v>
      </c>
      <c r="BF199" s="38">
        <f>'Bieu8-XSKT'!BF199</f>
        <v>170</v>
      </c>
      <c r="BG199" s="38">
        <f>'Bieu8-XSKT'!BG199</f>
        <v>870</v>
      </c>
      <c r="BH199" s="38">
        <f>'Bieu8-XSKT'!BH199</f>
        <v>870</v>
      </c>
      <c r="BI199" s="38">
        <f>'Bieu8-XSKT'!BI199</f>
        <v>1318</v>
      </c>
      <c r="BJ199" s="38">
        <f>'Bieu8-XSKT'!BJ199</f>
        <v>17</v>
      </c>
      <c r="BK199" s="38">
        <f>'Bieu8-XSKT'!BK199</f>
        <v>0</v>
      </c>
      <c r="BL199" s="38">
        <f>'Bieu8-XSKT'!BL199</f>
        <v>870</v>
      </c>
      <c r="BM199" s="38">
        <f>'Bieu8-XSKT'!BM199</f>
        <v>170</v>
      </c>
      <c r="BN199" s="38">
        <f>'Bieu8-XSKT'!BN199</f>
        <v>0</v>
      </c>
      <c r="BO199" s="38">
        <f>'Bieu8-XSKT'!BO199</f>
        <v>0</v>
      </c>
      <c r="BP199" s="38">
        <f>'Bieu8-XSKT'!BP199</f>
        <v>0</v>
      </c>
      <c r="BQ199" s="38">
        <f>'Bieu8-XSKT'!BQ199</f>
        <v>130</v>
      </c>
      <c r="BR199" s="38">
        <f>'Bieu8-XSKT'!BR199</f>
        <v>0</v>
      </c>
      <c r="BS199" s="38">
        <f>'Bieu8-XSKT'!BS199</f>
        <v>0</v>
      </c>
      <c r="BT199" s="38">
        <f>'Bieu8-XSKT'!BT199</f>
        <v>0</v>
      </c>
      <c r="BU199" s="38">
        <f>'Bieu8-XSKT'!BU199</f>
        <v>17</v>
      </c>
      <c r="BV199" s="38">
        <f>'Bieu8-XSKT'!BV199</f>
        <v>0</v>
      </c>
      <c r="BW199" s="38">
        <f>'Bieu8-XSKT'!BW199</f>
        <v>0</v>
      </c>
      <c r="BX199" s="38">
        <f>'Bieu8-XSKT'!BX199</f>
        <v>0</v>
      </c>
      <c r="BY199" s="38">
        <f>'Bieu8-XSKT'!BY199</f>
        <v>17</v>
      </c>
      <c r="BZ199" s="38">
        <f>'Bieu8-XSKT'!BZ199</f>
        <v>17</v>
      </c>
      <c r="CA199" s="38">
        <f>'Bieu8-XSKT'!CA199</f>
        <v>0</v>
      </c>
      <c r="CB199" s="38">
        <f>'Bieu8-XSKT'!CB199</f>
        <v>17</v>
      </c>
      <c r="CC199" s="39"/>
      <c r="CD199" s="41" t="s">
        <v>55</v>
      </c>
      <c r="CE199" s="41"/>
    </row>
    <row r="200" spans="1:83" s="158" customFormat="1" ht="45" hidden="1" x14ac:dyDescent="0.25">
      <c r="A200" s="41">
        <f>A199+1</f>
        <v>2</v>
      </c>
      <c r="B200" s="43" t="s">
        <v>343</v>
      </c>
      <c r="C200" s="41"/>
      <c r="D200" s="41"/>
      <c r="E200" s="41">
        <v>2017</v>
      </c>
      <c r="F200" s="62" t="s">
        <v>344</v>
      </c>
      <c r="G200" s="38">
        <f>'Bieu8-XSKT'!G200</f>
        <v>2117</v>
      </c>
      <c r="H200" s="38">
        <f>'Bieu8-XSKT'!H200</f>
        <v>2000</v>
      </c>
      <c r="I200" s="38">
        <f>'Bieu8-XSKT'!I200</f>
        <v>0</v>
      </c>
      <c r="J200" s="38">
        <f>'Bieu8-XSKT'!J200</f>
        <v>0</v>
      </c>
      <c r="K200" s="38">
        <f>'Bieu8-XSKT'!K200</f>
        <v>0</v>
      </c>
      <c r="L200" s="38">
        <f>'Bieu8-XSKT'!L200</f>
        <v>0</v>
      </c>
      <c r="M200" s="38">
        <f>'Bieu8-XSKT'!M200</f>
        <v>0</v>
      </c>
      <c r="N200" s="38">
        <f>'Bieu8-XSKT'!N200</f>
        <v>0</v>
      </c>
      <c r="O200" s="38">
        <f>'Bieu8-XSKT'!O200</f>
        <v>0</v>
      </c>
      <c r="P200" s="38">
        <f>'Bieu8-XSKT'!P200</f>
        <v>0</v>
      </c>
      <c r="Q200" s="38">
        <f>'Bieu8-XSKT'!Q200</f>
        <v>0</v>
      </c>
      <c r="R200" s="38">
        <f>'Bieu8-XSKT'!R200</f>
        <v>0</v>
      </c>
      <c r="S200" s="38">
        <f>'Bieu8-XSKT'!S200</f>
        <v>0</v>
      </c>
      <c r="T200" s="38">
        <f>'Bieu8-XSKT'!T200</f>
        <v>0</v>
      </c>
      <c r="U200" s="38">
        <f>'Bieu8-XSKT'!U200</f>
        <v>0</v>
      </c>
      <c r="V200" s="38">
        <f>'Bieu8-XSKT'!V200</f>
        <v>0</v>
      </c>
      <c r="W200" s="38">
        <f>'Bieu8-XSKT'!W200</f>
        <v>0</v>
      </c>
      <c r="X200" s="38">
        <f>'Bieu8-XSKT'!X200</f>
        <v>0</v>
      </c>
      <c r="Y200" s="38">
        <f>'Bieu8-XSKT'!Y200</f>
        <v>0</v>
      </c>
      <c r="Z200" s="38">
        <f>'Bieu8-XSKT'!Z200</f>
        <v>0</v>
      </c>
      <c r="AA200" s="38">
        <f>'Bieu8-XSKT'!AA200</f>
        <v>0</v>
      </c>
      <c r="AB200" s="38">
        <f>'Bieu8-XSKT'!AB200</f>
        <v>0</v>
      </c>
      <c r="AC200" s="38">
        <f>'Bieu8-XSKT'!AC200</f>
        <v>0</v>
      </c>
      <c r="AD200" s="38">
        <f>'Bieu8-XSKT'!AD200</f>
        <v>0</v>
      </c>
      <c r="AE200" s="38">
        <f>'Bieu8-XSKT'!AE200</f>
        <v>0</v>
      </c>
      <c r="AF200" s="38">
        <f>'Bieu8-XSKT'!AF200</f>
        <v>0</v>
      </c>
      <c r="AG200" s="38">
        <f>'Bieu8-XSKT'!AG200</f>
        <v>0</v>
      </c>
      <c r="AH200" s="38">
        <f>'Bieu8-XSKT'!AH200</f>
        <v>0</v>
      </c>
      <c r="AI200" s="38">
        <f>'Bieu8-XSKT'!AI200</f>
        <v>0</v>
      </c>
      <c r="AJ200" s="38">
        <f>'Bieu8-XSKT'!AJ200</f>
        <v>0</v>
      </c>
      <c r="AK200" s="38">
        <f>'Bieu8-XSKT'!AK200</f>
        <v>0</v>
      </c>
      <c r="AL200" s="38">
        <f>'Bieu8-XSKT'!AL200</f>
        <v>0</v>
      </c>
      <c r="AM200" s="38">
        <f>'Bieu8-XSKT'!AM200</f>
        <v>0</v>
      </c>
      <c r="AN200" s="38">
        <f>'Bieu8-XSKT'!AN200</f>
        <v>0</v>
      </c>
      <c r="AO200" s="38">
        <f>'Bieu8-XSKT'!AO200</f>
        <v>0</v>
      </c>
      <c r="AP200" s="38">
        <f>'Bieu8-XSKT'!AP200</f>
        <v>700</v>
      </c>
      <c r="AQ200" s="38">
        <f>'Bieu8-XSKT'!AQ200</f>
        <v>224</v>
      </c>
      <c r="AR200" s="38">
        <f>'Bieu8-XSKT'!AR200</f>
        <v>570</v>
      </c>
      <c r="AS200" s="38">
        <f>'Bieu8-XSKT'!AS200</f>
        <v>700</v>
      </c>
      <c r="AT200" s="38">
        <f>'Bieu8-XSKT'!AT200</f>
        <v>700</v>
      </c>
      <c r="AU200" s="38">
        <f>'Bieu8-XSKT'!AU200</f>
        <v>2117</v>
      </c>
      <c r="AV200" s="38">
        <f>'Bieu8-XSKT'!AV200</f>
        <v>2000</v>
      </c>
      <c r="AW200" s="38">
        <f>'Bieu8-XSKT'!AW200</f>
        <v>700</v>
      </c>
      <c r="AX200" s="38">
        <f>'Bieu8-XSKT'!AX200</f>
        <v>1300</v>
      </c>
      <c r="AY200" s="38">
        <f>'Bieu8-XSKT'!AY200</f>
        <v>170</v>
      </c>
      <c r="AZ200" s="38">
        <f>'Bieu8-XSKT'!AZ200</f>
        <v>1000</v>
      </c>
      <c r="BA200" s="38">
        <f>'Bieu8-XSKT'!BA200</f>
        <v>0</v>
      </c>
      <c r="BB200" s="38">
        <f>'Bieu8-XSKT'!BB200</f>
        <v>1130</v>
      </c>
      <c r="BC200" s="38">
        <f>'Bieu8-XSKT'!BC200</f>
        <v>0</v>
      </c>
      <c r="BD200" s="38">
        <f>'Bieu8-XSKT'!BD200</f>
        <v>1130</v>
      </c>
      <c r="BE200" s="38">
        <f>'Bieu8-XSKT'!BE200</f>
        <v>170</v>
      </c>
      <c r="BF200" s="38">
        <f>'Bieu8-XSKT'!BF200</f>
        <v>170</v>
      </c>
      <c r="BG200" s="38">
        <f>'Bieu8-XSKT'!BG200</f>
        <v>870</v>
      </c>
      <c r="BH200" s="38">
        <f>'Bieu8-XSKT'!BH200</f>
        <v>870</v>
      </c>
      <c r="BI200" s="38">
        <f>'Bieu8-XSKT'!BI200</f>
        <v>2117</v>
      </c>
      <c r="BJ200" s="38">
        <f>'Bieu8-XSKT'!BJ200</f>
        <v>2000</v>
      </c>
      <c r="BK200" s="38">
        <f>'Bieu8-XSKT'!BK200</f>
        <v>2000</v>
      </c>
      <c r="BL200" s="38">
        <f>'Bieu8-XSKT'!BL200</f>
        <v>870</v>
      </c>
      <c r="BM200" s="38">
        <f>'Bieu8-XSKT'!BM200</f>
        <v>170</v>
      </c>
      <c r="BN200" s="38">
        <f>'Bieu8-XSKT'!BN200</f>
        <v>0</v>
      </c>
      <c r="BO200" s="38">
        <f>'Bieu8-XSKT'!BO200</f>
        <v>0</v>
      </c>
      <c r="BP200" s="38">
        <f>'Bieu8-XSKT'!BP200</f>
        <v>0</v>
      </c>
      <c r="BQ200" s="38">
        <f>'Bieu8-XSKT'!BQ200</f>
        <v>130</v>
      </c>
      <c r="BR200" s="38">
        <f>'Bieu8-XSKT'!BR200</f>
        <v>1000</v>
      </c>
      <c r="BS200" s="38">
        <f>'Bieu8-XSKT'!BS200</f>
        <v>2000</v>
      </c>
      <c r="BT200" s="38">
        <f>'Bieu8-XSKT'!BT200</f>
        <v>0</v>
      </c>
      <c r="BU200" s="38">
        <f>'Bieu8-XSKT'!BU200</f>
        <v>2000</v>
      </c>
      <c r="BV200" s="38">
        <f>'Bieu8-XSKT'!BV200</f>
        <v>1843</v>
      </c>
      <c r="BW200" s="38">
        <f>'Bieu8-XSKT'!BW200</f>
        <v>1000</v>
      </c>
      <c r="BX200" s="38">
        <f>'Bieu8-XSKT'!BX200</f>
        <v>1000</v>
      </c>
      <c r="BY200" s="38">
        <f>'Bieu8-XSKT'!BY200</f>
        <v>157</v>
      </c>
      <c r="BZ200" s="38">
        <f>'Bieu8-XSKT'!BZ200</f>
        <v>157</v>
      </c>
      <c r="CA200" s="38">
        <f>'Bieu8-XSKT'!CA200</f>
        <v>0</v>
      </c>
      <c r="CB200" s="38">
        <f>'Bieu8-XSKT'!CB200</f>
        <v>157</v>
      </c>
      <c r="CC200" s="39"/>
      <c r="CD200" s="41" t="s">
        <v>55</v>
      </c>
      <c r="CE200" s="41"/>
    </row>
    <row r="201" spans="1:83" s="170" customFormat="1" ht="30" hidden="1" x14ac:dyDescent="0.25">
      <c r="A201" s="41">
        <f t="shared" ref="A201:A203" si="43">A200+1</f>
        <v>3</v>
      </c>
      <c r="B201" s="43" t="s">
        <v>177</v>
      </c>
      <c r="C201" s="45"/>
      <c r="D201" s="45"/>
      <c r="E201" s="45">
        <v>2018</v>
      </c>
      <c r="F201" s="62" t="s">
        <v>178</v>
      </c>
      <c r="G201" s="38">
        <f>'Bieu8-XSKT'!G201</f>
        <v>4132</v>
      </c>
      <c r="H201" s="38">
        <f>'Bieu8-XSKT'!H201</f>
        <v>1500</v>
      </c>
      <c r="I201" s="38">
        <f>'Bieu8-XSKT'!I201</f>
        <v>0</v>
      </c>
      <c r="J201" s="38">
        <f>'Bieu8-XSKT'!J201</f>
        <v>0</v>
      </c>
      <c r="K201" s="38">
        <f>'Bieu8-XSKT'!K201</f>
        <v>0</v>
      </c>
      <c r="L201" s="38">
        <f>'Bieu8-XSKT'!L201</f>
        <v>0</v>
      </c>
      <c r="M201" s="38">
        <f>'Bieu8-XSKT'!M201</f>
        <v>0</v>
      </c>
      <c r="N201" s="38">
        <f>'Bieu8-XSKT'!N201</f>
        <v>0</v>
      </c>
      <c r="O201" s="38">
        <f>'Bieu8-XSKT'!O201</f>
        <v>0</v>
      </c>
      <c r="P201" s="38">
        <f>'Bieu8-XSKT'!P201</f>
        <v>0</v>
      </c>
      <c r="Q201" s="38">
        <f>'Bieu8-XSKT'!Q201</f>
        <v>0</v>
      </c>
      <c r="R201" s="38">
        <f>'Bieu8-XSKT'!R201</f>
        <v>0</v>
      </c>
      <c r="S201" s="38">
        <f>'Bieu8-XSKT'!S201</f>
        <v>0</v>
      </c>
      <c r="T201" s="38">
        <f>'Bieu8-XSKT'!T201</f>
        <v>0</v>
      </c>
      <c r="U201" s="38">
        <f>'Bieu8-XSKT'!U201</f>
        <v>0</v>
      </c>
      <c r="V201" s="38">
        <f>'Bieu8-XSKT'!V201</f>
        <v>0</v>
      </c>
      <c r="W201" s="38">
        <f>'Bieu8-XSKT'!W201</f>
        <v>0</v>
      </c>
      <c r="X201" s="38">
        <f>'Bieu8-XSKT'!X201</f>
        <v>0</v>
      </c>
      <c r="Y201" s="38">
        <f>'Bieu8-XSKT'!Y201</f>
        <v>0</v>
      </c>
      <c r="Z201" s="38">
        <f>'Bieu8-XSKT'!Z201</f>
        <v>0</v>
      </c>
      <c r="AA201" s="38">
        <f>'Bieu8-XSKT'!AA201</f>
        <v>0</v>
      </c>
      <c r="AB201" s="38">
        <f>'Bieu8-XSKT'!AB201</f>
        <v>0</v>
      </c>
      <c r="AC201" s="38">
        <f>'Bieu8-XSKT'!AC201</f>
        <v>0</v>
      </c>
      <c r="AD201" s="38">
        <f>'Bieu8-XSKT'!AD201</f>
        <v>0</v>
      </c>
      <c r="AE201" s="38">
        <f>'Bieu8-XSKT'!AE201</f>
        <v>0</v>
      </c>
      <c r="AF201" s="38">
        <f>'Bieu8-XSKT'!AF201</f>
        <v>0</v>
      </c>
      <c r="AG201" s="38">
        <f>'Bieu8-XSKT'!AG201</f>
        <v>0</v>
      </c>
      <c r="AH201" s="38">
        <f>'Bieu8-XSKT'!AH201</f>
        <v>0</v>
      </c>
      <c r="AI201" s="38">
        <f>'Bieu8-XSKT'!AI201</f>
        <v>0</v>
      </c>
      <c r="AJ201" s="38">
        <f>'Bieu8-XSKT'!AJ201</f>
        <v>0</v>
      </c>
      <c r="AK201" s="38">
        <f>'Bieu8-XSKT'!AK201</f>
        <v>0</v>
      </c>
      <c r="AL201" s="38">
        <f>'Bieu8-XSKT'!AL201</f>
        <v>0</v>
      </c>
      <c r="AM201" s="38">
        <f>'Bieu8-XSKT'!AM201</f>
        <v>0</v>
      </c>
      <c r="AN201" s="38">
        <f>'Bieu8-XSKT'!AN201</f>
        <v>0</v>
      </c>
      <c r="AO201" s="38">
        <f>'Bieu8-XSKT'!AO201</f>
        <v>0</v>
      </c>
      <c r="AP201" s="38">
        <f>'Bieu8-XSKT'!AP201</f>
        <v>0</v>
      </c>
      <c r="AQ201" s="38">
        <f>'Bieu8-XSKT'!AQ201</f>
        <v>0</v>
      </c>
      <c r="AR201" s="38">
        <f>'Bieu8-XSKT'!AR201</f>
        <v>0</v>
      </c>
      <c r="AS201" s="38">
        <f>'Bieu8-XSKT'!AS201</f>
        <v>0</v>
      </c>
      <c r="AT201" s="38">
        <f>'Bieu8-XSKT'!AT201</f>
        <v>0</v>
      </c>
      <c r="AU201" s="38">
        <f>'Bieu8-XSKT'!AU201</f>
        <v>4132</v>
      </c>
      <c r="AV201" s="38">
        <f>'Bieu8-XSKT'!AV201</f>
        <v>1500</v>
      </c>
      <c r="AW201" s="38">
        <f>'Bieu8-XSKT'!AW201</f>
        <v>0</v>
      </c>
      <c r="AX201" s="38">
        <f>'Bieu8-XSKT'!AX201</f>
        <v>1500</v>
      </c>
      <c r="AY201" s="38">
        <f>'Bieu8-XSKT'!AY201</f>
        <v>0</v>
      </c>
      <c r="AZ201" s="38">
        <f>'Bieu8-XSKT'!AZ201</f>
        <v>700</v>
      </c>
      <c r="BA201" s="38">
        <f>'Bieu8-XSKT'!BA201</f>
        <v>0</v>
      </c>
      <c r="BB201" s="38">
        <f>'Bieu8-XSKT'!BB201</f>
        <v>1500</v>
      </c>
      <c r="BC201" s="38">
        <f>'Bieu8-XSKT'!BC201</f>
        <v>0</v>
      </c>
      <c r="BD201" s="38">
        <f>'Bieu8-XSKT'!BD201</f>
        <v>1500</v>
      </c>
      <c r="BE201" s="38">
        <f>'Bieu8-XSKT'!BE201</f>
        <v>0</v>
      </c>
      <c r="BF201" s="38">
        <f>'Bieu8-XSKT'!BF201</f>
        <v>0</v>
      </c>
      <c r="BG201" s="38">
        <f>'Bieu8-XSKT'!BG201</f>
        <v>0</v>
      </c>
      <c r="BH201" s="38">
        <f>'Bieu8-XSKT'!BH201</f>
        <v>0</v>
      </c>
      <c r="BI201" s="38">
        <f>'Bieu8-XSKT'!BI201</f>
        <v>4132</v>
      </c>
      <c r="BJ201" s="38">
        <f>'Bieu8-XSKT'!BJ201</f>
        <v>1500</v>
      </c>
      <c r="BK201" s="38">
        <f>'Bieu8-XSKT'!BK201</f>
        <v>1500</v>
      </c>
      <c r="BL201" s="38">
        <f>'Bieu8-XSKT'!BL201</f>
        <v>0</v>
      </c>
      <c r="BM201" s="38">
        <f>'Bieu8-XSKT'!BM201</f>
        <v>0</v>
      </c>
      <c r="BN201" s="38">
        <f>'Bieu8-XSKT'!BN201</f>
        <v>1500</v>
      </c>
      <c r="BO201" s="38">
        <f>'Bieu8-XSKT'!BO201</f>
        <v>0</v>
      </c>
      <c r="BP201" s="38">
        <f>'Bieu8-XSKT'!BP201</f>
        <v>1500</v>
      </c>
      <c r="BQ201" s="38">
        <f>'Bieu8-XSKT'!BQ201</f>
        <v>0</v>
      </c>
      <c r="BR201" s="38">
        <f>'Bieu8-XSKT'!BR201</f>
        <v>1400</v>
      </c>
      <c r="BS201" s="38">
        <f>'Bieu8-XSKT'!BS201</f>
        <v>100</v>
      </c>
      <c r="BT201" s="38">
        <f>'Bieu8-XSKT'!BT201</f>
        <v>0</v>
      </c>
      <c r="BU201" s="38">
        <f>'Bieu8-XSKT'!BU201</f>
        <v>1500</v>
      </c>
      <c r="BV201" s="38">
        <f>'Bieu8-XSKT'!BV201</f>
        <v>1400</v>
      </c>
      <c r="BW201" s="38">
        <f>'Bieu8-XSKT'!BW201</f>
        <v>1400</v>
      </c>
      <c r="BX201" s="38">
        <f>'Bieu8-XSKT'!BX201</f>
        <v>1400</v>
      </c>
      <c r="BY201" s="38">
        <f>'Bieu8-XSKT'!BY201</f>
        <v>100</v>
      </c>
      <c r="BZ201" s="38">
        <f>'Bieu8-XSKT'!BZ201</f>
        <v>100</v>
      </c>
      <c r="CA201" s="38">
        <f>'Bieu8-XSKT'!CA201</f>
        <v>0</v>
      </c>
      <c r="CB201" s="38">
        <f>'Bieu8-XSKT'!CB201</f>
        <v>100</v>
      </c>
      <c r="CC201" s="39"/>
      <c r="CD201" s="41" t="s">
        <v>56</v>
      </c>
      <c r="CE201" s="41"/>
    </row>
    <row r="202" spans="1:83" s="170" customFormat="1" ht="30" hidden="1" x14ac:dyDescent="0.25">
      <c r="A202" s="41">
        <f t="shared" si="43"/>
        <v>4</v>
      </c>
      <c r="B202" s="43" t="s">
        <v>179</v>
      </c>
      <c r="C202" s="45"/>
      <c r="D202" s="45"/>
      <c r="E202" s="45"/>
      <c r="F202" s="62" t="s">
        <v>220</v>
      </c>
      <c r="G202" s="38">
        <f>'Bieu8-XSKT'!G202</f>
        <v>4687</v>
      </c>
      <c r="H202" s="38">
        <f>'Bieu8-XSKT'!H202</f>
        <v>2000</v>
      </c>
      <c r="I202" s="38">
        <f>'Bieu8-XSKT'!I202</f>
        <v>0</v>
      </c>
      <c r="J202" s="38">
        <f>'Bieu8-XSKT'!J202</f>
        <v>0</v>
      </c>
      <c r="K202" s="38">
        <f>'Bieu8-XSKT'!K202</f>
        <v>0</v>
      </c>
      <c r="L202" s="38">
        <f>'Bieu8-XSKT'!L202</f>
        <v>0</v>
      </c>
      <c r="M202" s="38">
        <f>'Bieu8-XSKT'!M202</f>
        <v>0</v>
      </c>
      <c r="N202" s="38">
        <f>'Bieu8-XSKT'!N202</f>
        <v>0</v>
      </c>
      <c r="O202" s="38">
        <f>'Bieu8-XSKT'!O202</f>
        <v>0</v>
      </c>
      <c r="P202" s="38">
        <f>'Bieu8-XSKT'!P202</f>
        <v>0</v>
      </c>
      <c r="Q202" s="38">
        <f>'Bieu8-XSKT'!Q202</f>
        <v>0</v>
      </c>
      <c r="R202" s="38">
        <f>'Bieu8-XSKT'!R202</f>
        <v>0</v>
      </c>
      <c r="S202" s="38">
        <f>'Bieu8-XSKT'!S202</f>
        <v>0</v>
      </c>
      <c r="T202" s="38">
        <f>'Bieu8-XSKT'!T202</f>
        <v>0</v>
      </c>
      <c r="U202" s="38">
        <f>'Bieu8-XSKT'!U202</f>
        <v>0</v>
      </c>
      <c r="V202" s="38">
        <f>'Bieu8-XSKT'!V202</f>
        <v>0</v>
      </c>
      <c r="W202" s="38">
        <f>'Bieu8-XSKT'!W202</f>
        <v>0</v>
      </c>
      <c r="X202" s="38">
        <f>'Bieu8-XSKT'!X202</f>
        <v>0</v>
      </c>
      <c r="Y202" s="38">
        <f>'Bieu8-XSKT'!Y202</f>
        <v>0</v>
      </c>
      <c r="Z202" s="38">
        <f>'Bieu8-XSKT'!Z202</f>
        <v>0</v>
      </c>
      <c r="AA202" s="38">
        <f>'Bieu8-XSKT'!AA202</f>
        <v>0</v>
      </c>
      <c r="AB202" s="38">
        <f>'Bieu8-XSKT'!AB202</f>
        <v>0</v>
      </c>
      <c r="AC202" s="38">
        <f>'Bieu8-XSKT'!AC202</f>
        <v>0</v>
      </c>
      <c r="AD202" s="38">
        <f>'Bieu8-XSKT'!AD202</f>
        <v>0</v>
      </c>
      <c r="AE202" s="38">
        <f>'Bieu8-XSKT'!AE202</f>
        <v>0</v>
      </c>
      <c r="AF202" s="38">
        <f>'Bieu8-XSKT'!AF202</f>
        <v>0</v>
      </c>
      <c r="AG202" s="38">
        <f>'Bieu8-XSKT'!AG202</f>
        <v>0</v>
      </c>
      <c r="AH202" s="38">
        <f>'Bieu8-XSKT'!AH202</f>
        <v>0</v>
      </c>
      <c r="AI202" s="38">
        <f>'Bieu8-XSKT'!AI202</f>
        <v>0</v>
      </c>
      <c r="AJ202" s="38">
        <f>'Bieu8-XSKT'!AJ202</f>
        <v>0</v>
      </c>
      <c r="AK202" s="38">
        <f>'Bieu8-XSKT'!AK202</f>
        <v>0</v>
      </c>
      <c r="AL202" s="38">
        <f>'Bieu8-XSKT'!AL202</f>
        <v>0</v>
      </c>
      <c r="AM202" s="38">
        <f>'Bieu8-XSKT'!AM202</f>
        <v>0</v>
      </c>
      <c r="AN202" s="38">
        <f>'Bieu8-XSKT'!AN202</f>
        <v>0</v>
      </c>
      <c r="AO202" s="38">
        <f>'Bieu8-XSKT'!AO202</f>
        <v>0</v>
      </c>
      <c r="AP202" s="38">
        <f>'Bieu8-XSKT'!AP202</f>
        <v>0</v>
      </c>
      <c r="AQ202" s="38">
        <f>'Bieu8-XSKT'!AQ202</f>
        <v>0</v>
      </c>
      <c r="AR202" s="38">
        <f>'Bieu8-XSKT'!AR202</f>
        <v>0</v>
      </c>
      <c r="AS202" s="38">
        <f>'Bieu8-XSKT'!AS202</f>
        <v>0</v>
      </c>
      <c r="AT202" s="38">
        <f>'Bieu8-XSKT'!AT202</f>
        <v>0</v>
      </c>
      <c r="AU202" s="38">
        <f>'Bieu8-XSKT'!AU202</f>
        <v>0</v>
      </c>
      <c r="AV202" s="38">
        <f>'Bieu8-XSKT'!AV202</f>
        <v>0</v>
      </c>
      <c r="AW202" s="38">
        <f>'Bieu8-XSKT'!AW202</f>
        <v>0</v>
      </c>
      <c r="AX202" s="38">
        <f>'Bieu8-XSKT'!AX202</f>
        <v>0</v>
      </c>
      <c r="AY202" s="38">
        <f>'Bieu8-XSKT'!AY202</f>
        <v>0</v>
      </c>
      <c r="AZ202" s="38">
        <f>'Bieu8-XSKT'!AZ202</f>
        <v>0</v>
      </c>
      <c r="BA202" s="38">
        <f>'Bieu8-XSKT'!BA202</f>
        <v>0</v>
      </c>
      <c r="BB202" s="38">
        <f>'Bieu8-XSKT'!BB202</f>
        <v>0</v>
      </c>
      <c r="BC202" s="38">
        <f>'Bieu8-XSKT'!BC202</f>
        <v>0</v>
      </c>
      <c r="BD202" s="38">
        <f>'Bieu8-XSKT'!BD202</f>
        <v>0</v>
      </c>
      <c r="BE202" s="38">
        <f>'Bieu8-XSKT'!BE202</f>
        <v>0</v>
      </c>
      <c r="BF202" s="38">
        <f>'Bieu8-XSKT'!BF202</f>
        <v>0</v>
      </c>
      <c r="BG202" s="38">
        <f>'Bieu8-XSKT'!BG202</f>
        <v>0</v>
      </c>
      <c r="BH202" s="38">
        <f>'Bieu8-XSKT'!BH202</f>
        <v>0</v>
      </c>
      <c r="BI202" s="38">
        <f>'Bieu8-XSKT'!BI202</f>
        <v>4687</v>
      </c>
      <c r="BJ202" s="38">
        <f>'Bieu8-XSKT'!BJ202</f>
        <v>2000</v>
      </c>
      <c r="BK202" s="38">
        <f>'Bieu8-XSKT'!BK202</f>
        <v>2000</v>
      </c>
      <c r="BL202" s="38">
        <f>'Bieu8-XSKT'!BL202</f>
        <v>0</v>
      </c>
      <c r="BM202" s="38">
        <f>'Bieu8-XSKT'!BM202</f>
        <v>0</v>
      </c>
      <c r="BN202" s="38">
        <f>'Bieu8-XSKT'!BN202</f>
        <v>2000</v>
      </c>
      <c r="BO202" s="38">
        <f>'Bieu8-XSKT'!BO202</f>
        <v>0</v>
      </c>
      <c r="BP202" s="38">
        <f>'Bieu8-XSKT'!BP202</f>
        <v>2000</v>
      </c>
      <c r="BQ202" s="38">
        <f>'Bieu8-XSKT'!BQ202</f>
        <v>0</v>
      </c>
      <c r="BR202" s="38">
        <f>'Bieu8-XSKT'!BR202</f>
        <v>1900</v>
      </c>
      <c r="BS202" s="38">
        <f>'Bieu8-XSKT'!BS202</f>
        <v>100</v>
      </c>
      <c r="BT202" s="38">
        <f>'Bieu8-XSKT'!BT202</f>
        <v>0</v>
      </c>
      <c r="BU202" s="38">
        <f>'Bieu8-XSKT'!BU202</f>
        <v>2000</v>
      </c>
      <c r="BV202" s="38">
        <f>'Bieu8-XSKT'!BV202</f>
        <v>1900</v>
      </c>
      <c r="BW202" s="38">
        <f>'Bieu8-XSKT'!BW202</f>
        <v>1900</v>
      </c>
      <c r="BX202" s="38">
        <f>'Bieu8-XSKT'!BX202</f>
        <v>1900</v>
      </c>
      <c r="BY202" s="38">
        <f>'Bieu8-XSKT'!BY202</f>
        <v>100</v>
      </c>
      <c r="BZ202" s="38">
        <f>'Bieu8-XSKT'!BZ202</f>
        <v>100</v>
      </c>
      <c r="CA202" s="38">
        <f>'Bieu8-XSKT'!CA202</f>
        <v>0</v>
      </c>
      <c r="CB202" s="38">
        <f>'Bieu8-XSKT'!CB202</f>
        <v>100</v>
      </c>
      <c r="CC202" s="39"/>
      <c r="CD202" s="127" t="s">
        <v>66</v>
      </c>
      <c r="CE202" s="127"/>
    </row>
    <row r="203" spans="1:83" s="170" customFormat="1" ht="30" hidden="1" x14ac:dyDescent="0.25">
      <c r="A203" s="41">
        <f t="shared" si="43"/>
        <v>5</v>
      </c>
      <c r="B203" s="43" t="s">
        <v>180</v>
      </c>
      <c r="C203" s="45"/>
      <c r="D203" s="45"/>
      <c r="E203" s="45"/>
      <c r="F203" s="62" t="s">
        <v>243</v>
      </c>
      <c r="G203" s="38">
        <f>'Bieu8-XSKT'!G203</f>
        <v>2035</v>
      </c>
      <c r="H203" s="38">
        <f>'Bieu8-XSKT'!H203</f>
        <v>2000</v>
      </c>
      <c r="I203" s="38">
        <f>'Bieu8-XSKT'!I203</f>
        <v>0</v>
      </c>
      <c r="J203" s="38">
        <f>'Bieu8-XSKT'!J203</f>
        <v>0</v>
      </c>
      <c r="K203" s="38">
        <f>'Bieu8-XSKT'!K203</f>
        <v>0</v>
      </c>
      <c r="L203" s="38">
        <f>'Bieu8-XSKT'!L203</f>
        <v>0</v>
      </c>
      <c r="M203" s="38">
        <f>'Bieu8-XSKT'!M203</f>
        <v>0</v>
      </c>
      <c r="N203" s="38">
        <f>'Bieu8-XSKT'!N203</f>
        <v>0</v>
      </c>
      <c r="O203" s="38">
        <f>'Bieu8-XSKT'!O203</f>
        <v>0</v>
      </c>
      <c r="P203" s="38">
        <f>'Bieu8-XSKT'!P203</f>
        <v>0</v>
      </c>
      <c r="Q203" s="38">
        <f>'Bieu8-XSKT'!Q203</f>
        <v>0</v>
      </c>
      <c r="R203" s="38">
        <f>'Bieu8-XSKT'!R203</f>
        <v>0</v>
      </c>
      <c r="S203" s="38">
        <f>'Bieu8-XSKT'!S203</f>
        <v>0</v>
      </c>
      <c r="T203" s="38">
        <f>'Bieu8-XSKT'!T203</f>
        <v>0</v>
      </c>
      <c r="U203" s="38">
        <f>'Bieu8-XSKT'!U203</f>
        <v>0</v>
      </c>
      <c r="V203" s="38">
        <f>'Bieu8-XSKT'!V203</f>
        <v>0</v>
      </c>
      <c r="W203" s="38">
        <f>'Bieu8-XSKT'!W203</f>
        <v>0</v>
      </c>
      <c r="X203" s="38">
        <f>'Bieu8-XSKT'!X203</f>
        <v>0</v>
      </c>
      <c r="Y203" s="38">
        <f>'Bieu8-XSKT'!Y203</f>
        <v>0</v>
      </c>
      <c r="Z203" s="38">
        <f>'Bieu8-XSKT'!Z203</f>
        <v>0</v>
      </c>
      <c r="AA203" s="38">
        <f>'Bieu8-XSKT'!AA203</f>
        <v>0</v>
      </c>
      <c r="AB203" s="38">
        <f>'Bieu8-XSKT'!AB203</f>
        <v>0</v>
      </c>
      <c r="AC203" s="38">
        <f>'Bieu8-XSKT'!AC203</f>
        <v>0</v>
      </c>
      <c r="AD203" s="38">
        <f>'Bieu8-XSKT'!AD203</f>
        <v>0</v>
      </c>
      <c r="AE203" s="38">
        <f>'Bieu8-XSKT'!AE203</f>
        <v>0</v>
      </c>
      <c r="AF203" s="38">
        <f>'Bieu8-XSKT'!AF203</f>
        <v>0</v>
      </c>
      <c r="AG203" s="38">
        <f>'Bieu8-XSKT'!AG203</f>
        <v>0</v>
      </c>
      <c r="AH203" s="38">
        <f>'Bieu8-XSKT'!AH203</f>
        <v>0</v>
      </c>
      <c r="AI203" s="38">
        <f>'Bieu8-XSKT'!AI203</f>
        <v>0</v>
      </c>
      <c r="AJ203" s="38">
        <f>'Bieu8-XSKT'!AJ203</f>
        <v>0</v>
      </c>
      <c r="AK203" s="38">
        <f>'Bieu8-XSKT'!AK203</f>
        <v>0</v>
      </c>
      <c r="AL203" s="38">
        <f>'Bieu8-XSKT'!AL203</f>
        <v>0</v>
      </c>
      <c r="AM203" s="38">
        <f>'Bieu8-XSKT'!AM203</f>
        <v>0</v>
      </c>
      <c r="AN203" s="38">
        <f>'Bieu8-XSKT'!AN203</f>
        <v>0</v>
      </c>
      <c r="AO203" s="38">
        <f>'Bieu8-XSKT'!AO203</f>
        <v>0</v>
      </c>
      <c r="AP203" s="38">
        <f>'Bieu8-XSKT'!AP203</f>
        <v>0</v>
      </c>
      <c r="AQ203" s="38">
        <f>'Bieu8-XSKT'!AQ203</f>
        <v>0</v>
      </c>
      <c r="AR203" s="38">
        <f>'Bieu8-XSKT'!AR203</f>
        <v>0</v>
      </c>
      <c r="AS203" s="38">
        <f>'Bieu8-XSKT'!AS203</f>
        <v>0</v>
      </c>
      <c r="AT203" s="38">
        <f>'Bieu8-XSKT'!AT203</f>
        <v>0</v>
      </c>
      <c r="AU203" s="38">
        <f>'Bieu8-XSKT'!AU203</f>
        <v>0</v>
      </c>
      <c r="AV203" s="38">
        <f>'Bieu8-XSKT'!AV203</f>
        <v>0</v>
      </c>
      <c r="AW203" s="38">
        <f>'Bieu8-XSKT'!AW203</f>
        <v>0</v>
      </c>
      <c r="AX203" s="38">
        <f>'Bieu8-XSKT'!AX203</f>
        <v>0</v>
      </c>
      <c r="AY203" s="38">
        <f>'Bieu8-XSKT'!AY203</f>
        <v>0</v>
      </c>
      <c r="AZ203" s="38">
        <f>'Bieu8-XSKT'!AZ203</f>
        <v>0</v>
      </c>
      <c r="BA203" s="38">
        <f>'Bieu8-XSKT'!BA203</f>
        <v>0</v>
      </c>
      <c r="BB203" s="38">
        <f>'Bieu8-XSKT'!BB203</f>
        <v>0</v>
      </c>
      <c r="BC203" s="38">
        <f>'Bieu8-XSKT'!BC203</f>
        <v>0</v>
      </c>
      <c r="BD203" s="38">
        <f>'Bieu8-XSKT'!BD203</f>
        <v>0</v>
      </c>
      <c r="BE203" s="38">
        <f>'Bieu8-XSKT'!BE203</f>
        <v>0</v>
      </c>
      <c r="BF203" s="38">
        <f>'Bieu8-XSKT'!BF203</f>
        <v>0</v>
      </c>
      <c r="BG203" s="38">
        <f>'Bieu8-XSKT'!BG203</f>
        <v>0</v>
      </c>
      <c r="BH203" s="38">
        <f>'Bieu8-XSKT'!BH203</f>
        <v>0</v>
      </c>
      <c r="BI203" s="38">
        <f>'Bieu8-XSKT'!BI203</f>
        <v>2035</v>
      </c>
      <c r="BJ203" s="38">
        <f>'Bieu8-XSKT'!BJ203</f>
        <v>2000</v>
      </c>
      <c r="BK203" s="38">
        <f>'Bieu8-XSKT'!BK203</f>
        <v>2000</v>
      </c>
      <c r="BL203" s="38">
        <f>'Bieu8-XSKT'!BL203</f>
        <v>0</v>
      </c>
      <c r="BM203" s="38">
        <f>'Bieu8-XSKT'!BM203</f>
        <v>0</v>
      </c>
      <c r="BN203" s="38">
        <f>'Bieu8-XSKT'!BN203</f>
        <v>2000</v>
      </c>
      <c r="BO203" s="38">
        <f>'Bieu8-XSKT'!BO203</f>
        <v>0</v>
      </c>
      <c r="BP203" s="38">
        <f>'Bieu8-XSKT'!BP203</f>
        <v>2000</v>
      </c>
      <c r="BQ203" s="38">
        <f>'Bieu8-XSKT'!BQ203</f>
        <v>0</v>
      </c>
      <c r="BR203" s="38">
        <f>'Bieu8-XSKT'!BR203</f>
        <v>1900</v>
      </c>
      <c r="BS203" s="38">
        <f>'Bieu8-XSKT'!BS203</f>
        <v>100</v>
      </c>
      <c r="BT203" s="38">
        <f>'Bieu8-XSKT'!BT203</f>
        <v>0</v>
      </c>
      <c r="BU203" s="38">
        <f>'Bieu8-XSKT'!BU203</f>
        <v>2000</v>
      </c>
      <c r="BV203" s="38">
        <f>'Bieu8-XSKT'!BV203</f>
        <v>1900</v>
      </c>
      <c r="BW203" s="38">
        <f>'Bieu8-XSKT'!BW203</f>
        <v>1900</v>
      </c>
      <c r="BX203" s="38">
        <f>'Bieu8-XSKT'!BX203</f>
        <v>1900</v>
      </c>
      <c r="BY203" s="38">
        <f>'Bieu8-XSKT'!BY203</f>
        <v>100</v>
      </c>
      <c r="BZ203" s="38">
        <f>'Bieu8-XSKT'!BZ203</f>
        <v>100</v>
      </c>
      <c r="CA203" s="38">
        <f>'Bieu8-XSKT'!CA203</f>
        <v>0</v>
      </c>
      <c r="CB203" s="38">
        <f>'Bieu8-XSKT'!CB203</f>
        <v>100</v>
      </c>
      <c r="CC203" s="39"/>
      <c r="CD203" s="127" t="s">
        <v>66</v>
      </c>
      <c r="CE203" s="127"/>
    </row>
    <row r="204" spans="1:83" s="170" customFormat="1" ht="30" hidden="1" x14ac:dyDescent="0.25">
      <c r="A204" s="41">
        <f>A203+1</f>
        <v>6</v>
      </c>
      <c r="B204" s="43" t="s">
        <v>181</v>
      </c>
      <c r="C204" s="45"/>
      <c r="D204" s="45"/>
      <c r="E204" s="45"/>
      <c r="F204" s="62" t="s">
        <v>244</v>
      </c>
      <c r="G204" s="38">
        <f>'Bieu8-XSKT'!G204</f>
        <v>3358</v>
      </c>
      <c r="H204" s="38">
        <f>'Bieu8-XSKT'!H204</f>
        <v>2000</v>
      </c>
      <c r="I204" s="38">
        <f>'Bieu8-XSKT'!I204</f>
        <v>0</v>
      </c>
      <c r="J204" s="38">
        <f>'Bieu8-XSKT'!J204</f>
        <v>0</v>
      </c>
      <c r="K204" s="38">
        <f>'Bieu8-XSKT'!K204</f>
        <v>0</v>
      </c>
      <c r="L204" s="38">
        <f>'Bieu8-XSKT'!L204</f>
        <v>0</v>
      </c>
      <c r="M204" s="38">
        <f>'Bieu8-XSKT'!M204</f>
        <v>0</v>
      </c>
      <c r="N204" s="38">
        <f>'Bieu8-XSKT'!N204</f>
        <v>0</v>
      </c>
      <c r="O204" s="38">
        <f>'Bieu8-XSKT'!O204</f>
        <v>0</v>
      </c>
      <c r="P204" s="38">
        <f>'Bieu8-XSKT'!P204</f>
        <v>0</v>
      </c>
      <c r="Q204" s="38">
        <f>'Bieu8-XSKT'!Q204</f>
        <v>0</v>
      </c>
      <c r="R204" s="38">
        <f>'Bieu8-XSKT'!R204</f>
        <v>0</v>
      </c>
      <c r="S204" s="38">
        <f>'Bieu8-XSKT'!S204</f>
        <v>0</v>
      </c>
      <c r="T204" s="38">
        <f>'Bieu8-XSKT'!T204</f>
        <v>0</v>
      </c>
      <c r="U204" s="38">
        <f>'Bieu8-XSKT'!U204</f>
        <v>0</v>
      </c>
      <c r="V204" s="38">
        <f>'Bieu8-XSKT'!V204</f>
        <v>0</v>
      </c>
      <c r="W204" s="38">
        <f>'Bieu8-XSKT'!W204</f>
        <v>0</v>
      </c>
      <c r="X204" s="38">
        <f>'Bieu8-XSKT'!X204</f>
        <v>0</v>
      </c>
      <c r="Y204" s="38">
        <f>'Bieu8-XSKT'!Y204</f>
        <v>0</v>
      </c>
      <c r="Z204" s="38">
        <f>'Bieu8-XSKT'!Z204</f>
        <v>0</v>
      </c>
      <c r="AA204" s="38">
        <f>'Bieu8-XSKT'!AA204</f>
        <v>0</v>
      </c>
      <c r="AB204" s="38">
        <f>'Bieu8-XSKT'!AB204</f>
        <v>0</v>
      </c>
      <c r="AC204" s="38">
        <f>'Bieu8-XSKT'!AC204</f>
        <v>0</v>
      </c>
      <c r="AD204" s="38">
        <f>'Bieu8-XSKT'!AD204</f>
        <v>0</v>
      </c>
      <c r="AE204" s="38">
        <f>'Bieu8-XSKT'!AE204</f>
        <v>0</v>
      </c>
      <c r="AF204" s="38">
        <f>'Bieu8-XSKT'!AF204</f>
        <v>0</v>
      </c>
      <c r="AG204" s="38">
        <f>'Bieu8-XSKT'!AG204</f>
        <v>0</v>
      </c>
      <c r="AH204" s="38">
        <f>'Bieu8-XSKT'!AH204</f>
        <v>0</v>
      </c>
      <c r="AI204" s="38">
        <f>'Bieu8-XSKT'!AI204</f>
        <v>0</v>
      </c>
      <c r="AJ204" s="38">
        <f>'Bieu8-XSKT'!AJ204</f>
        <v>0</v>
      </c>
      <c r="AK204" s="38">
        <f>'Bieu8-XSKT'!AK204</f>
        <v>0</v>
      </c>
      <c r="AL204" s="38">
        <f>'Bieu8-XSKT'!AL204</f>
        <v>0</v>
      </c>
      <c r="AM204" s="38">
        <f>'Bieu8-XSKT'!AM204</f>
        <v>0</v>
      </c>
      <c r="AN204" s="38">
        <f>'Bieu8-XSKT'!AN204</f>
        <v>0</v>
      </c>
      <c r="AO204" s="38">
        <f>'Bieu8-XSKT'!AO204</f>
        <v>0</v>
      </c>
      <c r="AP204" s="38">
        <f>'Bieu8-XSKT'!AP204</f>
        <v>0</v>
      </c>
      <c r="AQ204" s="38">
        <f>'Bieu8-XSKT'!AQ204</f>
        <v>0</v>
      </c>
      <c r="AR204" s="38">
        <f>'Bieu8-XSKT'!AR204</f>
        <v>0</v>
      </c>
      <c r="AS204" s="38">
        <f>'Bieu8-XSKT'!AS204</f>
        <v>0</v>
      </c>
      <c r="AT204" s="38">
        <f>'Bieu8-XSKT'!AT204</f>
        <v>0</v>
      </c>
      <c r="AU204" s="38">
        <f>'Bieu8-XSKT'!AU204</f>
        <v>0</v>
      </c>
      <c r="AV204" s="38">
        <f>'Bieu8-XSKT'!AV204</f>
        <v>0</v>
      </c>
      <c r="AW204" s="38">
        <f>'Bieu8-XSKT'!AW204</f>
        <v>0</v>
      </c>
      <c r="AX204" s="38">
        <f>'Bieu8-XSKT'!AX204</f>
        <v>0</v>
      </c>
      <c r="AY204" s="38">
        <f>'Bieu8-XSKT'!AY204</f>
        <v>0</v>
      </c>
      <c r="AZ204" s="38">
        <f>'Bieu8-XSKT'!AZ204</f>
        <v>0</v>
      </c>
      <c r="BA204" s="38">
        <f>'Bieu8-XSKT'!BA204</f>
        <v>0</v>
      </c>
      <c r="BB204" s="38">
        <f>'Bieu8-XSKT'!BB204</f>
        <v>0</v>
      </c>
      <c r="BC204" s="38">
        <f>'Bieu8-XSKT'!BC204</f>
        <v>0</v>
      </c>
      <c r="BD204" s="38">
        <f>'Bieu8-XSKT'!BD204</f>
        <v>0</v>
      </c>
      <c r="BE204" s="38">
        <f>'Bieu8-XSKT'!BE204</f>
        <v>0</v>
      </c>
      <c r="BF204" s="38">
        <f>'Bieu8-XSKT'!BF204</f>
        <v>0</v>
      </c>
      <c r="BG204" s="38">
        <f>'Bieu8-XSKT'!BG204</f>
        <v>0</v>
      </c>
      <c r="BH204" s="38">
        <f>'Bieu8-XSKT'!BH204</f>
        <v>0</v>
      </c>
      <c r="BI204" s="38">
        <f>'Bieu8-XSKT'!BI204</f>
        <v>3358</v>
      </c>
      <c r="BJ204" s="38">
        <f>'Bieu8-XSKT'!BJ204</f>
        <v>2000</v>
      </c>
      <c r="BK204" s="38">
        <f>'Bieu8-XSKT'!BK204</f>
        <v>2000</v>
      </c>
      <c r="BL204" s="38">
        <f>'Bieu8-XSKT'!BL204</f>
        <v>0</v>
      </c>
      <c r="BM204" s="38">
        <f>'Bieu8-XSKT'!BM204</f>
        <v>0</v>
      </c>
      <c r="BN204" s="38">
        <f>'Bieu8-XSKT'!BN204</f>
        <v>2000</v>
      </c>
      <c r="BO204" s="38">
        <f>'Bieu8-XSKT'!BO204</f>
        <v>0</v>
      </c>
      <c r="BP204" s="38">
        <f>'Bieu8-XSKT'!BP204</f>
        <v>2000</v>
      </c>
      <c r="BQ204" s="38">
        <f>'Bieu8-XSKT'!BQ204</f>
        <v>0</v>
      </c>
      <c r="BR204" s="38">
        <f>'Bieu8-XSKT'!BR204</f>
        <v>1900</v>
      </c>
      <c r="BS204" s="38">
        <f>'Bieu8-XSKT'!BS204</f>
        <v>100</v>
      </c>
      <c r="BT204" s="38">
        <f>'Bieu8-XSKT'!BT204</f>
        <v>0</v>
      </c>
      <c r="BU204" s="38">
        <f>'Bieu8-XSKT'!BU204</f>
        <v>2000</v>
      </c>
      <c r="BV204" s="38">
        <f>'Bieu8-XSKT'!BV204</f>
        <v>1900</v>
      </c>
      <c r="BW204" s="38">
        <f>'Bieu8-XSKT'!BW204</f>
        <v>1900</v>
      </c>
      <c r="BX204" s="38">
        <f>'Bieu8-XSKT'!BX204</f>
        <v>1900</v>
      </c>
      <c r="BY204" s="38">
        <f>'Bieu8-XSKT'!BY204</f>
        <v>100</v>
      </c>
      <c r="BZ204" s="38">
        <f>'Bieu8-XSKT'!BZ204</f>
        <v>100</v>
      </c>
      <c r="CA204" s="38">
        <f>'Bieu8-XSKT'!CA204</f>
        <v>0</v>
      </c>
      <c r="CB204" s="38">
        <f>'Bieu8-XSKT'!CB204</f>
        <v>100</v>
      </c>
      <c r="CC204" s="39"/>
      <c r="CD204" s="127" t="s">
        <v>66</v>
      </c>
      <c r="CE204" s="127"/>
    </row>
    <row r="205" spans="1:83" s="170" customFormat="1" ht="30" hidden="1" x14ac:dyDescent="0.25">
      <c r="A205" s="41">
        <f>A204+1</f>
        <v>7</v>
      </c>
      <c r="B205" s="43" t="s">
        <v>507</v>
      </c>
      <c r="C205" s="45"/>
      <c r="D205" s="45"/>
      <c r="E205" s="45"/>
      <c r="F205" s="62" t="s">
        <v>244</v>
      </c>
      <c r="G205" s="38">
        <v>1652</v>
      </c>
      <c r="H205" s="38">
        <v>1500</v>
      </c>
      <c r="I205" s="38"/>
      <c r="J205" s="38"/>
      <c r="K205" s="38"/>
      <c r="L205" s="38"/>
      <c r="M205" s="38"/>
      <c r="N205" s="38"/>
      <c r="O205" s="38"/>
      <c r="P205" s="38"/>
      <c r="Q205" s="38"/>
      <c r="R205" s="38"/>
      <c r="S205" s="38"/>
      <c r="T205" s="38"/>
      <c r="U205" s="38"/>
      <c r="V205" s="38"/>
      <c r="W205" s="39"/>
      <c r="X205" s="38"/>
      <c r="Y205" s="38"/>
      <c r="Z205" s="38"/>
      <c r="AA205" s="38"/>
      <c r="AB205" s="38"/>
      <c r="AC205" s="39"/>
      <c r="AD205" s="39"/>
      <c r="AE205" s="39"/>
      <c r="AF205" s="39"/>
      <c r="AG205" s="38"/>
      <c r="AH205" s="39"/>
      <c r="AI205" s="39"/>
      <c r="AJ205" s="39"/>
      <c r="AK205" s="39"/>
      <c r="AL205" s="39"/>
      <c r="AM205" s="39"/>
      <c r="AN205" s="39"/>
      <c r="AO205" s="39"/>
      <c r="AP205" s="38"/>
      <c r="AQ205" s="38"/>
      <c r="AR205" s="38"/>
      <c r="AS205" s="39"/>
      <c r="AT205" s="39"/>
      <c r="AU205" s="38"/>
      <c r="AV205" s="38"/>
      <c r="AW205" s="38"/>
      <c r="AX205" s="38"/>
      <c r="AY205" s="38"/>
      <c r="AZ205" s="38"/>
      <c r="BA205" s="38"/>
      <c r="BB205" s="38"/>
      <c r="BC205" s="38"/>
      <c r="BD205" s="39"/>
      <c r="BE205" s="38"/>
      <c r="BF205" s="38"/>
      <c r="BG205" s="39"/>
      <c r="BH205" s="39">
        <f>BG205</f>
        <v>0</v>
      </c>
      <c r="BI205" s="39">
        <f t="shared" ref="BI205:BJ205" si="44">G205</f>
        <v>1652</v>
      </c>
      <c r="BJ205" s="39">
        <f t="shared" si="44"/>
        <v>1500</v>
      </c>
      <c r="BK205" s="39">
        <f>BL205+BP205</f>
        <v>1500</v>
      </c>
      <c r="BL205" s="39">
        <f>BH205</f>
        <v>0</v>
      </c>
      <c r="BM205" s="39">
        <f>AY205</f>
        <v>0</v>
      </c>
      <c r="BN205" s="39">
        <f>BJ205-BL205</f>
        <v>1500</v>
      </c>
      <c r="BO205" s="38"/>
      <c r="BP205" s="38">
        <f>BN205+BO205</f>
        <v>1500</v>
      </c>
      <c r="BQ205" s="39"/>
      <c r="BR205" s="39">
        <v>1900</v>
      </c>
      <c r="BS205" s="39">
        <f>BP205-BR205</f>
        <v>-400</v>
      </c>
      <c r="BT205" s="39"/>
      <c r="BU205" s="39">
        <f>BK205+BT205</f>
        <v>1500</v>
      </c>
      <c r="BV205" s="39">
        <v>1400</v>
      </c>
      <c r="BW205" s="39">
        <v>1400</v>
      </c>
      <c r="BX205" s="39">
        <f t="shared" ref="BX205" si="45">BW205</f>
        <v>1400</v>
      </c>
      <c r="BY205" s="39">
        <f t="shared" ref="BY205" si="46">BU205-BV205</f>
        <v>100</v>
      </c>
      <c r="BZ205" s="39">
        <f t="shared" ref="BZ205" si="47">BY205</f>
        <v>100</v>
      </c>
      <c r="CA205" s="39"/>
      <c r="CB205" s="39">
        <f t="shared" ref="CB205" si="48">BY205+CA205</f>
        <v>100</v>
      </c>
      <c r="CC205" s="39"/>
      <c r="CD205" s="127" t="s">
        <v>62</v>
      </c>
      <c r="CE205" s="127"/>
    </row>
    <row r="206" spans="1:83" s="17" customFormat="1" ht="15.75" hidden="1" x14ac:dyDescent="0.25">
      <c r="A206" s="41"/>
      <c r="B206" s="43"/>
      <c r="C206" s="44"/>
      <c r="D206" s="44"/>
      <c r="E206" s="41"/>
      <c r="F206" s="41"/>
      <c r="G206" s="38">
        <f>'Bieu8-XSKT'!G206</f>
        <v>0</v>
      </c>
      <c r="H206" s="38">
        <f>'Bieu8-XSKT'!H206</f>
        <v>0</v>
      </c>
      <c r="I206" s="38">
        <f>'Bieu8-XSKT'!I206</f>
        <v>0</v>
      </c>
      <c r="J206" s="38">
        <f>'Bieu8-XSKT'!J206</f>
        <v>0</v>
      </c>
      <c r="K206" s="38">
        <f>'Bieu8-XSKT'!K206</f>
        <v>0</v>
      </c>
      <c r="L206" s="38">
        <f>'Bieu8-XSKT'!L206</f>
        <v>0</v>
      </c>
      <c r="M206" s="38">
        <f>'Bieu8-XSKT'!M206</f>
        <v>0</v>
      </c>
      <c r="N206" s="38">
        <f>'Bieu8-XSKT'!N206</f>
        <v>0</v>
      </c>
      <c r="O206" s="38">
        <f>'Bieu8-XSKT'!O206</f>
        <v>0</v>
      </c>
      <c r="P206" s="38">
        <f>'Bieu8-XSKT'!P206</f>
        <v>0</v>
      </c>
      <c r="Q206" s="38">
        <f>'Bieu8-XSKT'!Q206</f>
        <v>0</v>
      </c>
      <c r="R206" s="38">
        <f>'Bieu8-XSKT'!R206</f>
        <v>0</v>
      </c>
      <c r="S206" s="38">
        <f>'Bieu8-XSKT'!S206</f>
        <v>0</v>
      </c>
      <c r="T206" s="38">
        <f>'Bieu8-XSKT'!T206</f>
        <v>0</v>
      </c>
      <c r="U206" s="38">
        <f>'Bieu8-XSKT'!U206</f>
        <v>0</v>
      </c>
      <c r="V206" s="38">
        <f>'Bieu8-XSKT'!V206</f>
        <v>0</v>
      </c>
      <c r="W206" s="38">
        <f>'Bieu8-XSKT'!W206</f>
        <v>0</v>
      </c>
      <c r="X206" s="38">
        <f>'Bieu8-XSKT'!X206</f>
        <v>0</v>
      </c>
      <c r="Y206" s="38">
        <f>'Bieu8-XSKT'!Y206</f>
        <v>0</v>
      </c>
      <c r="Z206" s="38">
        <f>'Bieu8-XSKT'!Z206</f>
        <v>0</v>
      </c>
      <c r="AA206" s="38">
        <f>'Bieu8-XSKT'!AA206</f>
        <v>0</v>
      </c>
      <c r="AB206" s="38">
        <f>'Bieu8-XSKT'!AB206</f>
        <v>0</v>
      </c>
      <c r="AC206" s="38">
        <f>'Bieu8-XSKT'!AC206</f>
        <v>0</v>
      </c>
      <c r="AD206" s="38">
        <f>'Bieu8-XSKT'!AD206</f>
        <v>0</v>
      </c>
      <c r="AE206" s="38">
        <f>'Bieu8-XSKT'!AE206</f>
        <v>0</v>
      </c>
      <c r="AF206" s="38">
        <f>'Bieu8-XSKT'!AF206</f>
        <v>0</v>
      </c>
      <c r="AG206" s="38">
        <f>'Bieu8-XSKT'!AG206</f>
        <v>0</v>
      </c>
      <c r="AH206" s="38">
        <f>'Bieu8-XSKT'!AH206</f>
        <v>0</v>
      </c>
      <c r="AI206" s="38">
        <f>'Bieu8-XSKT'!AI206</f>
        <v>0</v>
      </c>
      <c r="AJ206" s="38">
        <f>'Bieu8-XSKT'!AJ206</f>
        <v>0</v>
      </c>
      <c r="AK206" s="38">
        <f>'Bieu8-XSKT'!AK206</f>
        <v>0</v>
      </c>
      <c r="AL206" s="38">
        <f>'Bieu8-XSKT'!AL206</f>
        <v>0</v>
      </c>
      <c r="AM206" s="38">
        <f>'Bieu8-XSKT'!AM206</f>
        <v>0</v>
      </c>
      <c r="AN206" s="38">
        <f>'Bieu8-XSKT'!AN206</f>
        <v>0</v>
      </c>
      <c r="AO206" s="38">
        <f>'Bieu8-XSKT'!AO206</f>
        <v>0</v>
      </c>
      <c r="AP206" s="38">
        <f>'Bieu8-XSKT'!AP206</f>
        <v>0</v>
      </c>
      <c r="AQ206" s="38">
        <f>'Bieu8-XSKT'!AQ206</f>
        <v>0</v>
      </c>
      <c r="AR206" s="38">
        <f>'Bieu8-XSKT'!AR206</f>
        <v>0</v>
      </c>
      <c r="AS206" s="38">
        <f>'Bieu8-XSKT'!AS206</f>
        <v>0</v>
      </c>
      <c r="AT206" s="38">
        <f>'Bieu8-XSKT'!AT206</f>
        <v>0</v>
      </c>
      <c r="AU206" s="38">
        <f>'Bieu8-XSKT'!AU206</f>
        <v>0</v>
      </c>
      <c r="AV206" s="38">
        <f>'Bieu8-XSKT'!AV206</f>
        <v>0</v>
      </c>
      <c r="AW206" s="38">
        <f>'Bieu8-XSKT'!AW206</f>
        <v>0</v>
      </c>
      <c r="AX206" s="38">
        <f>'Bieu8-XSKT'!AX206</f>
        <v>0</v>
      </c>
      <c r="AY206" s="38">
        <f>'Bieu8-XSKT'!AY206</f>
        <v>0</v>
      </c>
      <c r="AZ206" s="38">
        <f>'Bieu8-XSKT'!AZ206</f>
        <v>0</v>
      </c>
      <c r="BA206" s="38">
        <f>'Bieu8-XSKT'!BA206</f>
        <v>0</v>
      </c>
      <c r="BB206" s="38">
        <f>'Bieu8-XSKT'!BB206</f>
        <v>0</v>
      </c>
      <c r="BC206" s="38">
        <f>'Bieu8-XSKT'!BC206</f>
        <v>0</v>
      </c>
      <c r="BD206" s="38">
        <f>'Bieu8-XSKT'!BD206</f>
        <v>0</v>
      </c>
      <c r="BE206" s="38">
        <f>'Bieu8-XSKT'!BE206</f>
        <v>0</v>
      </c>
      <c r="BF206" s="38">
        <f>'Bieu8-XSKT'!BF206</f>
        <v>0</v>
      </c>
      <c r="BG206" s="38">
        <f>'Bieu8-XSKT'!BG206</f>
        <v>0</v>
      </c>
      <c r="BH206" s="38">
        <f>'Bieu8-XSKT'!BH206</f>
        <v>0</v>
      </c>
      <c r="BI206" s="38">
        <f>'Bieu8-XSKT'!BI206</f>
        <v>0</v>
      </c>
      <c r="BJ206" s="38">
        <f>'Bieu8-XSKT'!BJ206</f>
        <v>0</v>
      </c>
      <c r="BK206" s="38">
        <f>'Bieu8-XSKT'!BK206</f>
        <v>0</v>
      </c>
      <c r="BL206" s="38">
        <f>'Bieu8-XSKT'!BL206</f>
        <v>0</v>
      </c>
      <c r="BM206" s="38">
        <f>'Bieu8-XSKT'!BM206</f>
        <v>0</v>
      </c>
      <c r="BN206" s="38">
        <f>'Bieu8-XSKT'!BN206</f>
        <v>0</v>
      </c>
      <c r="BO206" s="38">
        <f>'Bieu8-XSKT'!BO206</f>
        <v>0</v>
      </c>
      <c r="BP206" s="38">
        <f>'Bieu8-XSKT'!BP206</f>
        <v>0</v>
      </c>
      <c r="BQ206" s="38">
        <f>'Bieu8-XSKT'!BQ206</f>
        <v>0</v>
      </c>
      <c r="BR206" s="38">
        <f>'Bieu8-XSKT'!BR206</f>
        <v>0</v>
      </c>
      <c r="BS206" s="38">
        <f>'Bieu8-XSKT'!BS206</f>
        <v>0</v>
      </c>
      <c r="BT206" s="38">
        <f>'Bieu8-XSKT'!BT206</f>
        <v>0</v>
      </c>
      <c r="BU206" s="38">
        <f>'Bieu8-XSKT'!BU206</f>
        <v>0</v>
      </c>
      <c r="BV206" s="38">
        <f>'Bieu8-XSKT'!BV206</f>
        <v>0</v>
      </c>
      <c r="BW206" s="38">
        <f>'Bieu8-XSKT'!BW206</f>
        <v>0</v>
      </c>
      <c r="BX206" s="38">
        <f>'Bieu8-XSKT'!BX206</f>
        <v>0</v>
      </c>
      <c r="BY206" s="38">
        <f>'Bieu8-XSKT'!BY206</f>
        <v>0</v>
      </c>
      <c r="BZ206" s="38">
        <f>'Bieu8-XSKT'!BZ206</f>
        <v>0</v>
      </c>
      <c r="CA206" s="38">
        <f>'Bieu8-XSKT'!CA206</f>
        <v>0</v>
      </c>
      <c r="CB206" s="38">
        <f>'Bieu8-XSKT'!CB206</f>
        <v>0</v>
      </c>
      <c r="CC206" s="39"/>
      <c r="CD206" s="124"/>
      <c r="CE206" s="124"/>
    </row>
    <row r="207" spans="1:83" s="158" customFormat="1" ht="15" hidden="1" x14ac:dyDescent="0.25">
      <c r="A207" s="114"/>
      <c r="B207" s="144" t="s">
        <v>198</v>
      </c>
      <c r="C207" s="41"/>
      <c r="D207" s="41"/>
      <c r="E207" s="41"/>
      <c r="F207" s="143"/>
      <c r="G207" s="38">
        <f>'Bieu8-XSKT'!G207</f>
        <v>5401</v>
      </c>
      <c r="H207" s="38">
        <f>'Bieu8-XSKT'!H207</f>
        <v>4000</v>
      </c>
      <c r="I207" s="38">
        <f>'Bieu8-XSKT'!I207</f>
        <v>0</v>
      </c>
      <c r="J207" s="38">
        <f>'Bieu8-XSKT'!J207</f>
        <v>0</v>
      </c>
      <c r="K207" s="38">
        <f>'Bieu8-XSKT'!K207</f>
        <v>0</v>
      </c>
      <c r="L207" s="38">
        <f>'Bieu8-XSKT'!L207</f>
        <v>0</v>
      </c>
      <c r="M207" s="38">
        <f>'Bieu8-XSKT'!M207</f>
        <v>0</v>
      </c>
      <c r="N207" s="38">
        <f>'Bieu8-XSKT'!N207</f>
        <v>0</v>
      </c>
      <c r="O207" s="38">
        <f>'Bieu8-XSKT'!O207</f>
        <v>0</v>
      </c>
      <c r="P207" s="38">
        <f>'Bieu8-XSKT'!P207</f>
        <v>0</v>
      </c>
      <c r="Q207" s="38">
        <f>'Bieu8-XSKT'!Q207</f>
        <v>0</v>
      </c>
      <c r="R207" s="38">
        <f>'Bieu8-XSKT'!R207</f>
        <v>0</v>
      </c>
      <c r="S207" s="38">
        <f>'Bieu8-XSKT'!S207</f>
        <v>0</v>
      </c>
      <c r="T207" s="38">
        <f>'Bieu8-XSKT'!T207</f>
        <v>0</v>
      </c>
      <c r="U207" s="38">
        <f>'Bieu8-XSKT'!U207</f>
        <v>0</v>
      </c>
      <c r="V207" s="38">
        <f>'Bieu8-XSKT'!V207</f>
        <v>0</v>
      </c>
      <c r="W207" s="38">
        <f>'Bieu8-XSKT'!W207</f>
        <v>0</v>
      </c>
      <c r="X207" s="38">
        <f>'Bieu8-XSKT'!X207</f>
        <v>0</v>
      </c>
      <c r="Y207" s="38">
        <f>'Bieu8-XSKT'!Y207</f>
        <v>0</v>
      </c>
      <c r="Z207" s="38">
        <f>'Bieu8-XSKT'!Z207</f>
        <v>0</v>
      </c>
      <c r="AA207" s="38">
        <f>'Bieu8-XSKT'!AA207</f>
        <v>0</v>
      </c>
      <c r="AB207" s="38">
        <f>'Bieu8-XSKT'!AB207</f>
        <v>0</v>
      </c>
      <c r="AC207" s="38">
        <f>'Bieu8-XSKT'!AC207</f>
        <v>0</v>
      </c>
      <c r="AD207" s="38">
        <f>'Bieu8-XSKT'!AD207</f>
        <v>0</v>
      </c>
      <c r="AE207" s="38">
        <f>'Bieu8-XSKT'!AE207</f>
        <v>0</v>
      </c>
      <c r="AF207" s="38">
        <f>'Bieu8-XSKT'!AF207</f>
        <v>0</v>
      </c>
      <c r="AG207" s="38">
        <f>'Bieu8-XSKT'!AG207</f>
        <v>0</v>
      </c>
      <c r="AH207" s="38">
        <f>'Bieu8-XSKT'!AH207</f>
        <v>0</v>
      </c>
      <c r="AI207" s="38">
        <f>'Bieu8-XSKT'!AI207</f>
        <v>0</v>
      </c>
      <c r="AJ207" s="38">
        <f>'Bieu8-XSKT'!AJ207</f>
        <v>0</v>
      </c>
      <c r="AK207" s="38">
        <f>'Bieu8-XSKT'!AK207</f>
        <v>0</v>
      </c>
      <c r="AL207" s="38">
        <f>'Bieu8-XSKT'!AL207</f>
        <v>0</v>
      </c>
      <c r="AM207" s="38">
        <f>'Bieu8-XSKT'!AM207</f>
        <v>0</v>
      </c>
      <c r="AN207" s="38">
        <f>'Bieu8-XSKT'!AN207</f>
        <v>0</v>
      </c>
      <c r="AO207" s="38">
        <f>'Bieu8-XSKT'!AO207</f>
        <v>0</v>
      </c>
      <c r="AP207" s="38">
        <f>'Bieu8-XSKT'!AP207</f>
        <v>0</v>
      </c>
      <c r="AQ207" s="38">
        <f>'Bieu8-XSKT'!AQ207</f>
        <v>0</v>
      </c>
      <c r="AR207" s="38">
        <f>'Bieu8-XSKT'!AR207</f>
        <v>0</v>
      </c>
      <c r="AS207" s="38">
        <f>'Bieu8-XSKT'!AS207</f>
        <v>0</v>
      </c>
      <c r="AT207" s="38">
        <f>'Bieu8-XSKT'!AT207</f>
        <v>0</v>
      </c>
      <c r="AU207" s="38">
        <f>'Bieu8-XSKT'!AU207</f>
        <v>0</v>
      </c>
      <c r="AV207" s="38">
        <f>'Bieu8-XSKT'!AV207</f>
        <v>0</v>
      </c>
      <c r="AW207" s="38">
        <f>'Bieu8-XSKT'!AW207</f>
        <v>0</v>
      </c>
      <c r="AX207" s="38">
        <f>'Bieu8-XSKT'!AX207</f>
        <v>0</v>
      </c>
      <c r="AY207" s="38">
        <f>'Bieu8-XSKT'!AY207</f>
        <v>0</v>
      </c>
      <c r="AZ207" s="38">
        <f>'Bieu8-XSKT'!AZ207</f>
        <v>0</v>
      </c>
      <c r="BA207" s="38">
        <f>'Bieu8-XSKT'!BA207</f>
        <v>0</v>
      </c>
      <c r="BB207" s="38">
        <f>'Bieu8-XSKT'!BB207</f>
        <v>0</v>
      </c>
      <c r="BC207" s="38">
        <f>'Bieu8-XSKT'!BC207</f>
        <v>0</v>
      </c>
      <c r="BD207" s="38">
        <f>'Bieu8-XSKT'!BD207</f>
        <v>0</v>
      </c>
      <c r="BE207" s="38">
        <f>'Bieu8-XSKT'!BE207</f>
        <v>0</v>
      </c>
      <c r="BF207" s="38">
        <f>'Bieu8-XSKT'!BF207</f>
        <v>0</v>
      </c>
      <c r="BG207" s="38">
        <f>'Bieu8-XSKT'!BG207</f>
        <v>0</v>
      </c>
      <c r="BH207" s="38">
        <f>'Bieu8-XSKT'!BH207</f>
        <v>0</v>
      </c>
      <c r="BI207" s="38">
        <f>'Bieu8-XSKT'!BI207</f>
        <v>0</v>
      </c>
      <c r="BJ207" s="38">
        <f>'Bieu8-XSKT'!BJ207</f>
        <v>0</v>
      </c>
      <c r="BK207" s="38">
        <f>'Bieu8-XSKT'!BK207</f>
        <v>1200</v>
      </c>
      <c r="BL207" s="38">
        <f>'Bieu8-XSKT'!BL207</f>
        <v>0</v>
      </c>
      <c r="BM207" s="38">
        <f>'Bieu8-XSKT'!BM207</f>
        <v>0</v>
      </c>
      <c r="BN207" s="38">
        <f>'Bieu8-XSKT'!BN207</f>
        <v>0</v>
      </c>
      <c r="BO207" s="38">
        <f>'Bieu8-XSKT'!BO207</f>
        <v>0</v>
      </c>
      <c r="BP207" s="38">
        <f>'Bieu8-XSKT'!BP207</f>
        <v>1200</v>
      </c>
      <c r="BQ207" s="38">
        <f>'Bieu8-XSKT'!BQ207</f>
        <v>0</v>
      </c>
      <c r="BR207" s="38">
        <f>'Bieu8-XSKT'!BR207</f>
        <v>1200</v>
      </c>
      <c r="BS207" s="38">
        <f>'Bieu8-XSKT'!BS207</f>
        <v>0</v>
      </c>
      <c r="BT207" s="38">
        <f>'Bieu8-XSKT'!BT207</f>
        <v>1445</v>
      </c>
      <c r="BU207" s="38">
        <f>'Bieu8-XSKT'!BU207</f>
        <v>1245</v>
      </c>
      <c r="BV207" s="38">
        <f>'Bieu8-XSKT'!BV207</f>
        <v>1200</v>
      </c>
      <c r="BW207" s="38">
        <f>'Bieu8-XSKT'!BW207</f>
        <v>1200</v>
      </c>
      <c r="BX207" s="38">
        <f>'Bieu8-XSKT'!BX207</f>
        <v>1200</v>
      </c>
      <c r="BY207" s="38">
        <f>'Bieu8-XSKT'!BY207</f>
        <v>45</v>
      </c>
      <c r="BZ207" s="38">
        <f>'Bieu8-XSKT'!BZ207</f>
        <v>45</v>
      </c>
      <c r="CA207" s="38">
        <f>'Bieu8-XSKT'!CA207</f>
        <v>2755</v>
      </c>
      <c r="CB207" s="38">
        <f>'Bieu8-XSKT'!CB207</f>
        <v>2800</v>
      </c>
      <c r="CC207" s="153">
        <f>CC208+CC209</f>
        <v>2755</v>
      </c>
      <c r="CD207" s="127"/>
      <c r="CE207" s="127"/>
    </row>
    <row r="208" spans="1:83" s="170" customFormat="1" ht="45" hidden="1" x14ac:dyDescent="0.25">
      <c r="A208" s="54">
        <v>1</v>
      </c>
      <c r="B208" s="51" t="s">
        <v>269</v>
      </c>
      <c r="C208" s="45"/>
      <c r="D208" s="45"/>
      <c r="E208" s="45"/>
      <c r="F208" s="52" t="s">
        <v>271</v>
      </c>
      <c r="G208" s="38">
        <f>'Bieu8-XSKT'!G208</f>
        <v>2370</v>
      </c>
      <c r="H208" s="38">
        <f>'Bieu8-XSKT'!H208</f>
        <v>2000</v>
      </c>
      <c r="I208" s="38">
        <f>'Bieu8-XSKT'!I208</f>
        <v>0</v>
      </c>
      <c r="J208" s="38">
        <f>'Bieu8-XSKT'!J208</f>
        <v>0</v>
      </c>
      <c r="K208" s="38">
        <f>'Bieu8-XSKT'!K208</f>
        <v>0</v>
      </c>
      <c r="L208" s="38">
        <f>'Bieu8-XSKT'!L208</f>
        <v>0</v>
      </c>
      <c r="M208" s="38">
        <f>'Bieu8-XSKT'!M208</f>
        <v>0</v>
      </c>
      <c r="N208" s="38">
        <f>'Bieu8-XSKT'!N208</f>
        <v>0</v>
      </c>
      <c r="O208" s="38">
        <f>'Bieu8-XSKT'!O208</f>
        <v>0</v>
      </c>
      <c r="P208" s="38">
        <f>'Bieu8-XSKT'!P208</f>
        <v>0</v>
      </c>
      <c r="Q208" s="38">
        <f>'Bieu8-XSKT'!Q208</f>
        <v>0</v>
      </c>
      <c r="R208" s="38">
        <f>'Bieu8-XSKT'!R208</f>
        <v>0</v>
      </c>
      <c r="S208" s="38">
        <f>'Bieu8-XSKT'!S208</f>
        <v>0</v>
      </c>
      <c r="T208" s="38">
        <f>'Bieu8-XSKT'!T208</f>
        <v>0</v>
      </c>
      <c r="U208" s="38">
        <f>'Bieu8-XSKT'!U208</f>
        <v>0</v>
      </c>
      <c r="V208" s="38">
        <f>'Bieu8-XSKT'!V208</f>
        <v>0</v>
      </c>
      <c r="W208" s="38">
        <f>'Bieu8-XSKT'!W208</f>
        <v>0</v>
      </c>
      <c r="X208" s="38">
        <f>'Bieu8-XSKT'!X208</f>
        <v>0</v>
      </c>
      <c r="Y208" s="38">
        <f>'Bieu8-XSKT'!Y208</f>
        <v>0</v>
      </c>
      <c r="Z208" s="38">
        <f>'Bieu8-XSKT'!Z208</f>
        <v>0</v>
      </c>
      <c r="AA208" s="38">
        <f>'Bieu8-XSKT'!AA208</f>
        <v>0</v>
      </c>
      <c r="AB208" s="38">
        <f>'Bieu8-XSKT'!AB208</f>
        <v>0</v>
      </c>
      <c r="AC208" s="38">
        <f>'Bieu8-XSKT'!AC208</f>
        <v>0</v>
      </c>
      <c r="AD208" s="38">
        <f>'Bieu8-XSKT'!AD208</f>
        <v>0</v>
      </c>
      <c r="AE208" s="38">
        <f>'Bieu8-XSKT'!AE208</f>
        <v>0</v>
      </c>
      <c r="AF208" s="38">
        <f>'Bieu8-XSKT'!AF208</f>
        <v>0</v>
      </c>
      <c r="AG208" s="38">
        <f>'Bieu8-XSKT'!AG208</f>
        <v>0</v>
      </c>
      <c r="AH208" s="38">
        <f>'Bieu8-XSKT'!AH208</f>
        <v>0</v>
      </c>
      <c r="AI208" s="38">
        <f>'Bieu8-XSKT'!AI208</f>
        <v>0</v>
      </c>
      <c r="AJ208" s="38">
        <f>'Bieu8-XSKT'!AJ208</f>
        <v>0</v>
      </c>
      <c r="AK208" s="38">
        <f>'Bieu8-XSKT'!AK208</f>
        <v>0</v>
      </c>
      <c r="AL208" s="38">
        <f>'Bieu8-XSKT'!AL208</f>
        <v>0</v>
      </c>
      <c r="AM208" s="38">
        <f>'Bieu8-XSKT'!AM208</f>
        <v>0</v>
      </c>
      <c r="AN208" s="38">
        <f>'Bieu8-XSKT'!AN208</f>
        <v>0</v>
      </c>
      <c r="AO208" s="38">
        <f>'Bieu8-XSKT'!AO208</f>
        <v>0</v>
      </c>
      <c r="AP208" s="38">
        <f>'Bieu8-XSKT'!AP208</f>
        <v>0</v>
      </c>
      <c r="AQ208" s="38">
        <f>'Bieu8-XSKT'!AQ208</f>
        <v>0</v>
      </c>
      <c r="AR208" s="38">
        <f>'Bieu8-XSKT'!AR208</f>
        <v>0</v>
      </c>
      <c r="AS208" s="38">
        <f>'Bieu8-XSKT'!AS208</f>
        <v>0</v>
      </c>
      <c r="AT208" s="38">
        <f>'Bieu8-XSKT'!AT208</f>
        <v>0</v>
      </c>
      <c r="AU208" s="38">
        <f>'Bieu8-XSKT'!AU208</f>
        <v>0</v>
      </c>
      <c r="AV208" s="38">
        <f>'Bieu8-XSKT'!AV208</f>
        <v>0</v>
      </c>
      <c r="AW208" s="38">
        <f>'Bieu8-XSKT'!AW208</f>
        <v>0</v>
      </c>
      <c r="AX208" s="38">
        <f>'Bieu8-XSKT'!AX208</f>
        <v>0</v>
      </c>
      <c r="AY208" s="38">
        <f>'Bieu8-XSKT'!AY208</f>
        <v>0</v>
      </c>
      <c r="AZ208" s="38">
        <f>'Bieu8-XSKT'!AZ208</f>
        <v>0</v>
      </c>
      <c r="BA208" s="38">
        <f>'Bieu8-XSKT'!BA208</f>
        <v>0</v>
      </c>
      <c r="BB208" s="38">
        <f>'Bieu8-XSKT'!BB208</f>
        <v>0</v>
      </c>
      <c r="BC208" s="38">
        <f>'Bieu8-XSKT'!BC208</f>
        <v>0</v>
      </c>
      <c r="BD208" s="38">
        <f>'Bieu8-XSKT'!BD208</f>
        <v>0</v>
      </c>
      <c r="BE208" s="38">
        <f>'Bieu8-XSKT'!BE208</f>
        <v>0</v>
      </c>
      <c r="BF208" s="38">
        <f>'Bieu8-XSKT'!BF208</f>
        <v>0</v>
      </c>
      <c r="BG208" s="38">
        <f>'Bieu8-XSKT'!BG208</f>
        <v>0</v>
      </c>
      <c r="BH208" s="38">
        <f>'Bieu8-XSKT'!BH208</f>
        <v>0</v>
      </c>
      <c r="BI208" s="38">
        <f>'Bieu8-XSKT'!BI208</f>
        <v>0</v>
      </c>
      <c r="BJ208" s="38">
        <f>'Bieu8-XSKT'!BJ208</f>
        <v>0</v>
      </c>
      <c r="BK208" s="38">
        <f>'Bieu8-XSKT'!BK208</f>
        <v>600</v>
      </c>
      <c r="BL208" s="38">
        <f>'Bieu8-XSKT'!BL208</f>
        <v>0</v>
      </c>
      <c r="BM208" s="38">
        <f>'Bieu8-XSKT'!BM208</f>
        <v>0</v>
      </c>
      <c r="BN208" s="38">
        <f>'Bieu8-XSKT'!BN208</f>
        <v>0</v>
      </c>
      <c r="BO208" s="38">
        <f>'Bieu8-XSKT'!BO208</f>
        <v>0</v>
      </c>
      <c r="BP208" s="38">
        <f>'Bieu8-XSKT'!BP208</f>
        <v>600</v>
      </c>
      <c r="BQ208" s="38">
        <f>'Bieu8-XSKT'!BQ208</f>
        <v>0</v>
      </c>
      <c r="BR208" s="38">
        <f>'Bieu8-XSKT'!BR208</f>
        <v>600</v>
      </c>
      <c r="BS208" s="38">
        <f>'Bieu8-XSKT'!BS208</f>
        <v>0</v>
      </c>
      <c r="BT208" s="38">
        <f>'Bieu8-XSKT'!BT208</f>
        <v>45</v>
      </c>
      <c r="BU208" s="38">
        <f>'Bieu8-XSKT'!BU208</f>
        <v>645</v>
      </c>
      <c r="BV208" s="38">
        <f>'Bieu8-XSKT'!BV208</f>
        <v>600</v>
      </c>
      <c r="BW208" s="38">
        <f>'Bieu8-XSKT'!BW208</f>
        <v>600</v>
      </c>
      <c r="BX208" s="38">
        <f>'Bieu8-XSKT'!BX208</f>
        <v>600</v>
      </c>
      <c r="BY208" s="38">
        <f>'Bieu8-XSKT'!BY208</f>
        <v>45</v>
      </c>
      <c r="BZ208" s="38">
        <f>'Bieu8-XSKT'!BZ208</f>
        <v>45</v>
      </c>
      <c r="CA208" s="38">
        <f>'Bieu8-XSKT'!CA208</f>
        <v>1355</v>
      </c>
      <c r="CB208" s="38">
        <f>'Bieu8-XSKT'!CB208</f>
        <v>1400</v>
      </c>
      <c r="CC208" s="39">
        <f>CB208-BY208</f>
        <v>1355</v>
      </c>
      <c r="CD208" s="41" t="s">
        <v>65</v>
      </c>
      <c r="CE208" s="41"/>
    </row>
    <row r="209" spans="1:83" s="158" customFormat="1" ht="30" hidden="1" x14ac:dyDescent="0.25">
      <c r="A209" s="54">
        <v>2</v>
      </c>
      <c r="B209" s="51" t="s">
        <v>270</v>
      </c>
      <c r="C209" s="41"/>
      <c r="D209" s="41"/>
      <c r="E209" s="41"/>
      <c r="F209" s="41" t="s">
        <v>272</v>
      </c>
      <c r="G209" s="38">
        <f>'Bieu8-XSKT'!G209</f>
        <v>3031</v>
      </c>
      <c r="H209" s="38">
        <f>'Bieu8-XSKT'!H209</f>
        <v>2000</v>
      </c>
      <c r="I209" s="38">
        <f>'Bieu8-XSKT'!I209</f>
        <v>0</v>
      </c>
      <c r="J209" s="38">
        <f>'Bieu8-XSKT'!J209</f>
        <v>0</v>
      </c>
      <c r="K209" s="38">
        <f>'Bieu8-XSKT'!K209</f>
        <v>0</v>
      </c>
      <c r="L209" s="38">
        <f>'Bieu8-XSKT'!L209</f>
        <v>0</v>
      </c>
      <c r="M209" s="38">
        <f>'Bieu8-XSKT'!M209</f>
        <v>0</v>
      </c>
      <c r="N209" s="38">
        <f>'Bieu8-XSKT'!N209</f>
        <v>0</v>
      </c>
      <c r="O209" s="38">
        <f>'Bieu8-XSKT'!O209</f>
        <v>0</v>
      </c>
      <c r="P209" s="38">
        <f>'Bieu8-XSKT'!P209</f>
        <v>0</v>
      </c>
      <c r="Q209" s="38">
        <f>'Bieu8-XSKT'!Q209</f>
        <v>0</v>
      </c>
      <c r="R209" s="38">
        <f>'Bieu8-XSKT'!R209</f>
        <v>0</v>
      </c>
      <c r="S209" s="38">
        <f>'Bieu8-XSKT'!S209</f>
        <v>0</v>
      </c>
      <c r="T209" s="38">
        <f>'Bieu8-XSKT'!T209</f>
        <v>0</v>
      </c>
      <c r="U209" s="38">
        <f>'Bieu8-XSKT'!U209</f>
        <v>0</v>
      </c>
      <c r="V209" s="38">
        <f>'Bieu8-XSKT'!V209</f>
        <v>0</v>
      </c>
      <c r="W209" s="38">
        <f>'Bieu8-XSKT'!W209</f>
        <v>0</v>
      </c>
      <c r="X209" s="38">
        <f>'Bieu8-XSKT'!X209</f>
        <v>0</v>
      </c>
      <c r="Y209" s="38">
        <f>'Bieu8-XSKT'!Y209</f>
        <v>0</v>
      </c>
      <c r="Z209" s="38">
        <f>'Bieu8-XSKT'!Z209</f>
        <v>0</v>
      </c>
      <c r="AA209" s="38">
        <f>'Bieu8-XSKT'!AA209</f>
        <v>0</v>
      </c>
      <c r="AB209" s="38">
        <f>'Bieu8-XSKT'!AB209</f>
        <v>0</v>
      </c>
      <c r="AC209" s="38">
        <f>'Bieu8-XSKT'!AC209</f>
        <v>0</v>
      </c>
      <c r="AD209" s="38">
        <f>'Bieu8-XSKT'!AD209</f>
        <v>0</v>
      </c>
      <c r="AE209" s="38">
        <f>'Bieu8-XSKT'!AE209</f>
        <v>0</v>
      </c>
      <c r="AF209" s="38">
        <f>'Bieu8-XSKT'!AF209</f>
        <v>0</v>
      </c>
      <c r="AG209" s="38">
        <f>'Bieu8-XSKT'!AG209</f>
        <v>0</v>
      </c>
      <c r="AH209" s="38">
        <f>'Bieu8-XSKT'!AH209</f>
        <v>0</v>
      </c>
      <c r="AI209" s="38">
        <f>'Bieu8-XSKT'!AI209</f>
        <v>0</v>
      </c>
      <c r="AJ209" s="38">
        <f>'Bieu8-XSKT'!AJ209</f>
        <v>0</v>
      </c>
      <c r="AK209" s="38">
        <f>'Bieu8-XSKT'!AK209</f>
        <v>0</v>
      </c>
      <c r="AL209" s="38">
        <f>'Bieu8-XSKT'!AL209</f>
        <v>0</v>
      </c>
      <c r="AM209" s="38">
        <f>'Bieu8-XSKT'!AM209</f>
        <v>0</v>
      </c>
      <c r="AN209" s="38">
        <f>'Bieu8-XSKT'!AN209</f>
        <v>0</v>
      </c>
      <c r="AO209" s="38">
        <f>'Bieu8-XSKT'!AO209</f>
        <v>0</v>
      </c>
      <c r="AP209" s="38">
        <f>'Bieu8-XSKT'!AP209</f>
        <v>0</v>
      </c>
      <c r="AQ209" s="38">
        <f>'Bieu8-XSKT'!AQ209</f>
        <v>0</v>
      </c>
      <c r="AR209" s="38">
        <f>'Bieu8-XSKT'!AR209</f>
        <v>0</v>
      </c>
      <c r="AS209" s="38">
        <f>'Bieu8-XSKT'!AS209</f>
        <v>0</v>
      </c>
      <c r="AT209" s="38">
        <f>'Bieu8-XSKT'!AT209</f>
        <v>0</v>
      </c>
      <c r="AU209" s="38">
        <f>'Bieu8-XSKT'!AU209</f>
        <v>0</v>
      </c>
      <c r="AV209" s="38">
        <f>'Bieu8-XSKT'!AV209</f>
        <v>0</v>
      </c>
      <c r="AW209" s="38">
        <f>'Bieu8-XSKT'!AW209</f>
        <v>0</v>
      </c>
      <c r="AX209" s="38">
        <f>'Bieu8-XSKT'!AX209</f>
        <v>0</v>
      </c>
      <c r="AY209" s="38">
        <f>'Bieu8-XSKT'!AY209</f>
        <v>0</v>
      </c>
      <c r="AZ209" s="38">
        <f>'Bieu8-XSKT'!AZ209</f>
        <v>0</v>
      </c>
      <c r="BA209" s="38">
        <f>'Bieu8-XSKT'!BA209</f>
        <v>0</v>
      </c>
      <c r="BB209" s="38">
        <f>'Bieu8-XSKT'!BB209</f>
        <v>0</v>
      </c>
      <c r="BC209" s="38">
        <f>'Bieu8-XSKT'!BC209</f>
        <v>0</v>
      </c>
      <c r="BD209" s="38">
        <f>'Bieu8-XSKT'!BD209</f>
        <v>0</v>
      </c>
      <c r="BE209" s="38">
        <f>'Bieu8-XSKT'!BE209</f>
        <v>0</v>
      </c>
      <c r="BF209" s="38">
        <f>'Bieu8-XSKT'!BF209</f>
        <v>0</v>
      </c>
      <c r="BG209" s="38">
        <f>'Bieu8-XSKT'!BG209</f>
        <v>0</v>
      </c>
      <c r="BH209" s="38">
        <f>'Bieu8-XSKT'!BH209</f>
        <v>0</v>
      </c>
      <c r="BI209" s="38">
        <f>'Bieu8-XSKT'!BI209</f>
        <v>0</v>
      </c>
      <c r="BJ209" s="38">
        <f>'Bieu8-XSKT'!BJ209</f>
        <v>0</v>
      </c>
      <c r="BK209" s="38">
        <f>'Bieu8-XSKT'!BK209</f>
        <v>600</v>
      </c>
      <c r="BL209" s="38">
        <f>'Bieu8-XSKT'!BL209</f>
        <v>0</v>
      </c>
      <c r="BM209" s="38">
        <f>'Bieu8-XSKT'!BM209</f>
        <v>0</v>
      </c>
      <c r="BN209" s="38">
        <f>'Bieu8-XSKT'!BN209</f>
        <v>0</v>
      </c>
      <c r="BO209" s="38">
        <f>'Bieu8-XSKT'!BO209</f>
        <v>0</v>
      </c>
      <c r="BP209" s="38">
        <f>'Bieu8-XSKT'!BP209</f>
        <v>600</v>
      </c>
      <c r="BQ209" s="38">
        <f>'Bieu8-XSKT'!BQ209</f>
        <v>0</v>
      </c>
      <c r="BR209" s="38">
        <f>'Bieu8-XSKT'!BR209</f>
        <v>600</v>
      </c>
      <c r="BS209" s="38">
        <f>'Bieu8-XSKT'!BS209</f>
        <v>0</v>
      </c>
      <c r="BT209" s="38">
        <f>'Bieu8-XSKT'!BT209</f>
        <v>1400</v>
      </c>
      <c r="BU209" s="38">
        <f>'Bieu8-XSKT'!BU209</f>
        <v>600</v>
      </c>
      <c r="BV209" s="38">
        <f>'Bieu8-XSKT'!BV209</f>
        <v>600</v>
      </c>
      <c r="BW209" s="38">
        <f>'Bieu8-XSKT'!BW209</f>
        <v>600</v>
      </c>
      <c r="BX209" s="38">
        <f>'Bieu8-XSKT'!BX209</f>
        <v>600</v>
      </c>
      <c r="BY209" s="38">
        <f>'Bieu8-XSKT'!BY209</f>
        <v>0</v>
      </c>
      <c r="BZ209" s="38">
        <f>'Bieu8-XSKT'!BZ209</f>
        <v>0</v>
      </c>
      <c r="CA209" s="38">
        <f>'Bieu8-XSKT'!CA209</f>
        <v>1400</v>
      </c>
      <c r="CB209" s="38">
        <f>'Bieu8-XSKT'!CB209</f>
        <v>1400</v>
      </c>
      <c r="CC209" s="39">
        <v>1400</v>
      </c>
      <c r="CD209" s="127" t="s">
        <v>63</v>
      </c>
      <c r="CE209" s="127"/>
    </row>
    <row r="210" spans="1:83" s="158" customFormat="1" ht="15" hidden="1" x14ac:dyDescent="0.25">
      <c r="A210" s="41"/>
      <c r="B210" s="43"/>
      <c r="C210" s="41"/>
      <c r="D210" s="41"/>
      <c r="E210" s="41"/>
      <c r="F210" s="62"/>
      <c r="G210" s="38">
        <f>'Bieu8-XSKT'!G210</f>
        <v>0</v>
      </c>
      <c r="H210" s="38">
        <f>'Bieu8-XSKT'!H210</f>
        <v>0</v>
      </c>
      <c r="I210" s="38">
        <f>'Bieu8-XSKT'!I210</f>
        <v>0</v>
      </c>
      <c r="J210" s="38">
        <f>'Bieu8-XSKT'!J210</f>
        <v>0</v>
      </c>
      <c r="K210" s="38">
        <f>'Bieu8-XSKT'!K210</f>
        <v>0</v>
      </c>
      <c r="L210" s="38">
        <f>'Bieu8-XSKT'!L210</f>
        <v>0</v>
      </c>
      <c r="M210" s="38">
        <f>'Bieu8-XSKT'!M210</f>
        <v>0</v>
      </c>
      <c r="N210" s="38">
        <f>'Bieu8-XSKT'!N210</f>
        <v>0</v>
      </c>
      <c r="O210" s="38">
        <f>'Bieu8-XSKT'!O210</f>
        <v>0</v>
      </c>
      <c r="P210" s="38">
        <f>'Bieu8-XSKT'!P210</f>
        <v>0</v>
      </c>
      <c r="Q210" s="38">
        <f>'Bieu8-XSKT'!Q210</f>
        <v>0</v>
      </c>
      <c r="R210" s="38">
        <f>'Bieu8-XSKT'!R210</f>
        <v>0</v>
      </c>
      <c r="S210" s="38">
        <f>'Bieu8-XSKT'!S210</f>
        <v>0</v>
      </c>
      <c r="T210" s="38">
        <f>'Bieu8-XSKT'!T210</f>
        <v>0</v>
      </c>
      <c r="U210" s="38">
        <f>'Bieu8-XSKT'!U210</f>
        <v>0</v>
      </c>
      <c r="V210" s="38">
        <f>'Bieu8-XSKT'!V210</f>
        <v>0</v>
      </c>
      <c r="W210" s="38">
        <f>'Bieu8-XSKT'!W210</f>
        <v>0</v>
      </c>
      <c r="X210" s="38">
        <f>'Bieu8-XSKT'!X210</f>
        <v>0</v>
      </c>
      <c r="Y210" s="38">
        <f>'Bieu8-XSKT'!Y210</f>
        <v>0</v>
      </c>
      <c r="Z210" s="38">
        <f>'Bieu8-XSKT'!Z210</f>
        <v>0</v>
      </c>
      <c r="AA210" s="38">
        <f>'Bieu8-XSKT'!AA210</f>
        <v>0</v>
      </c>
      <c r="AB210" s="38">
        <f>'Bieu8-XSKT'!AB210</f>
        <v>0</v>
      </c>
      <c r="AC210" s="38">
        <f>'Bieu8-XSKT'!AC210</f>
        <v>0</v>
      </c>
      <c r="AD210" s="38">
        <f>'Bieu8-XSKT'!AD210</f>
        <v>0</v>
      </c>
      <c r="AE210" s="38">
        <f>'Bieu8-XSKT'!AE210</f>
        <v>0</v>
      </c>
      <c r="AF210" s="38">
        <f>'Bieu8-XSKT'!AF210</f>
        <v>0</v>
      </c>
      <c r="AG210" s="38">
        <f>'Bieu8-XSKT'!AG210</f>
        <v>0</v>
      </c>
      <c r="AH210" s="38">
        <f>'Bieu8-XSKT'!AH210</f>
        <v>0</v>
      </c>
      <c r="AI210" s="38">
        <f>'Bieu8-XSKT'!AI210</f>
        <v>0</v>
      </c>
      <c r="AJ210" s="38">
        <f>'Bieu8-XSKT'!AJ210</f>
        <v>0</v>
      </c>
      <c r="AK210" s="38">
        <f>'Bieu8-XSKT'!AK210</f>
        <v>0</v>
      </c>
      <c r="AL210" s="38">
        <f>'Bieu8-XSKT'!AL210</f>
        <v>0</v>
      </c>
      <c r="AM210" s="38">
        <f>'Bieu8-XSKT'!AM210</f>
        <v>0</v>
      </c>
      <c r="AN210" s="38">
        <f>'Bieu8-XSKT'!AN210</f>
        <v>0</v>
      </c>
      <c r="AO210" s="38">
        <f>'Bieu8-XSKT'!AO210</f>
        <v>0</v>
      </c>
      <c r="AP210" s="38">
        <f>'Bieu8-XSKT'!AP210</f>
        <v>0</v>
      </c>
      <c r="AQ210" s="38">
        <f>'Bieu8-XSKT'!AQ210</f>
        <v>0</v>
      </c>
      <c r="AR210" s="38">
        <f>'Bieu8-XSKT'!AR210</f>
        <v>0</v>
      </c>
      <c r="AS210" s="38">
        <f>'Bieu8-XSKT'!AS210</f>
        <v>0</v>
      </c>
      <c r="AT210" s="38">
        <f>'Bieu8-XSKT'!AT210</f>
        <v>0</v>
      </c>
      <c r="AU210" s="38">
        <f>'Bieu8-XSKT'!AU210</f>
        <v>0</v>
      </c>
      <c r="AV210" s="38">
        <f>'Bieu8-XSKT'!AV210</f>
        <v>0</v>
      </c>
      <c r="AW210" s="38">
        <f>'Bieu8-XSKT'!AW210</f>
        <v>0</v>
      </c>
      <c r="AX210" s="38">
        <f>'Bieu8-XSKT'!AX210</f>
        <v>0</v>
      </c>
      <c r="AY210" s="38">
        <f>'Bieu8-XSKT'!AY210</f>
        <v>0</v>
      </c>
      <c r="AZ210" s="38">
        <f>'Bieu8-XSKT'!AZ210</f>
        <v>0</v>
      </c>
      <c r="BA210" s="38">
        <f>'Bieu8-XSKT'!BA210</f>
        <v>0</v>
      </c>
      <c r="BB210" s="38">
        <f>'Bieu8-XSKT'!BB210</f>
        <v>0</v>
      </c>
      <c r="BC210" s="38">
        <f>'Bieu8-XSKT'!BC210</f>
        <v>0</v>
      </c>
      <c r="BD210" s="38">
        <f>'Bieu8-XSKT'!BD210</f>
        <v>0</v>
      </c>
      <c r="BE210" s="38">
        <f>'Bieu8-XSKT'!BE210</f>
        <v>0</v>
      </c>
      <c r="BF210" s="38">
        <f>'Bieu8-XSKT'!BF210</f>
        <v>0</v>
      </c>
      <c r="BG210" s="38">
        <f>'Bieu8-XSKT'!BG210</f>
        <v>0</v>
      </c>
      <c r="BH210" s="38">
        <f>'Bieu8-XSKT'!BH210</f>
        <v>0</v>
      </c>
      <c r="BI210" s="38">
        <f>'Bieu8-XSKT'!BI210</f>
        <v>0</v>
      </c>
      <c r="BJ210" s="38">
        <f>'Bieu8-XSKT'!BJ210</f>
        <v>0</v>
      </c>
      <c r="BK210" s="38">
        <f>'Bieu8-XSKT'!BK210</f>
        <v>0</v>
      </c>
      <c r="BL210" s="38">
        <f>'Bieu8-XSKT'!BL210</f>
        <v>0</v>
      </c>
      <c r="BM210" s="38">
        <f>'Bieu8-XSKT'!BM210</f>
        <v>0</v>
      </c>
      <c r="BN210" s="38">
        <f>'Bieu8-XSKT'!BN210</f>
        <v>0</v>
      </c>
      <c r="BO210" s="38">
        <f>'Bieu8-XSKT'!BO210</f>
        <v>0</v>
      </c>
      <c r="BP210" s="38">
        <f>'Bieu8-XSKT'!BP210</f>
        <v>0</v>
      </c>
      <c r="BQ210" s="38">
        <f>'Bieu8-XSKT'!BQ210</f>
        <v>0</v>
      </c>
      <c r="BR210" s="38">
        <f>'Bieu8-XSKT'!BR210</f>
        <v>0</v>
      </c>
      <c r="BS210" s="38">
        <f>'Bieu8-XSKT'!BS210</f>
        <v>0</v>
      </c>
      <c r="BT210" s="38">
        <f>'Bieu8-XSKT'!BT210</f>
        <v>0</v>
      </c>
      <c r="BU210" s="38">
        <f>'Bieu8-XSKT'!BU210</f>
        <v>0</v>
      </c>
      <c r="BV210" s="38">
        <f>'Bieu8-XSKT'!BV210</f>
        <v>0</v>
      </c>
      <c r="BW210" s="38">
        <f>'Bieu8-XSKT'!BW210</f>
        <v>0</v>
      </c>
      <c r="BX210" s="38">
        <f>'Bieu8-XSKT'!BX210</f>
        <v>0</v>
      </c>
      <c r="BY210" s="38">
        <f>'Bieu8-XSKT'!BY210</f>
        <v>0</v>
      </c>
      <c r="BZ210" s="38">
        <f>'Bieu8-XSKT'!BZ210</f>
        <v>0</v>
      </c>
      <c r="CA210" s="38">
        <f>'Bieu8-XSKT'!CA210</f>
        <v>0</v>
      </c>
      <c r="CB210" s="38">
        <f>'Bieu8-XSKT'!CB210</f>
        <v>0</v>
      </c>
      <c r="CC210" s="39"/>
      <c r="CD210" s="127"/>
      <c r="CE210" s="127"/>
    </row>
    <row r="211" spans="1:83" s="158" customFormat="1" ht="15" hidden="1" x14ac:dyDescent="0.25">
      <c r="A211" s="114"/>
      <c r="B211" s="144" t="s">
        <v>253</v>
      </c>
      <c r="C211" s="41"/>
      <c r="D211" s="41"/>
      <c r="E211" s="41"/>
      <c r="F211" s="143"/>
      <c r="G211" s="38">
        <f>'Bieu8-XSKT'!G211</f>
        <v>6329</v>
      </c>
      <c r="H211" s="38">
        <f>'Bieu8-XSKT'!H211</f>
        <v>4000</v>
      </c>
      <c r="I211" s="38">
        <f>'Bieu8-XSKT'!I211</f>
        <v>0</v>
      </c>
      <c r="J211" s="38">
        <f>'Bieu8-XSKT'!J211</f>
        <v>0</v>
      </c>
      <c r="K211" s="38">
        <f>'Bieu8-XSKT'!K211</f>
        <v>0</v>
      </c>
      <c r="L211" s="38">
        <f>'Bieu8-XSKT'!L211</f>
        <v>0</v>
      </c>
      <c r="M211" s="38">
        <f>'Bieu8-XSKT'!M211</f>
        <v>0</v>
      </c>
      <c r="N211" s="38">
        <f>'Bieu8-XSKT'!N211</f>
        <v>0</v>
      </c>
      <c r="O211" s="38">
        <f>'Bieu8-XSKT'!O211</f>
        <v>0</v>
      </c>
      <c r="P211" s="38">
        <f>'Bieu8-XSKT'!P211</f>
        <v>0</v>
      </c>
      <c r="Q211" s="38">
        <f>'Bieu8-XSKT'!Q211</f>
        <v>0</v>
      </c>
      <c r="R211" s="38">
        <f>'Bieu8-XSKT'!R211</f>
        <v>0</v>
      </c>
      <c r="S211" s="38">
        <f>'Bieu8-XSKT'!S211</f>
        <v>0</v>
      </c>
      <c r="T211" s="38">
        <f>'Bieu8-XSKT'!T211</f>
        <v>0</v>
      </c>
      <c r="U211" s="38">
        <f>'Bieu8-XSKT'!U211</f>
        <v>0</v>
      </c>
      <c r="V211" s="38">
        <f>'Bieu8-XSKT'!V211</f>
        <v>0</v>
      </c>
      <c r="W211" s="38">
        <f>'Bieu8-XSKT'!W211</f>
        <v>0</v>
      </c>
      <c r="X211" s="38">
        <f>'Bieu8-XSKT'!X211</f>
        <v>0</v>
      </c>
      <c r="Y211" s="38">
        <f>'Bieu8-XSKT'!Y211</f>
        <v>0</v>
      </c>
      <c r="Z211" s="38">
        <f>'Bieu8-XSKT'!Z211</f>
        <v>0</v>
      </c>
      <c r="AA211" s="38">
        <f>'Bieu8-XSKT'!AA211</f>
        <v>0</v>
      </c>
      <c r="AB211" s="38">
        <f>'Bieu8-XSKT'!AB211</f>
        <v>0</v>
      </c>
      <c r="AC211" s="38">
        <f>'Bieu8-XSKT'!AC211</f>
        <v>0</v>
      </c>
      <c r="AD211" s="38">
        <f>'Bieu8-XSKT'!AD211</f>
        <v>0</v>
      </c>
      <c r="AE211" s="38">
        <f>'Bieu8-XSKT'!AE211</f>
        <v>0</v>
      </c>
      <c r="AF211" s="38">
        <f>'Bieu8-XSKT'!AF211</f>
        <v>0</v>
      </c>
      <c r="AG211" s="38">
        <f>'Bieu8-XSKT'!AG211</f>
        <v>0</v>
      </c>
      <c r="AH211" s="38">
        <f>'Bieu8-XSKT'!AH211</f>
        <v>0</v>
      </c>
      <c r="AI211" s="38">
        <f>'Bieu8-XSKT'!AI211</f>
        <v>0</v>
      </c>
      <c r="AJ211" s="38">
        <f>'Bieu8-XSKT'!AJ211</f>
        <v>0</v>
      </c>
      <c r="AK211" s="38">
        <f>'Bieu8-XSKT'!AK211</f>
        <v>0</v>
      </c>
      <c r="AL211" s="38">
        <f>'Bieu8-XSKT'!AL211</f>
        <v>0</v>
      </c>
      <c r="AM211" s="38">
        <f>'Bieu8-XSKT'!AM211</f>
        <v>0</v>
      </c>
      <c r="AN211" s="38">
        <f>'Bieu8-XSKT'!AN211</f>
        <v>0</v>
      </c>
      <c r="AO211" s="38">
        <f>'Bieu8-XSKT'!AO211</f>
        <v>0</v>
      </c>
      <c r="AP211" s="38">
        <f>'Bieu8-XSKT'!AP211</f>
        <v>0</v>
      </c>
      <c r="AQ211" s="38">
        <f>'Bieu8-XSKT'!AQ211</f>
        <v>0</v>
      </c>
      <c r="AR211" s="38">
        <f>'Bieu8-XSKT'!AR211</f>
        <v>0</v>
      </c>
      <c r="AS211" s="38">
        <f>'Bieu8-XSKT'!AS211</f>
        <v>0</v>
      </c>
      <c r="AT211" s="38">
        <f>'Bieu8-XSKT'!AT211</f>
        <v>0</v>
      </c>
      <c r="AU211" s="38">
        <f>'Bieu8-XSKT'!AU211</f>
        <v>2276</v>
      </c>
      <c r="AV211" s="38">
        <f>'Bieu8-XSKT'!AV211</f>
        <v>2000</v>
      </c>
      <c r="AW211" s="38">
        <f>'Bieu8-XSKT'!AW211</f>
        <v>0</v>
      </c>
      <c r="AX211" s="38">
        <f>'Bieu8-XSKT'!AX211</f>
        <v>2000</v>
      </c>
      <c r="AY211" s="38">
        <f>'Bieu8-XSKT'!AY211</f>
        <v>0</v>
      </c>
      <c r="AZ211" s="38">
        <f>'Bieu8-XSKT'!AZ211</f>
        <v>700</v>
      </c>
      <c r="BA211" s="38">
        <f>'Bieu8-XSKT'!BA211</f>
        <v>0</v>
      </c>
      <c r="BB211" s="38">
        <f>'Bieu8-XSKT'!BB211</f>
        <v>2000</v>
      </c>
      <c r="BC211" s="38">
        <f>'Bieu8-XSKT'!BC211</f>
        <v>0</v>
      </c>
      <c r="BD211" s="38">
        <f>'Bieu8-XSKT'!BD211</f>
        <v>2000</v>
      </c>
      <c r="BE211" s="38">
        <f>'Bieu8-XSKT'!BE211</f>
        <v>0</v>
      </c>
      <c r="BF211" s="38">
        <f>'Bieu8-XSKT'!BF211</f>
        <v>0</v>
      </c>
      <c r="BG211" s="38">
        <f>'Bieu8-XSKT'!BG211</f>
        <v>0</v>
      </c>
      <c r="BH211" s="38">
        <f>'Bieu8-XSKT'!BH211</f>
        <v>0</v>
      </c>
      <c r="BI211" s="38">
        <f>'Bieu8-XSKT'!BI211</f>
        <v>2276</v>
      </c>
      <c r="BJ211" s="38">
        <f>'Bieu8-XSKT'!BJ211</f>
        <v>2000</v>
      </c>
      <c r="BK211" s="38">
        <f>'Bieu8-XSKT'!BK211</f>
        <v>2000</v>
      </c>
      <c r="BL211" s="38">
        <f>'Bieu8-XSKT'!BL211</f>
        <v>0</v>
      </c>
      <c r="BM211" s="38">
        <f>'Bieu8-XSKT'!BM211</f>
        <v>0</v>
      </c>
      <c r="BN211" s="38">
        <f>'Bieu8-XSKT'!BN211</f>
        <v>2000</v>
      </c>
      <c r="BO211" s="38">
        <f>'Bieu8-XSKT'!BO211</f>
        <v>0</v>
      </c>
      <c r="BP211" s="38">
        <f>'Bieu8-XSKT'!BP211</f>
        <v>2000</v>
      </c>
      <c r="BQ211" s="38">
        <f>'Bieu8-XSKT'!BQ211</f>
        <v>0</v>
      </c>
      <c r="BR211" s="38">
        <f>'Bieu8-XSKT'!BR211</f>
        <v>50</v>
      </c>
      <c r="BS211" s="38">
        <f>'Bieu8-XSKT'!BS211</f>
        <v>1950</v>
      </c>
      <c r="BT211" s="38">
        <f>'Bieu8-XSKT'!BT211</f>
        <v>0</v>
      </c>
      <c r="BU211" s="38">
        <f>'Bieu8-XSKT'!BU211</f>
        <v>4000</v>
      </c>
      <c r="BV211" s="38">
        <f>'Bieu8-XSKT'!BV211</f>
        <v>50</v>
      </c>
      <c r="BW211" s="38">
        <f>'Bieu8-XSKT'!BW211</f>
        <v>50</v>
      </c>
      <c r="BX211" s="38">
        <f>'Bieu8-XSKT'!BX211</f>
        <v>50</v>
      </c>
      <c r="BY211" s="38">
        <f>'Bieu8-XSKT'!BY211</f>
        <v>3950</v>
      </c>
      <c r="BZ211" s="38">
        <f>'Bieu8-XSKT'!BZ211</f>
        <v>3950</v>
      </c>
      <c r="CA211" s="38">
        <f>'Bieu8-XSKT'!CA211</f>
        <v>0</v>
      </c>
      <c r="CB211" s="38">
        <f>'Bieu8-XSKT'!CB211</f>
        <v>3950</v>
      </c>
      <c r="CC211" s="153">
        <f t="shared" ref="CC211" si="49">SUM(CC212:CC213)</f>
        <v>0</v>
      </c>
      <c r="CD211" s="127"/>
      <c r="CE211" s="127"/>
    </row>
    <row r="212" spans="1:83" s="170" customFormat="1" ht="30" hidden="1" x14ac:dyDescent="0.25">
      <c r="A212" s="41">
        <v>1</v>
      </c>
      <c r="B212" s="43" t="s">
        <v>405</v>
      </c>
      <c r="C212" s="45"/>
      <c r="D212" s="45"/>
      <c r="E212" s="45">
        <v>2018</v>
      </c>
      <c r="F212" s="41" t="s">
        <v>397</v>
      </c>
      <c r="G212" s="38">
        <f>'Bieu8-XSKT'!G212</f>
        <v>2276</v>
      </c>
      <c r="H212" s="38">
        <f>'Bieu8-XSKT'!H212</f>
        <v>2000</v>
      </c>
      <c r="I212" s="38">
        <f>'Bieu8-XSKT'!I212</f>
        <v>0</v>
      </c>
      <c r="J212" s="38">
        <f>'Bieu8-XSKT'!J212</f>
        <v>0</v>
      </c>
      <c r="K212" s="38">
        <f>'Bieu8-XSKT'!K212</f>
        <v>0</v>
      </c>
      <c r="L212" s="38">
        <f>'Bieu8-XSKT'!L212</f>
        <v>0</v>
      </c>
      <c r="M212" s="38">
        <f>'Bieu8-XSKT'!M212</f>
        <v>0</v>
      </c>
      <c r="N212" s="38">
        <f>'Bieu8-XSKT'!N212</f>
        <v>0</v>
      </c>
      <c r="O212" s="38">
        <f>'Bieu8-XSKT'!O212</f>
        <v>0</v>
      </c>
      <c r="P212" s="38">
        <f>'Bieu8-XSKT'!P212</f>
        <v>0</v>
      </c>
      <c r="Q212" s="38">
        <f>'Bieu8-XSKT'!Q212</f>
        <v>0</v>
      </c>
      <c r="R212" s="38">
        <f>'Bieu8-XSKT'!R212</f>
        <v>0</v>
      </c>
      <c r="S212" s="38">
        <f>'Bieu8-XSKT'!S212</f>
        <v>0</v>
      </c>
      <c r="T212" s="38">
        <f>'Bieu8-XSKT'!T212</f>
        <v>0</v>
      </c>
      <c r="U212" s="38">
        <f>'Bieu8-XSKT'!U212</f>
        <v>0</v>
      </c>
      <c r="V212" s="38">
        <f>'Bieu8-XSKT'!V212</f>
        <v>0</v>
      </c>
      <c r="W212" s="38">
        <f>'Bieu8-XSKT'!W212</f>
        <v>0</v>
      </c>
      <c r="X212" s="38">
        <f>'Bieu8-XSKT'!X212</f>
        <v>0</v>
      </c>
      <c r="Y212" s="38">
        <f>'Bieu8-XSKT'!Y212</f>
        <v>0</v>
      </c>
      <c r="Z212" s="38">
        <f>'Bieu8-XSKT'!Z212</f>
        <v>0</v>
      </c>
      <c r="AA212" s="38">
        <f>'Bieu8-XSKT'!AA212</f>
        <v>0</v>
      </c>
      <c r="AB212" s="38">
        <f>'Bieu8-XSKT'!AB212</f>
        <v>0</v>
      </c>
      <c r="AC212" s="38">
        <f>'Bieu8-XSKT'!AC212</f>
        <v>0</v>
      </c>
      <c r="AD212" s="38">
        <f>'Bieu8-XSKT'!AD212</f>
        <v>0</v>
      </c>
      <c r="AE212" s="38">
        <f>'Bieu8-XSKT'!AE212</f>
        <v>0</v>
      </c>
      <c r="AF212" s="38">
        <f>'Bieu8-XSKT'!AF212</f>
        <v>0</v>
      </c>
      <c r="AG212" s="38">
        <f>'Bieu8-XSKT'!AG212</f>
        <v>0</v>
      </c>
      <c r="AH212" s="38">
        <f>'Bieu8-XSKT'!AH212</f>
        <v>0</v>
      </c>
      <c r="AI212" s="38">
        <f>'Bieu8-XSKT'!AI212</f>
        <v>0</v>
      </c>
      <c r="AJ212" s="38">
        <f>'Bieu8-XSKT'!AJ212</f>
        <v>0</v>
      </c>
      <c r="AK212" s="38">
        <f>'Bieu8-XSKT'!AK212</f>
        <v>0</v>
      </c>
      <c r="AL212" s="38">
        <f>'Bieu8-XSKT'!AL212</f>
        <v>0</v>
      </c>
      <c r="AM212" s="38">
        <f>'Bieu8-XSKT'!AM212</f>
        <v>0</v>
      </c>
      <c r="AN212" s="38">
        <f>'Bieu8-XSKT'!AN212</f>
        <v>0</v>
      </c>
      <c r="AO212" s="38">
        <f>'Bieu8-XSKT'!AO212</f>
        <v>0</v>
      </c>
      <c r="AP212" s="38">
        <f>'Bieu8-XSKT'!AP212</f>
        <v>0</v>
      </c>
      <c r="AQ212" s="38">
        <f>'Bieu8-XSKT'!AQ212</f>
        <v>0</v>
      </c>
      <c r="AR212" s="38">
        <f>'Bieu8-XSKT'!AR212</f>
        <v>0</v>
      </c>
      <c r="AS212" s="38">
        <f>'Bieu8-XSKT'!AS212</f>
        <v>0</v>
      </c>
      <c r="AT212" s="38">
        <f>'Bieu8-XSKT'!AT212</f>
        <v>0</v>
      </c>
      <c r="AU212" s="38">
        <f>'Bieu8-XSKT'!AU212</f>
        <v>2276</v>
      </c>
      <c r="AV212" s="38">
        <f>'Bieu8-XSKT'!AV212</f>
        <v>2000</v>
      </c>
      <c r="AW212" s="38">
        <f>'Bieu8-XSKT'!AW212</f>
        <v>0</v>
      </c>
      <c r="AX212" s="38">
        <f>'Bieu8-XSKT'!AX212</f>
        <v>2000</v>
      </c>
      <c r="AY212" s="38">
        <f>'Bieu8-XSKT'!AY212</f>
        <v>0</v>
      </c>
      <c r="AZ212" s="38">
        <f>'Bieu8-XSKT'!AZ212</f>
        <v>700</v>
      </c>
      <c r="BA212" s="38">
        <f>'Bieu8-XSKT'!BA212</f>
        <v>0</v>
      </c>
      <c r="BB212" s="38">
        <f>'Bieu8-XSKT'!BB212</f>
        <v>2000</v>
      </c>
      <c r="BC212" s="38">
        <f>'Bieu8-XSKT'!BC212</f>
        <v>0</v>
      </c>
      <c r="BD212" s="38">
        <f>'Bieu8-XSKT'!BD212</f>
        <v>2000</v>
      </c>
      <c r="BE212" s="38">
        <f>'Bieu8-XSKT'!BE212</f>
        <v>0</v>
      </c>
      <c r="BF212" s="38">
        <f>'Bieu8-XSKT'!BF212</f>
        <v>0</v>
      </c>
      <c r="BG212" s="38">
        <f>'Bieu8-XSKT'!BG212</f>
        <v>0</v>
      </c>
      <c r="BH212" s="38">
        <f>'Bieu8-XSKT'!BH212</f>
        <v>0</v>
      </c>
      <c r="BI212" s="38">
        <f>'Bieu8-XSKT'!BI212</f>
        <v>2276</v>
      </c>
      <c r="BJ212" s="38">
        <f>'Bieu8-XSKT'!BJ212</f>
        <v>2000</v>
      </c>
      <c r="BK212" s="38">
        <f>'Bieu8-XSKT'!BK212</f>
        <v>2000</v>
      </c>
      <c r="BL212" s="38">
        <f>'Bieu8-XSKT'!BL212</f>
        <v>0</v>
      </c>
      <c r="BM212" s="38">
        <f>'Bieu8-XSKT'!BM212</f>
        <v>0</v>
      </c>
      <c r="BN212" s="38">
        <f>'Bieu8-XSKT'!BN212</f>
        <v>2000</v>
      </c>
      <c r="BO212" s="38">
        <f>'Bieu8-XSKT'!BO212</f>
        <v>0</v>
      </c>
      <c r="BP212" s="38">
        <f>'Bieu8-XSKT'!BP212</f>
        <v>2000</v>
      </c>
      <c r="BQ212" s="38">
        <f>'Bieu8-XSKT'!BQ212</f>
        <v>0</v>
      </c>
      <c r="BR212" s="38">
        <f>'Bieu8-XSKT'!BR212</f>
        <v>50</v>
      </c>
      <c r="BS212" s="38">
        <f>'Bieu8-XSKT'!BS212</f>
        <v>1950</v>
      </c>
      <c r="BT212" s="38">
        <f>'Bieu8-XSKT'!BT212</f>
        <v>0</v>
      </c>
      <c r="BU212" s="38">
        <f>'Bieu8-XSKT'!BU212</f>
        <v>2000</v>
      </c>
      <c r="BV212" s="38">
        <f>'Bieu8-XSKT'!BV212</f>
        <v>50</v>
      </c>
      <c r="BW212" s="38">
        <f>'Bieu8-XSKT'!BW212</f>
        <v>50</v>
      </c>
      <c r="BX212" s="38">
        <f>'Bieu8-XSKT'!BX212</f>
        <v>50</v>
      </c>
      <c r="BY212" s="38">
        <f>'Bieu8-XSKT'!BY212</f>
        <v>1950</v>
      </c>
      <c r="BZ212" s="38">
        <f>'Bieu8-XSKT'!BZ212</f>
        <v>1950</v>
      </c>
      <c r="CA212" s="38">
        <f>'Bieu8-XSKT'!CA212</f>
        <v>0</v>
      </c>
      <c r="CB212" s="38">
        <f>'Bieu8-XSKT'!CB212</f>
        <v>1950</v>
      </c>
      <c r="CC212" s="39"/>
      <c r="CD212" s="41" t="s">
        <v>55</v>
      </c>
      <c r="CE212" s="41"/>
    </row>
    <row r="213" spans="1:83" s="170" customFormat="1" ht="30" hidden="1" x14ac:dyDescent="0.25">
      <c r="A213" s="41">
        <v>2</v>
      </c>
      <c r="B213" s="51" t="s">
        <v>406</v>
      </c>
      <c r="C213" s="45"/>
      <c r="D213" s="45"/>
      <c r="E213" s="45"/>
      <c r="F213" s="41" t="s">
        <v>407</v>
      </c>
      <c r="G213" s="38">
        <f>'Bieu8-XSKT'!G213</f>
        <v>4053</v>
      </c>
      <c r="H213" s="38">
        <f>'Bieu8-XSKT'!H213</f>
        <v>2000</v>
      </c>
      <c r="I213" s="38">
        <f>'Bieu8-XSKT'!I213</f>
        <v>0</v>
      </c>
      <c r="J213" s="38">
        <f>'Bieu8-XSKT'!J213</f>
        <v>0</v>
      </c>
      <c r="K213" s="38">
        <f>'Bieu8-XSKT'!K213</f>
        <v>0</v>
      </c>
      <c r="L213" s="38">
        <f>'Bieu8-XSKT'!L213</f>
        <v>0</v>
      </c>
      <c r="M213" s="38">
        <f>'Bieu8-XSKT'!M213</f>
        <v>0</v>
      </c>
      <c r="N213" s="38">
        <f>'Bieu8-XSKT'!N213</f>
        <v>0</v>
      </c>
      <c r="O213" s="38">
        <f>'Bieu8-XSKT'!O213</f>
        <v>0</v>
      </c>
      <c r="P213" s="38">
        <f>'Bieu8-XSKT'!P213</f>
        <v>0</v>
      </c>
      <c r="Q213" s="38">
        <f>'Bieu8-XSKT'!Q213</f>
        <v>0</v>
      </c>
      <c r="R213" s="38">
        <f>'Bieu8-XSKT'!R213</f>
        <v>0</v>
      </c>
      <c r="S213" s="38">
        <f>'Bieu8-XSKT'!S213</f>
        <v>0</v>
      </c>
      <c r="T213" s="38">
        <f>'Bieu8-XSKT'!T213</f>
        <v>0</v>
      </c>
      <c r="U213" s="38">
        <f>'Bieu8-XSKT'!U213</f>
        <v>0</v>
      </c>
      <c r="V213" s="38">
        <f>'Bieu8-XSKT'!V213</f>
        <v>0</v>
      </c>
      <c r="W213" s="38">
        <f>'Bieu8-XSKT'!W213</f>
        <v>0</v>
      </c>
      <c r="X213" s="38">
        <f>'Bieu8-XSKT'!X213</f>
        <v>0</v>
      </c>
      <c r="Y213" s="38">
        <f>'Bieu8-XSKT'!Y213</f>
        <v>0</v>
      </c>
      <c r="Z213" s="38">
        <f>'Bieu8-XSKT'!Z213</f>
        <v>0</v>
      </c>
      <c r="AA213" s="38">
        <f>'Bieu8-XSKT'!AA213</f>
        <v>0</v>
      </c>
      <c r="AB213" s="38">
        <f>'Bieu8-XSKT'!AB213</f>
        <v>0</v>
      </c>
      <c r="AC213" s="38">
        <f>'Bieu8-XSKT'!AC213</f>
        <v>0</v>
      </c>
      <c r="AD213" s="38">
        <f>'Bieu8-XSKT'!AD213</f>
        <v>0</v>
      </c>
      <c r="AE213" s="38">
        <f>'Bieu8-XSKT'!AE213</f>
        <v>0</v>
      </c>
      <c r="AF213" s="38">
        <f>'Bieu8-XSKT'!AF213</f>
        <v>0</v>
      </c>
      <c r="AG213" s="38">
        <f>'Bieu8-XSKT'!AG213</f>
        <v>0</v>
      </c>
      <c r="AH213" s="38">
        <f>'Bieu8-XSKT'!AH213</f>
        <v>0</v>
      </c>
      <c r="AI213" s="38">
        <f>'Bieu8-XSKT'!AI213</f>
        <v>0</v>
      </c>
      <c r="AJ213" s="38">
        <f>'Bieu8-XSKT'!AJ213</f>
        <v>0</v>
      </c>
      <c r="AK213" s="38">
        <f>'Bieu8-XSKT'!AK213</f>
        <v>0</v>
      </c>
      <c r="AL213" s="38">
        <f>'Bieu8-XSKT'!AL213</f>
        <v>0</v>
      </c>
      <c r="AM213" s="38">
        <f>'Bieu8-XSKT'!AM213</f>
        <v>0</v>
      </c>
      <c r="AN213" s="38">
        <f>'Bieu8-XSKT'!AN213</f>
        <v>0</v>
      </c>
      <c r="AO213" s="38">
        <f>'Bieu8-XSKT'!AO213</f>
        <v>0</v>
      </c>
      <c r="AP213" s="38">
        <f>'Bieu8-XSKT'!AP213</f>
        <v>0</v>
      </c>
      <c r="AQ213" s="38">
        <f>'Bieu8-XSKT'!AQ213</f>
        <v>0</v>
      </c>
      <c r="AR213" s="38">
        <f>'Bieu8-XSKT'!AR213</f>
        <v>0</v>
      </c>
      <c r="AS213" s="38">
        <f>'Bieu8-XSKT'!AS213</f>
        <v>0</v>
      </c>
      <c r="AT213" s="38">
        <f>'Bieu8-XSKT'!AT213</f>
        <v>0</v>
      </c>
      <c r="AU213" s="38">
        <f>'Bieu8-XSKT'!AU213</f>
        <v>0</v>
      </c>
      <c r="AV213" s="38">
        <f>'Bieu8-XSKT'!AV213</f>
        <v>0</v>
      </c>
      <c r="AW213" s="38">
        <f>'Bieu8-XSKT'!AW213</f>
        <v>0</v>
      </c>
      <c r="AX213" s="38">
        <f>'Bieu8-XSKT'!AX213</f>
        <v>0</v>
      </c>
      <c r="AY213" s="38">
        <f>'Bieu8-XSKT'!AY213</f>
        <v>0</v>
      </c>
      <c r="AZ213" s="38">
        <f>'Bieu8-XSKT'!AZ213</f>
        <v>0</v>
      </c>
      <c r="BA213" s="38">
        <f>'Bieu8-XSKT'!BA213</f>
        <v>0</v>
      </c>
      <c r="BB213" s="38">
        <f>'Bieu8-XSKT'!BB213</f>
        <v>0</v>
      </c>
      <c r="BC213" s="38">
        <f>'Bieu8-XSKT'!BC213</f>
        <v>0</v>
      </c>
      <c r="BD213" s="38">
        <f>'Bieu8-XSKT'!BD213</f>
        <v>0</v>
      </c>
      <c r="BE213" s="38">
        <f>'Bieu8-XSKT'!BE213</f>
        <v>0</v>
      </c>
      <c r="BF213" s="38">
        <f>'Bieu8-XSKT'!BF213</f>
        <v>0</v>
      </c>
      <c r="BG213" s="38">
        <f>'Bieu8-XSKT'!BG213</f>
        <v>0</v>
      </c>
      <c r="BH213" s="38">
        <f>'Bieu8-XSKT'!BH213</f>
        <v>0</v>
      </c>
      <c r="BI213" s="38">
        <f>'Bieu8-XSKT'!BI213</f>
        <v>0</v>
      </c>
      <c r="BJ213" s="38">
        <f>'Bieu8-XSKT'!BJ213</f>
        <v>0</v>
      </c>
      <c r="BK213" s="38">
        <f>'Bieu8-XSKT'!BK213</f>
        <v>0</v>
      </c>
      <c r="BL213" s="38">
        <f>'Bieu8-XSKT'!BL213</f>
        <v>0</v>
      </c>
      <c r="BM213" s="38">
        <f>'Bieu8-XSKT'!BM213</f>
        <v>0</v>
      </c>
      <c r="BN213" s="38">
        <f>'Bieu8-XSKT'!BN213</f>
        <v>0</v>
      </c>
      <c r="BO213" s="38">
        <f>'Bieu8-XSKT'!BO213</f>
        <v>0</v>
      </c>
      <c r="BP213" s="38">
        <f>'Bieu8-XSKT'!BP213</f>
        <v>0</v>
      </c>
      <c r="BQ213" s="38">
        <f>'Bieu8-XSKT'!BQ213</f>
        <v>0</v>
      </c>
      <c r="BR213" s="38">
        <f>'Bieu8-XSKT'!BR213</f>
        <v>0</v>
      </c>
      <c r="BS213" s="38">
        <f>'Bieu8-XSKT'!BS213</f>
        <v>0</v>
      </c>
      <c r="BT213" s="38">
        <f>'Bieu8-XSKT'!BT213</f>
        <v>0</v>
      </c>
      <c r="BU213" s="38">
        <f>'Bieu8-XSKT'!BU213</f>
        <v>2000</v>
      </c>
      <c r="BV213" s="38">
        <f>'Bieu8-XSKT'!BV213</f>
        <v>0</v>
      </c>
      <c r="BW213" s="38">
        <f>'Bieu8-XSKT'!BW213</f>
        <v>0</v>
      </c>
      <c r="BX213" s="38">
        <f>'Bieu8-XSKT'!BX213</f>
        <v>0</v>
      </c>
      <c r="BY213" s="38">
        <f>'Bieu8-XSKT'!BY213</f>
        <v>2000</v>
      </c>
      <c r="BZ213" s="38">
        <f>'Bieu8-XSKT'!BZ213</f>
        <v>2000</v>
      </c>
      <c r="CA213" s="38">
        <f>'Bieu8-XSKT'!CA213</f>
        <v>0</v>
      </c>
      <c r="CB213" s="38">
        <f>'Bieu8-XSKT'!CB213</f>
        <v>2000</v>
      </c>
      <c r="CC213" s="39"/>
      <c r="CD213" s="127" t="s">
        <v>54</v>
      </c>
      <c r="CE213" s="127"/>
    </row>
    <row r="214" spans="1:83" s="158" customFormat="1" ht="15" hidden="1" x14ac:dyDescent="0.25">
      <c r="A214" s="41"/>
      <c r="B214" s="43"/>
      <c r="C214" s="41"/>
      <c r="D214" s="41"/>
      <c r="E214" s="41"/>
      <c r="F214" s="62"/>
      <c r="G214" s="39"/>
      <c r="H214" s="39"/>
      <c r="I214" s="38"/>
      <c r="J214" s="38"/>
      <c r="K214" s="38"/>
      <c r="L214" s="38"/>
      <c r="M214" s="38"/>
      <c r="N214" s="38"/>
      <c r="O214" s="38"/>
      <c r="P214" s="38"/>
      <c r="Q214" s="38"/>
      <c r="R214" s="38"/>
      <c r="S214" s="38"/>
      <c r="T214" s="38"/>
      <c r="U214" s="38"/>
      <c r="V214" s="38"/>
      <c r="W214" s="39"/>
      <c r="X214" s="38"/>
      <c r="Y214" s="38"/>
      <c r="Z214" s="38"/>
      <c r="AA214" s="38"/>
      <c r="AB214" s="39"/>
      <c r="AC214" s="39"/>
      <c r="AD214" s="39"/>
      <c r="AE214" s="39"/>
      <c r="AF214" s="39"/>
      <c r="AG214" s="38"/>
      <c r="AH214" s="39"/>
      <c r="AI214" s="39"/>
      <c r="AJ214" s="39"/>
      <c r="AK214" s="39"/>
      <c r="AL214" s="39"/>
      <c r="AM214" s="39"/>
      <c r="AN214" s="38"/>
      <c r="AO214" s="39"/>
      <c r="AP214" s="38"/>
      <c r="AQ214" s="38"/>
      <c r="AR214" s="38"/>
      <c r="AS214" s="39"/>
      <c r="AT214" s="39"/>
      <c r="AU214" s="38"/>
      <c r="AV214" s="38"/>
      <c r="AW214" s="38"/>
      <c r="AX214" s="38"/>
      <c r="AY214" s="38"/>
      <c r="AZ214" s="38"/>
      <c r="BA214" s="38"/>
      <c r="BB214" s="38"/>
      <c r="BC214" s="38"/>
      <c r="BD214" s="39"/>
      <c r="BE214" s="38"/>
      <c r="BF214" s="38"/>
      <c r="BG214" s="39"/>
      <c r="BH214" s="39"/>
      <c r="BI214" s="39"/>
      <c r="BJ214" s="39"/>
      <c r="BK214" s="39"/>
      <c r="BL214" s="39"/>
      <c r="BM214" s="39"/>
      <c r="BN214" s="39"/>
      <c r="BO214" s="38"/>
      <c r="BP214" s="38"/>
      <c r="BQ214" s="39"/>
      <c r="BR214" s="39"/>
      <c r="BS214" s="39"/>
      <c r="BT214" s="39"/>
      <c r="BU214" s="39"/>
      <c r="BV214" s="39"/>
      <c r="BW214" s="39"/>
      <c r="BX214" s="39"/>
      <c r="BY214" s="39"/>
      <c r="BZ214" s="39"/>
      <c r="CA214" s="39"/>
      <c r="CB214" s="39"/>
      <c r="CC214" s="39"/>
      <c r="CD214" s="41"/>
      <c r="CE214" s="41"/>
    </row>
    <row r="215" spans="1:83" s="17" customFormat="1" ht="15.75" hidden="1" x14ac:dyDescent="0.25">
      <c r="A215" s="41"/>
      <c r="B215" s="43"/>
      <c r="C215" s="44"/>
      <c r="D215" s="44"/>
      <c r="E215" s="41"/>
      <c r="F215" s="41"/>
      <c r="G215" s="39"/>
      <c r="H215" s="39"/>
      <c r="I215" s="38"/>
      <c r="J215" s="38"/>
      <c r="K215" s="38"/>
      <c r="L215" s="39"/>
      <c r="M215" s="39"/>
      <c r="N215" s="39"/>
      <c r="O215" s="39"/>
      <c r="P215" s="38"/>
      <c r="Q215" s="38"/>
      <c r="R215" s="39"/>
      <c r="S215" s="39"/>
      <c r="T215" s="38"/>
      <c r="U215" s="39"/>
      <c r="V215" s="39"/>
      <c r="W215" s="39"/>
      <c r="X215" s="39"/>
      <c r="Y215" s="47"/>
      <c r="Z215" s="38"/>
      <c r="AA215" s="38"/>
      <c r="AB215" s="39"/>
      <c r="AC215" s="39"/>
      <c r="AD215" s="39"/>
      <c r="AE215" s="38"/>
      <c r="AF215" s="38"/>
      <c r="AG215" s="39"/>
      <c r="AH215" s="39"/>
      <c r="AI215" s="39"/>
      <c r="AJ215" s="39"/>
      <c r="AK215" s="39"/>
      <c r="AL215" s="39"/>
      <c r="AM215" s="39"/>
      <c r="AN215" s="39"/>
      <c r="AO215" s="39"/>
      <c r="AP215" s="47"/>
      <c r="AQ215" s="47"/>
      <c r="AR215" s="38"/>
      <c r="AS215" s="39"/>
      <c r="AT215" s="39"/>
      <c r="AU215" s="38"/>
      <c r="AV215" s="38"/>
      <c r="AW215" s="38"/>
      <c r="AX215" s="38"/>
      <c r="AY215" s="38"/>
      <c r="AZ215" s="47"/>
      <c r="BA215" s="38"/>
      <c r="BB215" s="38"/>
      <c r="BC215" s="38"/>
      <c r="BD215" s="39"/>
      <c r="BE215" s="38"/>
      <c r="BF215" s="38"/>
      <c r="BG215" s="39"/>
      <c r="BH215" s="39"/>
      <c r="BI215" s="39"/>
      <c r="BJ215" s="39"/>
      <c r="BK215" s="39"/>
      <c r="BL215" s="39"/>
      <c r="BM215" s="39"/>
      <c r="BN215" s="39"/>
      <c r="BO215" s="38"/>
      <c r="BP215" s="38"/>
      <c r="BQ215" s="39"/>
      <c r="BR215" s="39"/>
      <c r="BS215" s="39"/>
      <c r="BT215" s="39"/>
      <c r="BU215" s="39"/>
      <c r="BV215" s="39"/>
      <c r="BW215" s="39"/>
      <c r="BX215" s="39"/>
      <c r="BY215" s="39"/>
      <c r="BZ215" s="39"/>
      <c r="CA215" s="39"/>
      <c r="CB215" s="39"/>
      <c r="CC215" s="39"/>
      <c r="CD215" s="124"/>
      <c r="CE215" s="124"/>
    </row>
    <row r="216" spans="1:83" s="105" customFormat="1" ht="15" x14ac:dyDescent="0.25">
      <c r="A216" s="143" t="s">
        <v>153</v>
      </c>
      <c r="B216" s="144" t="s">
        <v>183</v>
      </c>
      <c r="C216" s="62"/>
      <c r="D216" s="62"/>
      <c r="E216" s="143"/>
      <c r="F216" s="143"/>
      <c r="G216" s="153">
        <f t="shared" ref="G216:BR216" si="50">G244</f>
        <v>26821</v>
      </c>
      <c r="H216" s="153">
        <f t="shared" si="50"/>
        <v>24138.9</v>
      </c>
      <c r="I216" s="153">
        <f t="shared" si="50"/>
        <v>0</v>
      </c>
      <c r="J216" s="153">
        <f t="shared" si="50"/>
        <v>0</v>
      </c>
      <c r="K216" s="153">
        <f t="shared" si="50"/>
        <v>0</v>
      </c>
      <c r="L216" s="153">
        <f t="shared" si="50"/>
        <v>0</v>
      </c>
      <c r="M216" s="153">
        <f t="shared" si="50"/>
        <v>0</v>
      </c>
      <c r="N216" s="153">
        <f t="shared" si="50"/>
        <v>0</v>
      </c>
      <c r="O216" s="153">
        <f t="shared" si="50"/>
        <v>0</v>
      </c>
      <c r="P216" s="153">
        <f t="shared" si="50"/>
        <v>0</v>
      </c>
      <c r="Q216" s="153">
        <f t="shared" si="50"/>
        <v>0</v>
      </c>
      <c r="R216" s="153">
        <f t="shared" si="50"/>
        <v>0</v>
      </c>
      <c r="S216" s="153">
        <f t="shared" si="50"/>
        <v>0</v>
      </c>
      <c r="T216" s="153">
        <f t="shared" si="50"/>
        <v>0</v>
      </c>
      <c r="U216" s="153">
        <f t="shared" si="50"/>
        <v>0</v>
      </c>
      <c r="V216" s="153">
        <f t="shared" si="50"/>
        <v>0</v>
      </c>
      <c r="W216" s="153">
        <f t="shared" si="50"/>
        <v>0</v>
      </c>
      <c r="X216" s="153">
        <f t="shared" si="50"/>
        <v>0</v>
      </c>
      <c r="Y216" s="153">
        <f t="shared" si="50"/>
        <v>0</v>
      </c>
      <c r="Z216" s="153">
        <f t="shared" si="50"/>
        <v>0</v>
      </c>
      <c r="AA216" s="153">
        <f t="shared" si="50"/>
        <v>0</v>
      </c>
      <c r="AB216" s="153">
        <f t="shared" si="50"/>
        <v>0</v>
      </c>
      <c r="AC216" s="153">
        <f t="shared" si="50"/>
        <v>0</v>
      </c>
      <c r="AD216" s="153">
        <f t="shared" si="50"/>
        <v>0</v>
      </c>
      <c r="AE216" s="153">
        <f t="shared" si="50"/>
        <v>0</v>
      </c>
      <c r="AF216" s="153">
        <f t="shared" si="50"/>
        <v>0</v>
      </c>
      <c r="AG216" s="153">
        <f t="shared" si="50"/>
        <v>0</v>
      </c>
      <c r="AH216" s="153">
        <f t="shared" si="50"/>
        <v>0</v>
      </c>
      <c r="AI216" s="153">
        <f t="shared" si="50"/>
        <v>0</v>
      </c>
      <c r="AJ216" s="153">
        <f t="shared" si="50"/>
        <v>0</v>
      </c>
      <c r="AK216" s="153">
        <f t="shared" si="50"/>
        <v>0</v>
      </c>
      <c r="AL216" s="153">
        <f t="shared" si="50"/>
        <v>0</v>
      </c>
      <c r="AM216" s="153">
        <f t="shared" si="50"/>
        <v>0</v>
      </c>
      <c r="AN216" s="153">
        <f t="shared" si="50"/>
        <v>0</v>
      </c>
      <c r="AO216" s="153">
        <f t="shared" si="50"/>
        <v>0</v>
      </c>
      <c r="AP216" s="153">
        <f t="shared" si="50"/>
        <v>0</v>
      </c>
      <c r="AQ216" s="153">
        <f t="shared" si="50"/>
        <v>0</v>
      </c>
      <c r="AR216" s="153">
        <f t="shared" si="50"/>
        <v>0</v>
      </c>
      <c r="AS216" s="153">
        <f t="shared" si="50"/>
        <v>0</v>
      </c>
      <c r="AT216" s="153">
        <f t="shared" si="50"/>
        <v>0</v>
      </c>
      <c r="AU216" s="153">
        <f t="shared" si="50"/>
        <v>0</v>
      </c>
      <c r="AV216" s="153">
        <f t="shared" si="50"/>
        <v>0</v>
      </c>
      <c r="AW216" s="153">
        <f t="shared" si="50"/>
        <v>0</v>
      </c>
      <c r="AX216" s="153">
        <f t="shared" si="50"/>
        <v>0</v>
      </c>
      <c r="AY216" s="153">
        <f t="shared" si="50"/>
        <v>0</v>
      </c>
      <c r="AZ216" s="153">
        <f t="shared" si="50"/>
        <v>0</v>
      </c>
      <c r="BA216" s="153">
        <f t="shared" si="50"/>
        <v>0</v>
      </c>
      <c r="BB216" s="153">
        <f t="shared" si="50"/>
        <v>0</v>
      </c>
      <c r="BC216" s="153">
        <f t="shared" si="50"/>
        <v>0</v>
      </c>
      <c r="BD216" s="153">
        <f t="shared" si="50"/>
        <v>0</v>
      </c>
      <c r="BE216" s="153">
        <f t="shared" si="50"/>
        <v>0</v>
      </c>
      <c r="BF216" s="153">
        <f t="shared" si="50"/>
        <v>0</v>
      </c>
      <c r="BG216" s="153">
        <f t="shared" si="50"/>
        <v>0</v>
      </c>
      <c r="BH216" s="153">
        <f t="shared" si="50"/>
        <v>0</v>
      </c>
      <c r="BI216" s="153">
        <f t="shared" si="50"/>
        <v>26821</v>
      </c>
      <c r="BJ216" s="153">
        <f t="shared" si="50"/>
        <v>13444.2</v>
      </c>
      <c r="BK216" s="153">
        <f t="shared" si="50"/>
        <v>13444.2</v>
      </c>
      <c r="BL216" s="153">
        <f t="shared" si="50"/>
        <v>0</v>
      </c>
      <c r="BM216" s="153">
        <f t="shared" si="50"/>
        <v>0</v>
      </c>
      <c r="BN216" s="153">
        <f t="shared" si="50"/>
        <v>13444.2</v>
      </c>
      <c r="BO216" s="153">
        <f t="shared" si="50"/>
        <v>0</v>
      </c>
      <c r="BP216" s="153">
        <f t="shared" si="50"/>
        <v>13444.2</v>
      </c>
      <c r="BQ216" s="153">
        <f t="shared" si="50"/>
        <v>0</v>
      </c>
      <c r="BR216" s="153">
        <f t="shared" si="50"/>
        <v>90</v>
      </c>
      <c r="BS216" s="153">
        <f t="shared" ref="BS216:CA216" si="51">BS244</f>
        <v>13384.2</v>
      </c>
      <c r="BT216" s="153">
        <f t="shared" si="51"/>
        <v>0</v>
      </c>
      <c r="BU216" s="153">
        <f t="shared" si="51"/>
        <v>5000</v>
      </c>
      <c r="BV216" s="153">
        <f t="shared" si="51"/>
        <v>30</v>
      </c>
      <c r="BW216" s="153">
        <f t="shared" si="51"/>
        <v>330</v>
      </c>
      <c r="BX216" s="153">
        <f t="shared" si="51"/>
        <v>330</v>
      </c>
      <c r="BY216" s="153">
        <f t="shared" si="51"/>
        <v>4970</v>
      </c>
      <c r="BZ216" s="153">
        <f t="shared" si="51"/>
        <v>8970</v>
      </c>
      <c r="CA216" s="153">
        <f t="shared" si="51"/>
        <v>6000</v>
      </c>
      <c r="CB216" s="153">
        <f>CB244</f>
        <v>10670</v>
      </c>
      <c r="CC216" s="153" t="e">
        <f>CC217+CC230+CC244+#REF!</f>
        <v>#REF!</v>
      </c>
      <c r="CD216" s="154"/>
      <c r="CE216" s="154"/>
    </row>
    <row r="217" spans="1:83" s="172" customFormat="1" ht="28.5" hidden="1" x14ac:dyDescent="0.25">
      <c r="A217" s="171" t="s">
        <v>51</v>
      </c>
      <c r="B217" s="115" t="s">
        <v>52</v>
      </c>
      <c r="C217" s="124"/>
      <c r="D217" s="38"/>
      <c r="E217" s="124"/>
      <c r="F217" s="124"/>
      <c r="G217" s="119">
        <f t="shared" ref="G217:AL217" si="52">SUM(G218:G229)</f>
        <v>145846</v>
      </c>
      <c r="H217" s="119">
        <f t="shared" si="52"/>
        <v>109427</v>
      </c>
      <c r="I217" s="119">
        <f t="shared" si="52"/>
        <v>0</v>
      </c>
      <c r="J217" s="119">
        <f t="shared" si="52"/>
        <v>0</v>
      </c>
      <c r="K217" s="119">
        <f t="shared" si="52"/>
        <v>0</v>
      </c>
      <c r="L217" s="119">
        <f t="shared" si="52"/>
        <v>0</v>
      </c>
      <c r="M217" s="119">
        <f t="shared" si="52"/>
        <v>0</v>
      </c>
      <c r="N217" s="119">
        <f t="shared" si="52"/>
        <v>4500</v>
      </c>
      <c r="O217" s="119">
        <f t="shared" si="52"/>
        <v>4500</v>
      </c>
      <c r="P217" s="119">
        <f t="shared" si="52"/>
        <v>0</v>
      </c>
      <c r="Q217" s="119">
        <f t="shared" si="52"/>
        <v>0</v>
      </c>
      <c r="R217" s="119">
        <f t="shared" si="52"/>
        <v>0</v>
      </c>
      <c r="S217" s="119">
        <f t="shared" si="52"/>
        <v>0</v>
      </c>
      <c r="T217" s="119">
        <f t="shared" si="52"/>
        <v>0</v>
      </c>
      <c r="U217" s="119">
        <f t="shared" si="52"/>
        <v>0</v>
      </c>
      <c r="V217" s="119">
        <f t="shared" si="52"/>
        <v>25241</v>
      </c>
      <c r="W217" s="119">
        <f t="shared" si="52"/>
        <v>10600</v>
      </c>
      <c r="X217" s="119">
        <f t="shared" si="52"/>
        <v>48500</v>
      </c>
      <c r="Y217" s="119">
        <f t="shared" si="52"/>
        <v>48500</v>
      </c>
      <c r="Z217" s="119">
        <f t="shared" si="52"/>
        <v>0</v>
      </c>
      <c r="AA217" s="119">
        <f t="shared" si="52"/>
        <v>0</v>
      </c>
      <c r="AB217" s="119">
        <f t="shared" si="52"/>
        <v>7100</v>
      </c>
      <c r="AC217" s="119">
        <f t="shared" si="52"/>
        <v>7100</v>
      </c>
      <c r="AD217" s="119">
        <f t="shared" si="52"/>
        <v>0</v>
      </c>
      <c r="AE217" s="119">
        <f t="shared" si="52"/>
        <v>0</v>
      </c>
      <c r="AF217" s="119">
        <f t="shared" si="52"/>
        <v>18303</v>
      </c>
      <c r="AG217" s="119">
        <f t="shared" si="52"/>
        <v>7500</v>
      </c>
      <c r="AH217" s="119">
        <f t="shared" si="52"/>
        <v>14600</v>
      </c>
      <c r="AI217" s="119">
        <f t="shared" si="52"/>
        <v>14600</v>
      </c>
      <c r="AJ217" s="119">
        <f t="shared" si="52"/>
        <v>0</v>
      </c>
      <c r="AK217" s="119">
        <f t="shared" si="52"/>
        <v>0</v>
      </c>
      <c r="AL217" s="119">
        <f t="shared" si="52"/>
        <v>5100</v>
      </c>
      <c r="AM217" s="119">
        <f t="shared" ref="AM217:BR217" si="53">SUM(AM218:AM229)</f>
        <v>5100</v>
      </c>
      <c r="AN217" s="119">
        <f t="shared" si="53"/>
        <v>25200</v>
      </c>
      <c r="AO217" s="119">
        <f t="shared" si="53"/>
        <v>25200</v>
      </c>
      <c r="AP217" s="119">
        <f t="shared" si="53"/>
        <v>18350</v>
      </c>
      <c r="AQ217" s="119">
        <f t="shared" si="53"/>
        <v>15107</v>
      </c>
      <c r="AR217" s="119">
        <f t="shared" si="53"/>
        <v>16445</v>
      </c>
      <c r="AS217" s="119">
        <f t="shared" si="53"/>
        <v>43400</v>
      </c>
      <c r="AT217" s="119">
        <f t="shared" si="53"/>
        <v>41400</v>
      </c>
      <c r="AU217" s="119">
        <f t="shared" si="53"/>
        <v>93894</v>
      </c>
      <c r="AV217" s="119">
        <f t="shared" si="53"/>
        <v>90703</v>
      </c>
      <c r="AW217" s="119">
        <f t="shared" si="53"/>
        <v>30950</v>
      </c>
      <c r="AX217" s="119">
        <f t="shared" si="53"/>
        <v>59663</v>
      </c>
      <c r="AY217" s="119">
        <f t="shared" si="53"/>
        <v>25600</v>
      </c>
      <c r="AZ217" s="119">
        <f t="shared" si="53"/>
        <v>33587.5</v>
      </c>
      <c r="BA217" s="119">
        <f t="shared" si="53"/>
        <v>31270.1</v>
      </c>
      <c r="BB217" s="119">
        <f t="shared" si="53"/>
        <v>34063</v>
      </c>
      <c r="BC217" s="119">
        <f t="shared" si="53"/>
        <v>0</v>
      </c>
      <c r="BD217" s="119">
        <f t="shared" si="53"/>
        <v>34063</v>
      </c>
      <c r="BE217" s="119">
        <f t="shared" si="53"/>
        <v>16543</v>
      </c>
      <c r="BF217" s="119">
        <f t="shared" si="53"/>
        <v>16543</v>
      </c>
      <c r="BG217" s="119">
        <f t="shared" si="53"/>
        <v>56840</v>
      </c>
      <c r="BH217" s="119">
        <f t="shared" si="53"/>
        <v>56840</v>
      </c>
      <c r="BI217" s="119">
        <f t="shared" si="53"/>
        <v>94604</v>
      </c>
      <c r="BJ217" s="119">
        <f t="shared" si="53"/>
        <v>91413</v>
      </c>
      <c r="BK217" s="119">
        <f t="shared" si="53"/>
        <v>106914</v>
      </c>
      <c r="BL217" s="119">
        <f t="shared" si="53"/>
        <v>73840</v>
      </c>
      <c r="BM217" s="119">
        <f t="shared" si="53"/>
        <v>25600</v>
      </c>
      <c r="BN217" s="119">
        <f t="shared" si="53"/>
        <v>29673</v>
      </c>
      <c r="BO217" s="119">
        <f t="shared" si="53"/>
        <v>3501</v>
      </c>
      <c r="BP217" s="119">
        <f t="shared" si="53"/>
        <v>33074</v>
      </c>
      <c r="BQ217" s="119">
        <f t="shared" si="53"/>
        <v>29803</v>
      </c>
      <c r="BR217" s="119">
        <f t="shared" si="53"/>
        <v>20200</v>
      </c>
      <c r="BS217" s="119">
        <f t="shared" ref="BS217:BW217" si="54">SUM(BS218:BS229)</f>
        <v>2660</v>
      </c>
      <c r="BT217" s="119">
        <f t="shared" si="54"/>
        <v>-802</v>
      </c>
      <c r="BU217" s="119">
        <f t="shared" si="54"/>
        <v>103991</v>
      </c>
      <c r="BV217" s="119">
        <f t="shared" si="54"/>
        <v>93864</v>
      </c>
      <c r="BW217" s="119">
        <f t="shared" si="54"/>
        <v>20200</v>
      </c>
      <c r="BX217" s="119"/>
      <c r="BY217" s="119">
        <f>SUM(BY218:BY229)</f>
        <v>10127</v>
      </c>
      <c r="BZ217" s="119">
        <f>SUM(BZ218:BZ229)</f>
        <v>10127</v>
      </c>
      <c r="CA217" s="119">
        <v>1840</v>
      </c>
      <c r="CB217" s="119">
        <f>SUM(CB218:CB229)</f>
        <v>11967</v>
      </c>
      <c r="CC217" s="119">
        <f>SUM(CC218:CC229)</f>
        <v>1840</v>
      </c>
      <c r="CD217" s="118"/>
      <c r="CE217" s="118"/>
    </row>
    <row r="218" spans="1:83" s="175" customFormat="1" ht="45" hidden="1" x14ac:dyDescent="0.25">
      <c r="A218" s="41">
        <v>1</v>
      </c>
      <c r="B218" s="51" t="s">
        <v>184</v>
      </c>
      <c r="C218" s="124"/>
      <c r="D218" s="38"/>
      <c r="E218" s="41">
        <v>2017</v>
      </c>
      <c r="F218" s="133" t="s">
        <v>236</v>
      </c>
      <c r="G218" s="119">
        <f>'Bieu8-XSKT'!G218</f>
        <v>13277</v>
      </c>
      <c r="H218" s="119">
        <f>'Bieu8-XSKT'!H218</f>
        <v>12777</v>
      </c>
      <c r="I218" s="119">
        <f>'Bieu8-XSKT'!I218</f>
        <v>0</v>
      </c>
      <c r="J218" s="119">
        <f>'Bieu8-XSKT'!J218</f>
        <v>0</v>
      </c>
      <c r="K218" s="119">
        <f>'Bieu8-XSKT'!K218</f>
        <v>0</v>
      </c>
      <c r="L218" s="119">
        <f>'Bieu8-XSKT'!L218</f>
        <v>0</v>
      </c>
      <c r="M218" s="119">
        <f>'Bieu8-XSKT'!M218</f>
        <v>0</v>
      </c>
      <c r="N218" s="119">
        <f>'Bieu8-XSKT'!N218</f>
        <v>0</v>
      </c>
      <c r="O218" s="119">
        <f>'Bieu8-XSKT'!O218</f>
        <v>0</v>
      </c>
      <c r="P218" s="119">
        <f>'Bieu8-XSKT'!P218</f>
        <v>0</v>
      </c>
      <c r="Q218" s="119">
        <f>'Bieu8-XSKT'!Q218</f>
        <v>0</v>
      </c>
      <c r="R218" s="119">
        <f>'Bieu8-XSKT'!R218</f>
        <v>0</v>
      </c>
      <c r="S218" s="119">
        <f>'Bieu8-XSKT'!S218</f>
        <v>0</v>
      </c>
      <c r="T218" s="119">
        <f>'Bieu8-XSKT'!T218</f>
        <v>0</v>
      </c>
      <c r="U218" s="119">
        <f>'Bieu8-XSKT'!U218</f>
        <v>0</v>
      </c>
      <c r="V218" s="119">
        <f>'Bieu8-XSKT'!V218</f>
        <v>0</v>
      </c>
      <c r="W218" s="119">
        <f>'Bieu8-XSKT'!W218</f>
        <v>0</v>
      </c>
      <c r="X218" s="119">
        <f>'Bieu8-XSKT'!X218</f>
        <v>0</v>
      </c>
      <c r="Y218" s="119">
        <f>'Bieu8-XSKT'!Y218</f>
        <v>0</v>
      </c>
      <c r="Z218" s="119">
        <f>'Bieu8-XSKT'!Z218</f>
        <v>0</v>
      </c>
      <c r="AA218" s="119">
        <f>'Bieu8-XSKT'!AA218</f>
        <v>0</v>
      </c>
      <c r="AB218" s="119">
        <f>'Bieu8-XSKT'!AB218</f>
        <v>0</v>
      </c>
      <c r="AC218" s="119">
        <f>'Bieu8-XSKT'!AC218</f>
        <v>0</v>
      </c>
      <c r="AD218" s="119">
        <f>'Bieu8-XSKT'!AD218</f>
        <v>0</v>
      </c>
      <c r="AE218" s="119">
        <f>'Bieu8-XSKT'!AE218</f>
        <v>0</v>
      </c>
      <c r="AF218" s="119">
        <f>'Bieu8-XSKT'!AF218</f>
        <v>0</v>
      </c>
      <c r="AG218" s="119">
        <f>'Bieu8-XSKT'!AG218</f>
        <v>0</v>
      </c>
      <c r="AH218" s="119">
        <f>'Bieu8-XSKT'!AH218</f>
        <v>0</v>
      </c>
      <c r="AI218" s="119">
        <f>'Bieu8-XSKT'!AI218</f>
        <v>0</v>
      </c>
      <c r="AJ218" s="119">
        <f>'Bieu8-XSKT'!AJ218</f>
        <v>0</v>
      </c>
      <c r="AK218" s="119">
        <f>'Bieu8-XSKT'!AK218</f>
        <v>0</v>
      </c>
      <c r="AL218" s="119">
        <f>'Bieu8-XSKT'!AL218</f>
        <v>0</v>
      </c>
      <c r="AM218" s="119">
        <f>'Bieu8-XSKT'!AM218</f>
        <v>0</v>
      </c>
      <c r="AN218" s="119">
        <f>'Bieu8-XSKT'!AN218</f>
        <v>0</v>
      </c>
      <c r="AO218" s="119">
        <f>'Bieu8-XSKT'!AO218</f>
        <v>0</v>
      </c>
      <c r="AP218" s="119">
        <f>'Bieu8-XSKT'!AP218</f>
        <v>3600</v>
      </c>
      <c r="AQ218" s="119">
        <f>'Bieu8-XSKT'!AQ218</f>
        <v>3550</v>
      </c>
      <c r="AR218" s="119">
        <f>'Bieu8-XSKT'!AR218</f>
        <v>3600</v>
      </c>
      <c r="AS218" s="119">
        <f>'Bieu8-XSKT'!AS218</f>
        <v>3600</v>
      </c>
      <c r="AT218" s="119">
        <f>'Bieu8-XSKT'!AT218</f>
        <v>3600</v>
      </c>
      <c r="AU218" s="119">
        <f>'Bieu8-XSKT'!AU218</f>
        <v>12000</v>
      </c>
      <c r="AV218" s="119">
        <f>'Bieu8-XSKT'!AV218</f>
        <v>12000</v>
      </c>
      <c r="AW218" s="119">
        <f>'Bieu8-XSKT'!AW218</f>
        <v>3600</v>
      </c>
      <c r="AX218" s="119">
        <f>'Bieu8-XSKT'!AX218</f>
        <v>8310</v>
      </c>
      <c r="AY218" s="119">
        <f>'Bieu8-XSKT'!AY218</f>
        <v>5000</v>
      </c>
      <c r="AZ218" s="119">
        <f>'Bieu8-XSKT'!AZ218</f>
        <v>7300</v>
      </c>
      <c r="BA218" s="119">
        <f>'Bieu8-XSKT'!BA218</f>
        <v>5343.9</v>
      </c>
      <c r="BB218" s="119">
        <f>'Bieu8-XSKT'!BB218</f>
        <v>3310</v>
      </c>
      <c r="BC218" s="119">
        <f>'Bieu8-XSKT'!BC218</f>
        <v>0</v>
      </c>
      <c r="BD218" s="119">
        <f>'Bieu8-XSKT'!BD218</f>
        <v>3310</v>
      </c>
      <c r="BE218" s="119">
        <f>'Bieu8-XSKT'!BE218</f>
        <v>5000</v>
      </c>
      <c r="BF218" s="119">
        <f>'Bieu8-XSKT'!BF218</f>
        <v>5000</v>
      </c>
      <c r="BG218" s="119">
        <f>'Bieu8-XSKT'!BG218</f>
        <v>8890</v>
      </c>
      <c r="BH218" s="119">
        <f>'Bieu8-XSKT'!BH218</f>
        <v>8890</v>
      </c>
      <c r="BI218" s="119">
        <f>'Bieu8-XSKT'!BI218</f>
        <v>12000</v>
      </c>
      <c r="BJ218" s="119">
        <f>'Bieu8-XSKT'!BJ218</f>
        <v>12000</v>
      </c>
      <c r="BK218" s="119">
        <f>'Bieu8-XSKT'!BK218</f>
        <v>13200</v>
      </c>
      <c r="BL218" s="119">
        <f>'Bieu8-XSKT'!BL218</f>
        <v>8890</v>
      </c>
      <c r="BM218" s="119">
        <f>'Bieu8-XSKT'!BM218</f>
        <v>5000</v>
      </c>
      <c r="BN218" s="119">
        <f>'Bieu8-XSKT'!BN218</f>
        <v>3110</v>
      </c>
      <c r="BO218" s="119">
        <f>'Bieu8-XSKT'!BO218</f>
        <v>1200</v>
      </c>
      <c r="BP218" s="119">
        <f>'Bieu8-XSKT'!BP218</f>
        <v>4310</v>
      </c>
      <c r="BQ218" s="119">
        <f>'Bieu8-XSKT'!BQ218</f>
        <v>3000</v>
      </c>
      <c r="BR218" s="119">
        <f>'Bieu8-XSKT'!BR218</f>
        <v>3000</v>
      </c>
      <c r="BS218" s="119">
        <f>'Bieu8-XSKT'!BS218</f>
        <v>1310</v>
      </c>
      <c r="BT218" s="119">
        <f>'Bieu8-XSKT'!BT218</f>
        <v>-452</v>
      </c>
      <c r="BU218" s="119">
        <f>'Bieu8-XSKT'!BU218</f>
        <v>12748</v>
      </c>
      <c r="BV218" s="119">
        <f>'Bieu8-XSKT'!BV218</f>
        <v>11794</v>
      </c>
      <c r="BW218" s="119">
        <f>'Bieu8-XSKT'!BW218</f>
        <v>3000</v>
      </c>
      <c r="BX218" s="119">
        <f>'Bieu8-XSKT'!BX218</f>
        <v>3000</v>
      </c>
      <c r="BY218" s="119">
        <f>'Bieu8-XSKT'!BY218</f>
        <v>954</v>
      </c>
      <c r="BZ218" s="119">
        <f>'Bieu8-XSKT'!BZ218</f>
        <v>954</v>
      </c>
      <c r="CA218" s="119">
        <f>'Bieu8-XSKT'!CA218</f>
        <v>0</v>
      </c>
      <c r="CB218" s="119">
        <f>'Bieu8-XSKT'!CB218</f>
        <v>954</v>
      </c>
      <c r="CC218" s="39"/>
      <c r="CD218" s="173" t="s">
        <v>55</v>
      </c>
      <c r="CE218" s="173"/>
    </row>
    <row r="219" spans="1:83" s="125" customFormat="1" ht="45" hidden="1" x14ac:dyDescent="0.25">
      <c r="A219" s="41">
        <f>A218+1</f>
        <v>2</v>
      </c>
      <c r="B219" s="141" t="s">
        <v>185</v>
      </c>
      <c r="C219" s="176"/>
      <c r="D219" s="176"/>
      <c r="E219" s="41">
        <v>2017</v>
      </c>
      <c r="F219" s="41" t="s">
        <v>186</v>
      </c>
      <c r="G219" s="119">
        <f>'Bieu8-XSKT'!G219</f>
        <v>5990</v>
      </c>
      <c r="H219" s="119">
        <f>'Bieu8-XSKT'!H219</f>
        <v>5000</v>
      </c>
      <c r="I219" s="119">
        <f>'Bieu8-XSKT'!I219</f>
        <v>0</v>
      </c>
      <c r="J219" s="119">
        <f>'Bieu8-XSKT'!J219</f>
        <v>0</v>
      </c>
      <c r="K219" s="119">
        <f>'Bieu8-XSKT'!K219</f>
        <v>0</v>
      </c>
      <c r="L219" s="119">
        <f>'Bieu8-XSKT'!L219</f>
        <v>0</v>
      </c>
      <c r="M219" s="119">
        <f>'Bieu8-XSKT'!M219</f>
        <v>0</v>
      </c>
      <c r="N219" s="119">
        <f>'Bieu8-XSKT'!N219</f>
        <v>0</v>
      </c>
      <c r="O219" s="119">
        <f>'Bieu8-XSKT'!O219</f>
        <v>0</v>
      </c>
      <c r="P219" s="119">
        <f>'Bieu8-XSKT'!P219</f>
        <v>0</v>
      </c>
      <c r="Q219" s="119">
        <f>'Bieu8-XSKT'!Q219</f>
        <v>0</v>
      </c>
      <c r="R219" s="119">
        <f>'Bieu8-XSKT'!R219</f>
        <v>0</v>
      </c>
      <c r="S219" s="119">
        <f>'Bieu8-XSKT'!S219</f>
        <v>0</v>
      </c>
      <c r="T219" s="119">
        <f>'Bieu8-XSKT'!T219</f>
        <v>0</v>
      </c>
      <c r="U219" s="119">
        <f>'Bieu8-XSKT'!U219</f>
        <v>0</v>
      </c>
      <c r="V219" s="119">
        <f>'Bieu8-XSKT'!V219</f>
        <v>0</v>
      </c>
      <c r="W219" s="119">
        <f>'Bieu8-XSKT'!W219</f>
        <v>0</v>
      </c>
      <c r="X219" s="119">
        <f>'Bieu8-XSKT'!X219</f>
        <v>0</v>
      </c>
      <c r="Y219" s="119">
        <f>'Bieu8-XSKT'!Y219</f>
        <v>0</v>
      </c>
      <c r="Z219" s="119">
        <f>'Bieu8-XSKT'!Z219</f>
        <v>0</v>
      </c>
      <c r="AA219" s="119">
        <f>'Bieu8-XSKT'!AA219</f>
        <v>0</v>
      </c>
      <c r="AB219" s="119">
        <f>'Bieu8-XSKT'!AB219</f>
        <v>0</v>
      </c>
      <c r="AC219" s="119">
        <f>'Bieu8-XSKT'!AC219</f>
        <v>0</v>
      </c>
      <c r="AD219" s="119">
        <f>'Bieu8-XSKT'!AD219</f>
        <v>0</v>
      </c>
      <c r="AE219" s="119">
        <f>'Bieu8-XSKT'!AE219</f>
        <v>0</v>
      </c>
      <c r="AF219" s="119">
        <f>'Bieu8-XSKT'!AF219</f>
        <v>0</v>
      </c>
      <c r="AG219" s="119">
        <f>'Bieu8-XSKT'!AG219</f>
        <v>0</v>
      </c>
      <c r="AH219" s="119">
        <f>'Bieu8-XSKT'!AH219</f>
        <v>0</v>
      </c>
      <c r="AI219" s="119">
        <f>'Bieu8-XSKT'!AI219</f>
        <v>0</v>
      </c>
      <c r="AJ219" s="119">
        <f>'Bieu8-XSKT'!AJ219</f>
        <v>0</v>
      </c>
      <c r="AK219" s="119">
        <f>'Bieu8-XSKT'!AK219</f>
        <v>0</v>
      </c>
      <c r="AL219" s="119">
        <f>'Bieu8-XSKT'!AL219</f>
        <v>0</v>
      </c>
      <c r="AM219" s="119">
        <f>'Bieu8-XSKT'!AM219</f>
        <v>0</v>
      </c>
      <c r="AN219" s="119">
        <f>'Bieu8-XSKT'!AN219</f>
        <v>0</v>
      </c>
      <c r="AO219" s="119">
        <f>'Bieu8-XSKT'!AO219</f>
        <v>0</v>
      </c>
      <c r="AP219" s="119">
        <f>'Bieu8-XSKT'!AP219</f>
        <v>2000</v>
      </c>
      <c r="AQ219" s="119">
        <f>'Bieu8-XSKT'!AQ219</f>
        <v>2000</v>
      </c>
      <c r="AR219" s="119">
        <f>'Bieu8-XSKT'!AR219</f>
        <v>1000</v>
      </c>
      <c r="AS219" s="119">
        <f>'Bieu8-XSKT'!AS219</f>
        <v>2000</v>
      </c>
      <c r="AT219" s="119">
        <f>'Bieu8-XSKT'!AT219</f>
        <v>0</v>
      </c>
      <c r="AU219" s="119">
        <f>'Bieu8-XSKT'!AU219</f>
        <v>5991</v>
      </c>
      <c r="AV219" s="119">
        <f>'Bieu8-XSKT'!AV219</f>
        <v>3400</v>
      </c>
      <c r="AW219" s="119">
        <f>'Bieu8-XSKT'!AW219</f>
        <v>0</v>
      </c>
      <c r="AX219" s="119">
        <f>'Bieu8-XSKT'!AX219</f>
        <v>3400</v>
      </c>
      <c r="AY219" s="119">
        <f>'Bieu8-XSKT'!AY219</f>
        <v>2000</v>
      </c>
      <c r="AZ219" s="119">
        <f>'Bieu8-XSKT'!AZ219</f>
        <v>2000</v>
      </c>
      <c r="BA219" s="119">
        <f>'Bieu8-XSKT'!BA219</f>
        <v>2500</v>
      </c>
      <c r="BB219" s="119">
        <f>'Bieu8-XSKT'!BB219</f>
        <v>1400</v>
      </c>
      <c r="BC219" s="119">
        <f>'Bieu8-XSKT'!BC219</f>
        <v>0</v>
      </c>
      <c r="BD219" s="119">
        <f>'Bieu8-XSKT'!BD219</f>
        <v>1400</v>
      </c>
      <c r="BE219" s="119">
        <f>'Bieu8-XSKT'!BE219</f>
        <v>1500</v>
      </c>
      <c r="BF219" s="119">
        <f>'Bieu8-XSKT'!BF219</f>
        <v>1500</v>
      </c>
      <c r="BG219" s="119">
        <f>'Bieu8-XSKT'!BG219</f>
        <v>2000</v>
      </c>
      <c r="BH219" s="119">
        <f>'Bieu8-XSKT'!BH219</f>
        <v>2000</v>
      </c>
      <c r="BI219" s="119">
        <f>'Bieu8-XSKT'!BI219</f>
        <v>5991</v>
      </c>
      <c r="BJ219" s="119">
        <f>'Bieu8-XSKT'!BJ219</f>
        <v>3400</v>
      </c>
      <c r="BK219" s="119">
        <f>'Bieu8-XSKT'!BK219</f>
        <v>3400</v>
      </c>
      <c r="BL219" s="119">
        <f>'Bieu8-XSKT'!BL219</f>
        <v>2000</v>
      </c>
      <c r="BM219" s="119">
        <f>'Bieu8-XSKT'!BM219</f>
        <v>2000</v>
      </c>
      <c r="BN219" s="119">
        <f>'Bieu8-XSKT'!BN219</f>
        <v>1400</v>
      </c>
      <c r="BO219" s="119">
        <f>'Bieu8-XSKT'!BO219</f>
        <v>0</v>
      </c>
      <c r="BP219" s="119">
        <f>'Bieu8-XSKT'!BP219</f>
        <v>1400</v>
      </c>
      <c r="BQ219" s="119">
        <f>'Bieu8-XSKT'!BQ219</f>
        <v>1000</v>
      </c>
      <c r="BR219" s="119">
        <f>'Bieu8-XSKT'!BR219</f>
        <v>1000</v>
      </c>
      <c r="BS219" s="119">
        <f>'Bieu8-XSKT'!BS219</f>
        <v>400</v>
      </c>
      <c r="BT219" s="119">
        <f>'Bieu8-XSKT'!BT219</f>
        <v>0</v>
      </c>
      <c r="BU219" s="119">
        <f>'Bieu8-XSKT'!BU219</f>
        <v>3160</v>
      </c>
      <c r="BV219" s="119">
        <f>'Bieu8-XSKT'!BV219</f>
        <v>3000</v>
      </c>
      <c r="BW219" s="119">
        <f>'Bieu8-XSKT'!BW219</f>
        <v>1000</v>
      </c>
      <c r="BX219" s="119">
        <f>'Bieu8-XSKT'!BX219</f>
        <v>1000</v>
      </c>
      <c r="BY219" s="119">
        <f>'Bieu8-XSKT'!BY219</f>
        <v>160</v>
      </c>
      <c r="BZ219" s="119">
        <f>'Bieu8-XSKT'!BZ219</f>
        <v>160</v>
      </c>
      <c r="CA219" s="119">
        <f>'Bieu8-XSKT'!CA219</f>
        <v>1840</v>
      </c>
      <c r="CB219" s="119">
        <f>'Bieu8-XSKT'!CB219</f>
        <v>2000</v>
      </c>
      <c r="CC219" s="39">
        <f>CB219-BY219</f>
        <v>1840</v>
      </c>
      <c r="CD219" s="58" t="s">
        <v>58</v>
      </c>
      <c r="CE219" s="58"/>
    </row>
    <row r="220" spans="1:83" s="105" customFormat="1" ht="45" hidden="1" x14ac:dyDescent="0.25">
      <c r="A220" s="41">
        <f>A219+1</f>
        <v>3</v>
      </c>
      <c r="B220" s="43" t="s">
        <v>187</v>
      </c>
      <c r="C220" s="177"/>
      <c r="D220" s="177"/>
      <c r="E220" s="41">
        <v>2018</v>
      </c>
      <c r="F220" s="142" t="s">
        <v>188</v>
      </c>
      <c r="G220" s="119">
        <f>'Bieu8-XSKT'!G220</f>
        <v>3496</v>
      </c>
      <c r="H220" s="119">
        <f>'Bieu8-XSKT'!H220</f>
        <v>3150</v>
      </c>
      <c r="I220" s="119">
        <f>'Bieu8-XSKT'!I220</f>
        <v>0</v>
      </c>
      <c r="J220" s="119">
        <f>'Bieu8-XSKT'!J220</f>
        <v>0</v>
      </c>
      <c r="K220" s="119">
        <f>'Bieu8-XSKT'!K220</f>
        <v>0</v>
      </c>
      <c r="L220" s="119">
        <f>'Bieu8-XSKT'!L220</f>
        <v>0</v>
      </c>
      <c r="M220" s="119">
        <f>'Bieu8-XSKT'!M220</f>
        <v>0</v>
      </c>
      <c r="N220" s="119">
        <f>'Bieu8-XSKT'!N220</f>
        <v>0</v>
      </c>
      <c r="O220" s="119">
        <f>'Bieu8-XSKT'!O220</f>
        <v>0</v>
      </c>
      <c r="P220" s="119">
        <f>'Bieu8-XSKT'!P220</f>
        <v>0</v>
      </c>
      <c r="Q220" s="119">
        <f>'Bieu8-XSKT'!Q220</f>
        <v>0</v>
      </c>
      <c r="R220" s="119">
        <f>'Bieu8-XSKT'!R220</f>
        <v>0</v>
      </c>
      <c r="S220" s="119">
        <f>'Bieu8-XSKT'!S220</f>
        <v>0</v>
      </c>
      <c r="T220" s="119">
        <f>'Bieu8-XSKT'!T220</f>
        <v>0</v>
      </c>
      <c r="U220" s="119">
        <f>'Bieu8-XSKT'!U220</f>
        <v>0</v>
      </c>
      <c r="V220" s="119">
        <f>'Bieu8-XSKT'!V220</f>
        <v>0</v>
      </c>
      <c r="W220" s="119">
        <f>'Bieu8-XSKT'!W220</f>
        <v>0</v>
      </c>
      <c r="X220" s="119">
        <f>'Bieu8-XSKT'!X220</f>
        <v>0</v>
      </c>
      <c r="Y220" s="119">
        <f>'Bieu8-XSKT'!Y220</f>
        <v>0</v>
      </c>
      <c r="Z220" s="119">
        <f>'Bieu8-XSKT'!Z220</f>
        <v>0</v>
      </c>
      <c r="AA220" s="119">
        <f>'Bieu8-XSKT'!AA220</f>
        <v>0</v>
      </c>
      <c r="AB220" s="119">
        <f>'Bieu8-XSKT'!AB220</f>
        <v>0</v>
      </c>
      <c r="AC220" s="119">
        <f>'Bieu8-XSKT'!AC220</f>
        <v>0</v>
      </c>
      <c r="AD220" s="119">
        <f>'Bieu8-XSKT'!AD220</f>
        <v>0</v>
      </c>
      <c r="AE220" s="119">
        <f>'Bieu8-XSKT'!AE220</f>
        <v>0</v>
      </c>
      <c r="AF220" s="119">
        <f>'Bieu8-XSKT'!AF220</f>
        <v>0</v>
      </c>
      <c r="AG220" s="119">
        <f>'Bieu8-XSKT'!AG220</f>
        <v>0</v>
      </c>
      <c r="AH220" s="119">
        <f>'Bieu8-XSKT'!AH220</f>
        <v>0</v>
      </c>
      <c r="AI220" s="119">
        <f>'Bieu8-XSKT'!AI220</f>
        <v>0</v>
      </c>
      <c r="AJ220" s="119">
        <f>'Bieu8-XSKT'!AJ220</f>
        <v>0</v>
      </c>
      <c r="AK220" s="119">
        <f>'Bieu8-XSKT'!AK220</f>
        <v>0</v>
      </c>
      <c r="AL220" s="119">
        <f>'Bieu8-XSKT'!AL220</f>
        <v>0</v>
      </c>
      <c r="AM220" s="119">
        <f>'Bieu8-XSKT'!AM220</f>
        <v>0</v>
      </c>
      <c r="AN220" s="119">
        <f>'Bieu8-XSKT'!AN220</f>
        <v>0</v>
      </c>
      <c r="AO220" s="119">
        <f>'Bieu8-XSKT'!AO220</f>
        <v>0</v>
      </c>
      <c r="AP220" s="119">
        <f>'Bieu8-XSKT'!AP220</f>
        <v>0</v>
      </c>
      <c r="AQ220" s="119">
        <f>'Bieu8-XSKT'!AQ220</f>
        <v>0</v>
      </c>
      <c r="AR220" s="119">
        <f>'Bieu8-XSKT'!AR220</f>
        <v>0</v>
      </c>
      <c r="AS220" s="119">
        <f>'Bieu8-XSKT'!AS220</f>
        <v>0</v>
      </c>
      <c r="AT220" s="119">
        <f>'Bieu8-XSKT'!AT220</f>
        <v>0</v>
      </c>
      <c r="AU220" s="119">
        <f>'Bieu8-XSKT'!AU220</f>
        <v>3150</v>
      </c>
      <c r="AV220" s="119">
        <f>'Bieu8-XSKT'!AV220</f>
        <v>3150</v>
      </c>
      <c r="AW220" s="119">
        <f>'Bieu8-XSKT'!AW220</f>
        <v>0</v>
      </c>
      <c r="AX220" s="119">
        <f>'Bieu8-XSKT'!AX220</f>
        <v>3150</v>
      </c>
      <c r="AY220" s="119">
        <f>'Bieu8-XSKT'!AY220</f>
        <v>800</v>
      </c>
      <c r="AZ220" s="119">
        <f>'Bieu8-XSKT'!AZ220</f>
        <v>787.5</v>
      </c>
      <c r="BA220" s="119">
        <f>'Bieu8-XSKT'!BA220</f>
        <v>0</v>
      </c>
      <c r="BB220" s="119">
        <f>'Bieu8-XSKT'!BB220</f>
        <v>2350</v>
      </c>
      <c r="BC220" s="119">
        <f>'Bieu8-XSKT'!BC220</f>
        <v>0</v>
      </c>
      <c r="BD220" s="119">
        <f>'Bieu8-XSKT'!BD220</f>
        <v>2350</v>
      </c>
      <c r="BE220" s="119">
        <f>'Bieu8-XSKT'!BE220</f>
        <v>800</v>
      </c>
      <c r="BF220" s="119">
        <f>'Bieu8-XSKT'!BF220</f>
        <v>800</v>
      </c>
      <c r="BG220" s="119">
        <f>'Bieu8-XSKT'!BG220</f>
        <v>800</v>
      </c>
      <c r="BH220" s="119">
        <f>'Bieu8-XSKT'!BH220</f>
        <v>800</v>
      </c>
      <c r="BI220" s="119">
        <f>'Bieu8-XSKT'!BI220</f>
        <v>3150</v>
      </c>
      <c r="BJ220" s="119">
        <f>'Bieu8-XSKT'!BJ220</f>
        <v>3150</v>
      </c>
      <c r="BK220" s="119">
        <f>'Bieu8-XSKT'!BK220</f>
        <v>3150</v>
      </c>
      <c r="BL220" s="119">
        <f>'Bieu8-XSKT'!BL220</f>
        <v>800</v>
      </c>
      <c r="BM220" s="119">
        <f>'Bieu8-XSKT'!BM220</f>
        <v>800</v>
      </c>
      <c r="BN220" s="119">
        <f>'Bieu8-XSKT'!BN220</f>
        <v>2350</v>
      </c>
      <c r="BO220" s="119">
        <f>'Bieu8-XSKT'!BO220</f>
        <v>0</v>
      </c>
      <c r="BP220" s="119">
        <f>'Bieu8-XSKT'!BP220</f>
        <v>2350</v>
      </c>
      <c r="BQ220" s="119">
        <f>'Bieu8-XSKT'!BQ220</f>
        <v>1400</v>
      </c>
      <c r="BR220" s="119">
        <f>'Bieu8-XSKT'!BR220</f>
        <v>1400</v>
      </c>
      <c r="BS220" s="119">
        <f>'Bieu8-XSKT'!BS220</f>
        <v>950</v>
      </c>
      <c r="BT220" s="119">
        <f>'Bieu8-XSKT'!BT220</f>
        <v>-25</v>
      </c>
      <c r="BU220" s="119">
        <f>'Bieu8-XSKT'!BU220</f>
        <v>3125</v>
      </c>
      <c r="BV220" s="119">
        <f>'Bieu8-XSKT'!BV220</f>
        <v>2200</v>
      </c>
      <c r="BW220" s="119">
        <f>'Bieu8-XSKT'!BW220</f>
        <v>1400</v>
      </c>
      <c r="BX220" s="119">
        <f>'Bieu8-XSKT'!BX220</f>
        <v>1400</v>
      </c>
      <c r="BY220" s="119">
        <f>'Bieu8-XSKT'!BY220</f>
        <v>925</v>
      </c>
      <c r="BZ220" s="119">
        <f>'Bieu8-XSKT'!BZ220</f>
        <v>925</v>
      </c>
      <c r="CA220" s="119">
        <f>'Bieu8-XSKT'!CA220</f>
        <v>0</v>
      </c>
      <c r="CB220" s="119">
        <f>'Bieu8-XSKT'!CB220</f>
        <v>925</v>
      </c>
      <c r="CC220" s="39"/>
      <c r="CD220" s="58" t="s">
        <v>58</v>
      </c>
      <c r="CE220" s="58"/>
    </row>
    <row r="221" spans="1:83" s="174" customFormat="1" ht="45" hidden="1" x14ac:dyDescent="0.25">
      <c r="A221" s="41">
        <f t="shared" ref="A221:A228" si="55">A220+1</f>
        <v>4</v>
      </c>
      <c r="B221" s="43" t="s">
        <v>385</v>
      </c>
      <c r="C221" s="41" t="s">
        <v>365</v>
      </c>
      <c r="D221" s="41"/>
      <c r="E221" s="41">
        <v>2015</v>
      </c>
      <c r="F221" s="41" t="s">
        <v>386</v>
      </c>
      <c r="G221" s="119">
        <f>'Bieu8-XSKT'!G221</f>
        <v>20208</v>
      </c>
      <c r="H221" s="119">
        <f>'Bieu8-XSKT'!H221</f>
        <v>20208</v>
      </c>
      <c r="I221" s="119">
        <f>'Bieu8-XSKT'!I221</f>
        <v>0</v>
      </c>
      <c r="J221" s="119">
        <f>'Bieu8-XSKT'!J221</f>
        <v>0</v>
      </c>
      <c r="K221" s="119">
        <f>'Bieu8-XSKT'!K221</f>
        <v>0</v>
      </c>
      <c r="L221" s="119">
        <f>'Bieu8-XSKT'!L221</f>
        <v>0</v>
      </c>
      <c r="M221" s="119">
        <f>'Bieu8-XSKT'!M221</f>
        <v>0</v>
      </c>
      <c r="N221" s="119">
        <f>'Bieu8-XSKT'!N221</f>
        <v>2100</v>
      </c>
      <c r="O221" s="119">
        <f>'Bieu8-XSKT'!O221</f>
        <v>2100</v>
      </c>
      <c r="P221" s="119">
        <f>'Bieu8-XSKT'!P221</f>
        <v>0</v>
      </c>
      <c r="Q221" s="119">
        <f>'Bieu8-XSKT'!Q221</f>
        <v>0</v>
      </c>
      <c r="R221" s="119">
        <f>'Bieu8-XSKT'!R221</f>
        <v>0</v>
      </c>
      <c r="S221" s="119">
        <f>'Bieu8-XSKT'!S221</f>
        <v>0</v>
      </c>
      <c r="T221" s="119">
        <f>'Bieu8-XSKT'!T221</f>
        <v>0</v>
      </c>
      <c r="U221" s="119">
        <f>'Bieu8-XSKT'!U221</f>
        <v>0</v>
      </c>
      <c r="V221" s="119">
        <f>'Bieu8-XSKT'!V221</f>
        <v>2100</v>
      </c>
      <c r="W221" s="119">
        <f>'Bieu8-XSKT'!W221</f>
        <v>2100</v>
      </c>
      <c r="X221" s="119">
        <f>'Bieu8-XSKT'!X221</f>
        <v>17000</v>
      </c>
      <c r="Y221" s="119">
        <f>'Bieu8-XSKT'!Y221</f>
        <v>17000</v>
      </c>
      <c r="Z221" s="119">
        <f>'Bieu8-XSKT'!Z221</f>
        <v>0</v>
      </c>
      <c r="AA221" s="119">
        <f>'Bieu8-XSKT'!AA221</f>
        <v>0</v>
      </c>
      <c r="AB221" s="119">
        <f>'Bieu8-XSKT'!AB221</f>
        <v>1600</v>
      </c>
      <c r="AC221" s="119">
        <f>'Bieu8-XSKT'!AC221</f>
        <v>1600</v>
      </c>
      <c r="AD221" s="119">
        <f>'Bieu8-XSKT'!AD221</f>
        <v>0</v>
      </c>
      <c r="AE221" s="119">
        <f>'Bieu8-XSKT'!AE221</f>
        <v>0</v>
      </c>
      <c r="AF221" s="119">
        <f>'Bieu8-XSKT'!AF221</f>
        <v>3700</v>
      </c>
      <c r="AG221" s="119">
        <f>'Bieu8-XSKT'!AG221</f>
        <v>2500</v>
      </c>
      <c r="AH221" s="119">
        <f>'Bieu8-XSKT'!AH221</f>
        <v>4100</v>
      </c>
      <c r="AI221" s="119">
        <f>'Bieu8-XSKT'!AI221</f>
        <v>4100</v>
      </c>
      <c r="AJ221" s="119">
        <f>'Bieu8-XSKT'!AJ221</f>
        <v>0</v>
      </c>
      <c r="AK221" s="119">
        <f>'Bieu8-XSKT'!AK221</f>
        <v>0</v>
      </c>
      <c r="AL221" s="119">
        <f>'Bieu8-XSKT'!AL221</f>
        <v>1600</v>
      </c>
      <c r="AM221" s="119">
        <f>'Bieu8-XSKT'!AM221</f>
        <v>1600</v>
      </c>
      <c r="AN221" s="119">
        <f>'Bieu8-XSKT'!AN221</f>
        <v>6200</v>
      </c>
      <c r="AO221" s="119">
        <f>'Bieu8-XSKT'!AO221</f>
        <v>6200</v>
      </c>
      <c r="AP221" s="119">
        <f>'Bieu8-XSKT'!AP221</f>
        <v>5400</v>
      </c>
      <c r="AQ221" s="119">
        <f>'Bieu8-XSKT'!AQ221</f>
        <v>5400</v>
      </c>
      <c r="AR221" s="119">
        <f>'Bieu8-XSKT'!AR221</f>
        <v>5400</v>
      </c>
      <c r="AS221" s="119">
        <f>'Bieu8-XSKT'!AS221</f>
        <v>11600</v>
      </c>
      <c r="AT221" s="119">
        <f>'Bieu8-XSKT'!AT221</f>
        <v>11600</v>
      </c>
      <c r="AU221" s="119">
        <f>'Bieu8-XSKT'!AU221</f>
        <v>17000</v>
      </c>
      <c r="AV221" s="119">
        <f>'Bieu8-XSKT'!AV221</f>
        <v>17000</v>
      </c>
      <c r="AW221" s="119">
        <f>'Bieu8-XSKT'!AW221</f>
        <v>9500</v>
      </c>
      <c r="AX221" s="119">
        <f>'Bieu8-XSKT'!AX221</f>
        <v>7500</v>
      </c>
      <c r="AY221" s="119">
        <f>'Bieu8-XSKT'!AY221</f>
        <v>4300</v>
      </c>
      <c r="AZ221" s="119">
        <f>'Bieu8-XSKT'!AZ221</f>
        <v>6000</v>
      </c>
      <c r="BA221" s="119">
        <f>'Bieu8-XSKT'!BA221</f>
        <v>6587.2000000000007</v>
      </c>
      <c r="BB221" s="119">
        <f>'Bieu8-XSKT'!BB221</f>
        <v>3200</v>
      </c>
      <c r="BC221" s="119">
        <f>'Bieu8-XSKT'!BC221</f>
        <v>0</v>
      </c>
      <c r="BD221" s="119">
        <f>'Bieu8-XSKT'!BD221</f>
        <v>3200</v>
      </c>
      <c r="BE221" s="119">
        <f>'Bieu8-XSKT'!BE221</f>
        <v>4300</v>
      </c>
      <c r="BF221" s="119">
        <f>'Bieu8-XSKT'!BF221</f>
        <v>4300</v>
      </c>
      <c r="BG221" s="119">
        <f>'Bieu8-XSKT'!BG221</f>
        <v>13800</v>
      </c>
      <c r="BH221" s="119">
        <f>'Bieu8-XSKT'!BH221</f>
        <v>13800</v>
      </c>
      <c r="BI221" s="119">
        <f>'Bieu8-XSKT'!BI221</f>
        <v>17000</v>
      </c>
      <c r="BJ221" s="119">
        <f>'Bieu8-XSKT'!BJ221</f>
        <v>17000</v>
      </c>
      <c r="BK221" s="119">
        <f>'Bieu8-XSKT'!BK221</f>
        <v>17000</v>
      </c>
      <c r="BL221" s="119">
        <f>'Bieu8-XSKT'!BL221</f>
        <v>13800</v>
      </c>
      <c r="BM221" s="119">
        <f>'Bieu8-XSKT'!BM221</f>
        <v>4300</v>
      </c>
      <c r="BN221" s="119">
        <f>'Bieu8-XSKT'!BN221</f>
        <v>3200</v>
      </c>
      <c r="BO221" s="119">
        <f>'Bieu8-XSKT'!BO221</f>
        <v>0</v>
      </c>
      <c r="BP221" s="119">
        <f>'Bieu8-XSKT'!BP221</f>
        <v>3200</v>
      </c>
      <c r="BQ221" s="119">
        <f>'Bieu8-XSKT'!BQ221</f>
        <v>3200</v>
      </c>
      <c r="BR221" s="119">
        <f>'Bieu8-XSKT'!BR221</f>
        <v>2500</v>
      </c>
      <c r="BS221" s="119">
        <f>'Bieu8-XSKT'!BS221</f>
        <v>0</v>
      </c>
      <c r="BT221" s="119">
        <f>'Bieu8-XSKT'!BT221</f>
        <v>0</v>
      </c>
      <c r="BU221" s="119">
        <f>'Bieu8-XSKT'!BU221</f>
        <v>17000</v>
      </c>
      <c r="BV221" s="119">
        <f>'Bieu8-XSKT'!BV221</f>
        <v>16300</v>
      </c>
      <c r="BW221" s="119">
        <f>'Bieu8-XSKT'!BW221</f>
        <v>2500</v>
      </c>
      <c r="BX221" s="119">
        <f>'Bieu8-XSKT'!BX221</f>
        <v>2500</v>
      </c>
      <c r="BY221" s="119">
        <f>'Bieu8-XSKT'!BY221</f>
        <v>700</v>
      </c>
      <c r="BZ221" s="119">
        <f>'Bieu8-XSKT'!BZ221</f>
        <v>700</v>
      </c>
      <c r="CA221" s="119">
        <f>'Bieu8-XSKT'!CA221</f>
        <v>0</v>
      </c>
      <c r="CB221" s="119">
        <f>'Bieu8-XSKT'!CB221</f>
        <v>700</v>
      </c>
      <c r="CC221" s="39"/>
      <c r="CD221" s="173" t="s">
        <v>62</v>
      </c>
      <c r="CE221" s="173"/>
    </row>
    <row r="222" spans="1:83" s="174" customFormat="1" ht="45" hidden="1" x14ac:dyDescent="0.25">
      <c r="A222" s="41">
        <f t="shared" si="55"/>
        <v>5</v>
      </c>
      <c r="B222" s="43" t="s">
        <v>494</v>
      </c>
      <c r="C222" s="41" t="s">
        <v>368</v>
      </c>
      <c r="D222" s="41"/>
      <c r="E222" s="41">
        <v>2015</v>
      </c>
      <c r="F222" s="41" t="s">
        <v>391</v>
      </c>
      <c r="G222" s="119">
        <f>'Bieu8-XSKT'!G222</f>
        <v>20395</v>
      </c>
      <c r="H222" s="119">
        <f>'Bieu8-XSKT'!H222</f>
        <v>9853</v>
      </c>
      <c r="I222" s="119">
        <f>'Bieu8-XSKT'!I222</f>
        <v>0</v>
      </c>
      <c r="J222" s="119">
        <f>'Bieu8-XSKT'!J222</f>
        <v>0</v>
      </c>
      <c r="K222" s="119">
        <f>'Bieu8-XSKT'!K222</f>
        <v>0</v>
      </c>
      <c r="L222" s="119">
        <f>'Bieu8-XSKT'!L222</f>
        <v>0</v>
      </c>
      <c r="M222" s="119">
        <f>'Bieu8-XSKT'!M222</f>
        <v>0</v>
      </c>
      <c r="N222" s="119">
        <f>'Bieu8-XSKT'!N222</f>
        <v>2400</v>
      </c>
      <c r="O222" s="119">
        <f>'Bieu8-XSKT'!O222</f>
        <v>2400</v>
      </c>
      <c r="P222" s="119">
        <f>'Bieu8-XSKT'!P222</f>
        <v>0</v>
      </c>
      <c r="Q222" s="119">
        <f>'Bieu8-XSKT'!Q222</f>
        <v>0</v>
      </c>
      <c r="R222" s="119">
        <f>'Bieu8-XSKT'!R222</f>
        <v>0</v>
      </c>
      <c r="S222" s="119">
        <f>'Bieu8-XSKT'!S222</f>
        <v>0</v>
      </c>
      <c r="T222" s="119">
        <f>'Bieu8-XSKT'!T222</f>
        <v>0</v>
      </c>
      <c r="U222" s="119">
        <f>'Bieu8-XSKT'!U222</f>
        <v>0</v>
      </c>
      <c r="V222" s="119">
        <f>'Bieu8-XSKT'!V222</f>
        <v>8500</v>
      </c>
      <c r="W222" s="119">
        <f>'Bieu8-XSKT'!W222</f>
        <v>8500</v>
      </c>
      <c r="X222" s="119">
        <f>'Bieu8-XSKT'!X222</f>
        <v>2500</v>
      </c>
      <c r="Y222" s="119">
        <f>'Bieu8-XSKT'!Y222</f>
        <v>2500</v>
      </c>
      <c r="Z222" s="119">
        <f>'Bieu8-XSKT'!Z222</f>
        <v>0</v>
      </c>
      <c r="AA222" s="119">
        <f>'Bieu8-XSKT'!AA222</f>
        <v>0</v>
      </c>
      <c r="AB222" s="119">
        <f>'Bieu8-XSKT'!AB222</f>
        <v>3500</v>
      </c>
      <c r="AC222" s="119">
        <f>'Bieu8-XSKT'!AC222</f>
        <v>3500</v>
      </c>
      <c r="AD222" s="119">
        <f>'Bieu8-XSKT'!AD222</f>
        <v>0</v>
      </c>
      <c r="AE222" s="119">
        <f>'Bieu8-XSKT'!AE222</f>
        <v>0</v>
      </c>
      <c r="AF222" s="119">
        <f>'Bieu8-XSKT'!AF222</f>
        <v>12000</v>
      </c>
      <c r="AG222" s="119">
        <f>'Bieu8-XSKT'!AG222</f>
        <v>2500</v>
      </c>
      <c r="AH222" s="119">
        <f>'Bieu8-XSKT'!AH222</f>
        <v>6000</v>
      </c>
      <c r="AI222" s="119">
        <f>'Bieu8-XSKT'!AI222</f>
        <v>6000</v>
      </c>
      <c r="AJ222" s="119">
        <f>'Bieu8-XSKT'!AJ222</f>
        <v>0</v>
      </c>
      <c r="AK222" s="119">
        <f>'Bieu8-XSKT'!AK222</f>
        <v>0</v>
      </c>
      <c r="AL222" s="119">
        <f>'Bieu8-XSKT'!AL222</f>
        <v>3500</v>
      </c>
      <c r="AM222" s="119">
        <f>'Bieu8-XSKT'!AM222</f>
        <v>3500</v>
      </c>
      <c r="AN222" s="119">
        <f>'Bieu8-XSKT'!AN222</f>
        <v>14500</v>
      </c>
      <c r="AO222" s="119">
        <f>'Bieu8-XSKT'!AO222</f>
        <v>14500</v>
      </c>
      <c r="AP222" s="119">
        <f>'Bieu8-XSKT'!AP222</f>
        <v>1800</v>
      </c>
      <c r="AQ222" s="119">
        <f>'Bieu8-XSKT'!AQ222</f>
        <v>1038</v>
      </c>
      <c r="AR222" s="119">
        <f>'Bieu8-XSKT'!AR222</f>
        <v>1111</v>
      </c>
      <c r="AS222" s="119">
        <f>'Bieu8-XSKT'!AS222</f>
        <v>16300</v>
      </c>
      <c r="AT222" s="119">
        <f>'Bieu8-XSKT'!AT222</f>
        <v>16300</v>
      </c>
      <c r="AU222" s="119">
        <f>'Bieu8-XSKT'!AU222</f>
        <v>10453</v>
      </c>
      <c r="AV222" s="119">
        <f>'Bieu8-XSKT'!AV222</f>
        <v>10453</v>
      </c>
      <c r="AW222" s="119">
        <f>'Bieu8-XSKT'!AW222</f>
        <v>7800</v>
      </c>
      <c r="AX222" s="119">
        <f>'Bieu8-XSKT'!AX222</f>
        <v>2653</v>
      </c>
      <c r="AY222" s="119">
        <f>'Bieu8-XSKT'!AY222</f>
        <v>1500</v>
      </c>
      <c r="AZ222" s="119">
        <f>'Bieu8-XSKT'!AZ222</f>
        <v>1500</v>
      </c>
      <c r="BA222" s="119">
        <f>'Bieu8-XSKT'!BA222</f>
        <v>0</v>
      </c>
      <c r="BB222" s="119">
        <f>'Bieu8-XSKT'!BB222</f>
        <v>1153</v>
      </c>
      <c r="BC222" s="119">
        <f>'Bieu8-XSKT'!BC222</f>
        <v>0</v>
      </c>
      <c r="BD222" s="119">
        <f>'Bieu8-XSKT'!BD222</f>
        <v>1153</v>
      </c>
      <c r="BE222" s="119">
        <f>'Bieu8-XSKT'!BE222</f>
        <v>1500</v>
      </c>
      <c r="BF222" s="119">
        <f>'Bieu8-XSKT'!BF222</f>
        <v>1500</v>
      </c>
      <c r="BG222" s="119">
        <f>'Bieu8-XSKT'!BG222</f>
        <v>9300</v>
      </c>
      <c r="BH222" s="119">
        <f>'Bieu8-XSKT'!BH222</f>
        <v>9300</v>
      </c>
      <c r="BI222" s="119">
        <f>'Bieu8-XSKT'!BI222</f>
        <v>10453</v>
      </c>
      <c r="BJ222" s="119">
        <f>'Bieu8-XSKT'!BJ222</f>
        <v>10453</v>
      </c>
      <c r="BK222" s="119">
        <f>'Bieu8-XSKT'!BK222</f>
        <v>9853</v>
      </c>
      <c r="BL222" s="119">
        <f>'Bieu8-XSKT'!BL222</f>
        <v>9300</v>
      </c>
      <c r="BM222" s="119">
        <f>'Bieu8-XSKT'!BM222</f>
        <v>1500</v>
      </c>
      <c r="BN222" s="119">
        <f>'Bieu8-XSKT'!BN222</f>
        <v>1153</v>
      </c>
      <c r="BO222" s="119">
        <f>'Bieu8-XSKT'!BO222</f>
        <v>-600</v>
      </c>
      <c r="BP222" s="119">
        <f>'Bieu8-XSKT'!BP222</f>
        <v>553</v>
      </c>
      <c r="BQ222" s="119">
        <f>'Bieu8-XSKT'!BQ222</f>
        <v>553</v>
      </c>
      <c r="BR222" s="119">
        <f>'Bieu8-XSKT'!BR222</f>
        <v>553</v>
      </c>
      <c r="BS222" s="119">
        <f>'Bieu8-XSKT'!BS222</f>
        <v>0</v>
      </c>
      <c r="BT222" s="119">
        <f>'Bieu8-XSKT'!BT222</f>
        <v>0</v>
      </c>
      <c r="BU222" s="119">
        <f>'Bieu8-XSKT'!BU222</f>
        <v>9853</v>
      </c>
      <c r="BV222" s="119">
        <f>'Bieu8-XSKT'!BV222</f>
        <v>9703</v>
      </c>
      <c r="BW222" s="119">
        <f>'Bieu8-XSKT'!BW222</f>
        <v>553</v>
      </c>
      <c r="BX222" s="119">
        <f>'Bieu8-XSKT'!BX222</f>
        <v>553</v>
      </c>
      <c r="BY222" s="119">
        <f>'Bieu8-XSKT'!BY222</f>
        <v>150</v>
      </c>
      <c r="BZ222" s="119">
        <f>'Bieu8-XSKT'!BZ222</f>
        <v>150</v>
      </c>
      <c r="CA222" s="119">
        <f>'Bieu8-XSKT'!CA222</f>
        <v>0</v>
      </c>
      <c r="CB222" s="119">
        <f>'Bieu8-XSKT'!CB222</f>
        <v>150</v>
      </c>
      <c r="CC222" s="39"/>
      <c r="CD222" s="173" t="s">
        <v>63</v>
      </c>
      <c r="CE222" s="173"/>
    </row>
    <row r="223" spans="1:83" s="174" customFormat="1" ht="30" hidden="1" x14ac:dyDescent="0.25">
      <c r="A223" s="41">
        <f t="shared" si="55"/>
        <v>6</v>
      </c>
      <c r="B223" s="141" t="s">
        <v>392</v>
      </c>
      <c r="C223" s="41"/>
      <c r="D223" s="41"/>
      <c r="E223" s="41"/>
      <c r="F223" s="41" t="s">
        <v>393</v>
      </c>
      <c r="G223" s="119">
        <f>'Bieu8-XSKT'!G223</f>
        <v>27484</v>
      </c>
      <c r="H223" s="119">
        <f>'Bieu8-XSKT'!H223</f>
        <v>5429</v>
      </c>
      <c r="I223" s="119">
        <f>'Bieu8-XSKT'!I223</f>
        <v>0</v>
      </c>
      <c r="J223" s="119">
        <f>'Bieu8-XSKT'!J223</f>
        <v>0</v>
      </c>
      <c r="K223" s="119">
        <f>'Bieu8-XSKT'!K223</f>
        <v>0</v>
      </c>
      <c r="L223" s="119">
        <f>'Bieu8-XSKT'!L223</f>
        <v>0</v>
      </c>
      <c r="M223" s="119">
        <f>'Bieu8-XSKT'!M223</f>
        <v>0</v>
      </c>
      <c r="N223" s="119">
        <f>'Bieu8-XSKT'!N223</f>
        <v>0</v>
      </c>
      <c r="O223" s="119">
        <f>'Bieu8-XSKT'!O223</f>
        <v>0</v>
      </c>
      <c r="P223" s="119">
        <f>'Bieu8-XSKT'!P223</f>
        <v>0</v>
      </c>
      <c r="Q223" s="119">
        <f>'Bieu8-XSKT'!Q223</f>
        <v>0</v>
      </c>
      <c r="R223" s="119">
        <f>'Bieu8-XSKT'!R223</f>
        <v>0</v>
      </c>
      <c r="S223" s="119">
        <f>'Bieu8-XSKT'!S223</f>
        <v>0</v>
      </c>
      <c r="T223" s="119">
        <f>'Bieu8-XSKT'!T223</f>
        <v>0</v>
      </c>
      <c r="U223" s="119">
        <f>'Bieu8-XSKT'!U223</f>
        <v>0</v>
      </c>
      <c r="V223" s="119">
        <f>'Bieu8-XSKT'!V223</f>
        <v>14641</v>
      </c>
      <c r="W223" s="119">
        <f>'Bieu8-XSKT'!W223</f>
        <v>0</v>
      </c>
      <c r="X223" s="119">
        <f>'Bieu8-XSKT'!X223</f>
        <v>0</v>
      </c>
      <c r="Y223" s="119">
        <f>'Bieu8-XSKT'!Y223</f>
        <v>0</v>
      </c>
      <c r="Z223" s="119">
        <f>'Bieu8-XSKT'!Z223</f>
        <v>0</v>
      </c>
      <c r="AA223" s="119">
        <f>'Bieu8-XSKT'!AA223</f>
        <v>0</v>
      </c>
      <c r="AB223" s="119">
        <f>'Bieu8-XSKT'!AB223</f>
        <v>0</v>
      </c>
      <c r="AC223" s="119">
        <f>'Bieu8-XSKT'!AC223</f>
        <v>0</v>
      </c>
      <c r="AD223" s="119">
        <f>'Bieu8-XSKT'!AD223</f>
        <v>0</v>
      </c>
      <c r="AE223" s="119">
        <f>'Bieu8-XSKT'!AE223</f>
        <v>0</v>
      </c>
      <c r="AF223" s="119">
        <f>'Bieu8-XSKT'!AF223</f>
        <v>0</v>
      </c>
      <c r="AG223" s="119">
        <f>'Bieu8-XSKT'!AG223</f>
        <v>0</v>
      </c>
      <c r="AH223" s="119">
        <f>'Bieu8-XSKT'!AH223</f>
        <v>0</v>
      </c>
      <c r="AI223" s="119">
        <f>'Bieu8-XSKT'!AI223</f>
        <v>0</v>
      </c>
      <c r="AJ223" s="119">
        <f>'Bieu8-XSKT'!AJ223</f>
        <v>0</v>
      </c>
      <c r="AK223" s="119">
        <f>'Bieu8-XSKT'!AK223</f>
        <v>0</v>
      </c>
      <c r="AL223" s="119">
        <f>'Bieu8-XSKT'!AL223</f>
        <v>0</v>
      </c>
      <c r="AM223" s="119">
        <f>'Bieu8-XSKT'!AM223</f>
        <v>0</v>
      </c>
      <c r="AN223" s="119">
        <f>'Bieu8-XSKT'!AN223</f>
        <v>0</v>
      </c>
      <c r="AO223" s="119">
        <f>'Bieu8-XSKT'!AO223</f>
        <v>0</v>
      </c>
      <c r="AP223" s="119">
        <f>'Bieu8-XSKT'!AP223</f>
        <v>0</v>
      </c>
      <c r="AQ223" s="119">
        <f>'Bieu8-XSKT'!AQ223</f>
        <v>0</v>
      </c>
      <c r="AR223" s="119">
        <f>'Bieu8-XSKT'!AR223</f>
        <v>0</v>
      </c>
      <c r="AS223" s="119">
        <f>'Bieu8-XSKT'!AS223</f>
        <v>0</v>
      </c>
      <c r="AT223" s="119">
        <f>'Bieu8-XSKT'!AT223</f>
        <v>0</v>
      </c>
      <c r="AU223" s="119">
        <f>'Bieu8-XSKT'!AU223</f>
        <v>0</v>
      </c>
      <c r="AV223" s="119">
        <f>'Bieu8-XSKT'!AV223</f>
        <v>0</v>
      </c>
      <c r="AW223" s="119">
        <f>'Bieu8-XSKT'!AW223</f>
        <v>0</v>
      </c>
      <c r="AX223" s="119">
        <f>'Bieu8-XSKT'!AX223</f>
        <v>0</v>
      </c>
      <c r="AY223" s="119">
        <f>'Bieu8-XSKT'!AY223</f>
        <v>0</v>
      </c>
      <c r="AZ223" s="119">
        <f>'Bieu8-XSKT'!AZ223</f>
        <v>0</v>
      </c>
      <c r="BA223" s="119">
        <f>'Bieu8-XSKT'!BA223</f>
        <v>0</v>
      </c>
      <c r="BB223" s="119">
        <f>'Bieu8-XSKT'!BB223</f>
        <v>0</v>
      </c>
      <c r="BC223" s="119">
        <f>'Bieu8-XSKT'!BC223</f>
        <v>0</v>
      </c>
      <c r="BD223" s="119">
        <f>'Bieu8-XSKT'!BD223</f>
        <v>0</v>
      </c>
      <c r="BE223" s="119">
        <f>'Bieu8-XSKT'!BE223</f>
        <v>0</v>
      </c>
      <c r="BF223" s="119">
        <f>'Bieu8-XSKT'!BF223</f>
        <v>0</v>
      </c>
      <c r="BG223" s="119">
        <f>'Bieu8-XSKT'!BG223</f>
        <v>0</v>
      </c>
      <c r="BH223" s="119">
        <f>'Bieu8-XSKT'!BH223</f>
        <v>0</v>
      </c>
      <c r="BI223" s="119">
        <f>'Bieu8-XSKT'!BI223</f>
        <v>0</v>
      </c>
      <c r="BJ223" s="119">
        <f>'Bieu8-XSKT'!BJ223</f>
        <v>0</v>
      </c>
      <c r="BK223" s="119">
        <f>'Bieu8-XSKT'!BK223</f>
        <v>12100</v>
      </c>
      <c r="BL223" s="119">
        <f>'Bieu8-XSKT'!BL223</f>
        <v>12000</v>
      </c>
      <c r="BM223" s="119">
        <f>'Bieu8-XSKT'!BM223</f>
        <v>0</v>
      </c>
      <c r="BN223" s="119">
        <f>'Bieu8-XSKT'!BN223</f>
        <v>100</v>
      </c>
      <c r="BO223" s="119">
        <f>'Bieu8-XSKT'!BO223</f>
        <v>100</v>
      </c>
      <c r="BP223" s="119">
        <f>'Bieu8-XSKT'!BP223</f>
        <v>100</v>
      </c>
      <c r="BQ223" s="119">
        <f>'Bieu8-XSKT'!BQ223</f>
        <v>100</v>
      </c>
      <c r="BR223" s="119">
        <f>'Bieu8-XSKT'!BR223</f>
        <v>100</v>
      </c>
      <c r="BS223" s="119">
        <f>'Bieu8-XSKT'!BS223</f>
        <v>0</v>
      </c>
      <c r="BT223" s="119">
        <f>'Bieu8-XSKT'!BT223</f>
        <v>0</v>
      </c>
      <c r="BU223" s="119">
        <f>'Bieu8-XSKT'!BU223</f>
        <v>5429</v>
      </c>
      <c r="BV223" s="119">
        <f>'Bieu8-XSKT'!BV223</f>
        <v>5204</v>
      </c>
      <c r="BW223" s="119">
        <f>'Bieu8-XSKT'!BW223</f>
        <v>100</v>
      </c>
      <c r="BX223" s="119">
        <f>'Bieu8-XSKT'!BX223</f>
        <v>100</v>
      </c>
      <c r="BY223" s="119">
        <f>'Bieu8-XSKT'!BY223</f>
        <v>225</v>
      </c>
      <c r="BZ223" s="119">
        <f>'Bieu8-XSKT'!BZ223</f>
        <v>225</v>
      </c>
      <c r="CA223" s="119">
        <f>'Bieu8-XSKT'!CA223</f>
        <v>0</v>
      </c>
      <c r="CB223" s="119">
        <f>'Bieu8-XSKT'!CB223</f>
        <v>225</v>
      </c>
      <c r="CC223" s="39"/>
      <c r="CD223" s="173" t="s">
        <v>63</v>
      </c>
      <c r="CE223" s="173"/>
    </row>
    <row r="224" spans="1:83" s="105" customFormat="1" ht="45" hidden="1" x14ac:dyDescent="0.25">
      <c r="A224" s="41">
        <f t="shared" si="55"/>
        <v>7</v>
      </c>
      <c r="B224" s="43" t="s">
        <v>394</v>
      </c>
      <c r="C224" s="177"/>
      <c r="D224" s="177"/>
      <c r="E224" s="41">
        <v>2018</v>
      </c>
      <c r="F224" s="142" t="s">
        <v>395</v>
      </c>
      <c r="G224" s="119">
        <f>'Bieu8-XSKT'!G224</f>
        <v>4600</v>
      </c>
      <c r="H224" s="119">
        <f>'Bieu8-XSKT'!H224</f>
        <v>4000</v>
      </c>
      <c r="I224" s="119">
        <f>'Bieu8-XSKT'!I224</f>
        <v>0</v>
      </c>
      <c r="J224" s="119">
        <f>'Bieu8-XSKT'!J224</f>
        <v>0</v>
      </c>
      <c r="K224" s="119">
        <f>'Bieu8-XSKT'!K224</f>
        <v>0</v>
      </c>
      <c r="L224" s="119">
        <f>'Bieu8-XSKT'!L224</f>
        <v>0</v>
      </c>
      <c r="M224" s="119">
        <f>'Bieu8-XSKT'!M224</f>
        <v>0</v>
      </c>
      <c r="N224" s="119">
        <f>'Bieu8-XSKT'!N224</f>
        <v>0</v>
      </c>
      <c r="O224" s="119">
        <f>'Bieu8-XSKT'!O224</f>
        <v>0</v>
      </c>
      <c r="P224" s="119">
        <f>'Bieu8-XSKT'!P224</f>
        <v>0</v>
      </c>
      <c r="Q224" s="119">
        <f>'Bieu8-XSKT'!Q224</f>
        <v>0</v>
      </c>
      <c r="R224" s="119">
        <f>'Bieu8-XSKT'!R224</f>
        <v>0</v>
      </c>
      <c r="S224" s="119">
        <f>'Bieu8-XSKT'!S224</f>
        <v>0</v>
      </c>
      <c r="T224" s="119">
        <f>'Bieu8-XSKT'!T224</f>
        <v>0</v>
      </c>
      <c r="U224" s="119">
        <f>'Bieu8-XSKT'!U224</f>
        <v>0</v>
      </c>
      <c r="V224" s="119">
        <f>'Bieu8-XSKT'!V224</f>
        <v>0</v>
      </c>
      <c r="W224" s="119">
        <f>'Bieu8-XSKT'!W224</f>
        <v>0</v>
      </c>
      <c r="X224" s="119">
        <f>'Bieu8-XSKT'!X224</f>
        <v>0</v>
      </c>
      <c r="Y224" s="119">
        <f>'Bieu8-XSKT'!Y224</f>
        <v>0</v>
      </c>
      <c r="Z224" s="119">
        <f>'Bieu8-XSKT'!Z224</f>
        <v>0</v>
      </c>
      <c r="AA224" s="119">
        <f>'Bieu8-XSKT'!AA224</f>
        <v>0</v>
      </c>
      <c r="AB224" s="119">
        <f>'Bieu8-XSKT'!AB224</f>
        <v>0</v>
      </c>
      <c r="AC224" s="119">
        <f>'Bieu8-XSKT'!AC224</f>
        <v>0</v>
      </c>
      <c r="AD224" s="119">
        <f>'Bieu8-XSKT'!AD224</f>
        <v>0</v>
      </c>
      <c r="AE224" s="119">
        <f>'Bieu8-XSKT'!AE224</f>
        <v>0</v>
      </c>
      <c r="AF224" s="119">
        <f>'Bieu8-XSKT'!AF224</f>
        <v>0</v>
      </c>
      <c r="AG224" s="119">
        <f>'Bieu8-XSKT'!AG224</f>
        <v>0</v>
      </c>
      <c r="AH224" s="119">
        <f>'Bieu8-XSKT'!AH224</f>
        <v>0</v>
      </c>
      <c r="AI224" s="119">
        <f>'Bieu8-XSKT'!AI224</f>
        <v>0</v>
      </c>
      <c r="AJ224" s="119">
        <f>'Bieu8-XSKT'!AJ224</f>
        <v>0</v>
      </c>
      <c r="AK224" s="119">
        <f>'Bieu8-XSKT'!AK224</f>
        <v>0</v>
      </c>
      <c r="AL224" s="119">
        <f>'Bieu8-XSKT'!AL224</f>
        <v>0</v>
      </c>
      <c r="AM224" s="119">
        <f>'Bieu8-XSKT'!AM224</f>
        <v>0</v>
      </c>
      <c r="AN224" s="119">
        <f>'Bieu8-XSKT'!AN224</f>
        <v>0</v>
      </c>
      <c r="AO224" s="119">
        <f>'Bieu8-XSKT'!AO224</f>
        <v>0</v>
      </c>
      <c r="AP224" s="119">
        <f>'Bieu8-XSKT'!AP224</f>
        <v>40</v>
      </c>
      <c r="AQ224" s="119">
        <f>'Bieu8-XSKT'!AQ224</f>
        <v>0</v>
      </c>
      <c r="AR224" s="119">
        <f>'Bieu8-XSKT'!AR224</f>
        <v>0</v>
      </c>
      <c r="AS224" s="119">
        <f>'Bieu8-XSKT'!AS224</f>
        <v>0</v>
      </c>
      <c r="AT224" s="119">
        <f>'Bieu8-XSKT'!AT224</f>
        <v>0</v>
      </c>
      <c r="AU224" s="119">
        <f>'Bieu8-XSKT'!AU224</f>
        <v>4600</v>
      </c>
      <c r="AV224" s="119">
        <f>'Bieu8-XSKT'!AV224</f>
        <v>4000</v>
      </c>
      <c r="AW224" s="119">
        <f>'Bieu8-XSKT'!AW224</f>
        <v>40</v>
      </c>
      <c r="AX224" s="119">
        <f>'Bieu8-XSKT'!AX224</f>
        <v>3960</v>
      </c>
      <c r="AY224" s="119">
        <f>'Bieu8-XSKT'!AY224</f>
        <v>1000</v>
      </c>
      <c r="AZ224" s="119">
        <f>'Bieu8-XSKT'!AZ224</f>
        <v>1000</v>
      </c>
      <c r="BA224" s="119">
        <f>'Bieu8-XSKT'!BA224</f>
        <v>0</v>
      </c>
      <c r="BB224" s="119">
        <f>'Bieu8-XSKT'!BB224</f>
        <v>2960</v>
      </c>
      <c r="BC224" s="119">
        <f>'Bieu8-XSKT'!BC224</f>
        <v>0</v>
      </c>
      <c r="BD224" s="119">
        <f>'Bieu8-XSKT'!BD224</f>
        <v>2960</v>
      </c>
      <c r="BE224" s="119">
        <f>'Bieu8-XSKT'!BE224</f>
        <v>1000</v>
      </c>
      <c r="BF224" s="119">
        <f>'Bieu8-XSKT'!BF224</f>
        <v>1000</v>
      </c>
      <c r="BG224" s="119">
        <f>'Bieu8-XSKT'!BG224</f>
        <v>1040</v>
      </c>
      <c r="BH224" s="119">
        <f>'Bieu8-XSKT'!BH224</f>
        <v>1040</v>
      </c>
      <c r="BI224" s="119">
        <f>'Bieu8-XSKT'!BI224</f>
        <v>4600</v>
      </c>
      <c r="BJ224" s="119">
        <f>'Bieu8-XSKT'!BJ224</f>
        <v>4000</v>
      </c>
      <c r="BK224" s="119">
        <f>'Bieu8-XSKT'!BK224</f>
        <v>4000</v>
      </c>
      <c r="BL224" s="119">
        <f>'Bieu8-XSKT'!BL224</f>
        <v>1040</v>
      </c>
      <c r="BM224" s="119">
        <f>'Bieu8-XSKT'!BM224</f>
        <v>1000</v>
      </c>
      <c r="BN224" s="119">
        <f>'Bieu8-XSKT'!BN224</f>
        <v>2960</v>
      </c>
      <c r="BO224" s="119">
        <f>'Bieu8-XSKT'!BO224</f>
        <v>0</v>
      </c>
      <c r="BP224" s="119">
        <f>'Bieu8-XSKT'!BP224</f>
        <v>2960</v>
      </c>
      <c r="BQ224" s="119">
        <f>'Bieu8-XSKT'!BQ224</f>
        <v>2960</v>
      </c>
      <c r="BR224" s="119">
        <f>'Bieu8-XSKT'!BR224</f>
        <v>2500</v>
      </c>
      <c r="BS224" s="119">
        <f>'Bieu8-XSKT'!BS224</f>
        <v>0</v>
      </c>
      <c r="BT224" s="119">
        <f>'Bieu8-XSKT'!BT224</f>
        <v>0</v>
      </c>
      <c r="BU224" s="119">
        <f>'Bieu8-XSKT'!BU224</f>
        <v>4000</v>
      </c>
      <c r="BV224" s="119">
        <f>'Bieu8-XSKT'!BV224</f>
        <v>3916</v>
      </c>
      <c r="BW224" s="119">
        <f>'Bieu8-XSKT'!BW224</f>
        <v>2500</v>
      </c>
      <c r="BX224" s="119">
        <f>'Bieu8-XSKT'!BX224</f>
        <v>2500</v>
      </c>
      <c r="BY224" s="119">
        <f>'Bieu8-XSKT'!BY224</f>
        <v>84</v>
      </c>
      <c r="BZ224" s="119">
        <f>'Bieu8-XSKT'!BZ224</f>
        <v>84</v>
      </c>
      <c r="CA224" s="119">
        <f>'Bieu8-XSKT'!CA224</f>
        <v>0</v>
      </c>
      <c r="CB224" s="119">
        <f>'Bieu8-XSKT'!CB224</f>
        <v>84</v>
      </c>
      <c r="CC224" s="39"/>
      <c r="CD224" s="58" t="s">
        <v>63</v>
      </c>
      <c r="CE224" s="58"/>
    </row>
    <row r="225" spans="1:83" s="105" customFormat="1" ht="45" hidden="1" x14ac:dyDescent="0.25">
      <c r="A225" s="41">
        <f t="shared" si="55"/>
        <v>8</v>
      </c>
      <c r="B225" s="43" t="s">
        <v>401</v>
      </c>
      <c r="C225" s="177"/>
      <c r="D225" s="177"/>
      <c r="E225" s="41">
        <v>2018</v>
      </c>
      <c r="F225" s="142" t="s">
        <v>402</v>
      </c>
      <c r="G225" s="119">
        <f>'Bieu8-XSKT'!G225</f>
        <v>12947</v>
      </c>
      <c r="H225" s="119">
        <f>'Bieu8-XSKT'!H225</f>
        <v>11700</v>
      </c>
      <c r="I225" s="119">
        <f>'Bieu8-XSKT'!I225</f>
        <v>0</v>
      </c>
      <c r="J225" s="119">
        <f>'Bieu8-XSKT'!J225</f>
        <v>0</v>
      </c>
      <c r="K225" s="119">
        <f>'Bieu8-XSKT'!K225</f>
        <v>0</v>
      </c>
      <c r="L225" s="119">
        <f>'Bieu8-XSKT'!L225</f>
        <v>0</v>
      </c>
      <c r="M225" s="119">
        <f>'Bieu8-XSKT'!M225</f>
        <v>0</v>
      </c>
      <c r="N225" s="119">
        <f>'Bieu8-XSKT'!N225</f>
        <v>0</v>
      </c>
      <c r="O225" s="119">
        <f>'Bieu8-XSKT'!O225</f>
        <v>0</v>
      </c>
      <c r="P225" s="119">
        <f>'Bieu8-XSKT'!P225</f>
        <v>0</v>
      </c>
      <c r="Q225" s="119">
        <f>'Bieu8-XSKT'!Q225</f>
        <v>0</v>
      </c>
      <c r="R225" s="119">
        <f>'Bieu8-XSKT'!R225</f>
        <v>0</v>
      </c>
      <c r="S225" s="119">
        <f>'Bieu8-XSKT'!S225</f>
        <v>0</v>
      </c>
      <c r="T225" s="119">
        <f>'Bieu8-XSKT'!T225</f>
        <v>0</v>
      </c>
      <c r="U225" s="119">
        <f>'Bieu8-XSKT'!U225</f>
        <v>0</v>
      </c>
      <c r="V225" s="119">
        <f>'Bieu8-XSKT'!V225</f>
        <v>0</v>
      </c>
      <c r="W225" s="119">
        <f>'Bieu8-XSKT'!W225</f>
        <v>0</v>
      </c>
      <c r="X225" s="119">
        <f>'Bieu8-XSKT'!X225</f>
        <v>0</v>
      </c>
      <c r="Y225" s="119">
        <f>'Bieu8-XSKT'!Y225</f>
        <v>0</v>
      </c>
      <c r="Z225" s="119">
        <f>'Bieu8-XSKT'!Z225</f>
        <v>0</v>
      </c>
      <c r="AA225" s="119">
        <f>'Bieu8-XSKT'!AA225</f>
        <v>0</v>
      </c>
      <c r="AB225" s="119">
        <f>'Bieu8-XSKT'!AB225</f>
        <v>0</v>
      </c>
      <c r="AC225" s="119">
        <f>'Bieu8-XSKT'!AC225</f>
        <v>0</v>
      </c>
      <c r="AD225" s="119">
        <f>'Bieu8-XSKT'!AD225</f>
        <v>0</v>
      </c>
      <c r="AE225" s="119">
        <f>'Bieu8-XSKT'!AE225</f>
        <v>0</v>
      </c>
      <c r="AF225" s="119">
        <f>'Bieu8-XSKT'!AF225</f>
        <v>0</v>
      </c>
      <c r="AG225" s="119">
        <f>'Bieu8-XSKT'!AG225</f>
        <v>0</v>
      </c>
      <c r="AH225" s="119">
        <f>'Bieu8-XSKT'!AH225</f>
        <v>0</v>
      </c>
      <c r="AI225" s="119">
        <f>'Bieu8-XSKT'!AI225</f>
        <v>0</v>
      </c>
      <c r="AJ225" s="119">
        <f>'Bieu8-XSKT'!AJ225</f>
        <v>0</v>
      </c>
      <c r="AK225" s="119">
        <f>'Bieu8-XSKT'!AK225</f>
        <v>0</v>
      </c>
      <c r="AL225" s="119">
        <f>'Bieu8-XSKT'!AL225</f>
        <v>0</v>
      </c>
      <c r="AM225" s="119">
        <f>'Bieu8-XSKT'!AM225</f>
        <v>0</v>
      </c>
      <c r="AN225" s="119">
        <f>'Bieu8-XSKT'!AN225</f>
        <v>0</v>
      </c>
      <c r="AO225" s="119">
        <f>'Bieu8-XSKT'!AO225</f>
        <v>0</v>
      </c>
      <c r="AP225" s="119">
        <f>'Bieu8-XSKT'!AP225</f>
        <v>110</v>
      </c>
      <c r="AQ225" s="119">
        <f>'Bieu8-XSKT'!AQ225</f>
        <v>0</v>
      </c>
      <c r="AR225" s="119">
        <f>'Bieu8-XSKT'!AR225</f>
        <v>0</v>
      </c>
      <c r="AS225" s="119">
        <f>'Bieu8-XSKT'!AS225</f>
        <v>0</v>
      </c>
      <c r="AT225" s="119">
        <f>'Bieu8-XSKT'!AT225</f>
        <v>0</v>
      </c>
      <c r="AU225" s="119">
        <f>'Bieu8-XSKT'!AU225</f>
        <v>11700</v>
      </c>
      <c r="AV225" s="119">
        <f>'Bieu8-XSKT'!AV225</f>
        <v>11700</v>
      </c>
      <c r="AW225" s="119">
        <f>'Bieu8-XSKT'!AW225</f>
        <v>110</v>
      </c>
      <c r="AX225" s="119">
        <f>'Bieu8-XSKT'!AX225</f>
        <v>11590</v>
      </c>
      <c r="AY225" s="119">
        <f>'Bieu8-XSKT'!AY225</f>
        <v>3000</v>
      </c>
      <c r="AZ225" s="119">
        <f>'Bieu8-XSKT'!AZ225</f>
        <v>3000</v>
      </c>
      <c r="BA225" s="119">
        <f>'Bieu8-XSKT'!BA225</f>
        <v>0</v>
      </c>
      <c r="BB225" s="119">
        <f>'Bieu8-XSKT'!BB225</f>
        <v>8590</v>
      </c>
      <c r="BC225" s="119">
        <f>'Bieu8-XSKT'!BC225</f>
        <v>0</v>
      </c>
      <c r="BD225" s="119">
        <f>'Bieu8-XSKT'!BD225</f>
        <v>8590</v>
      </c>
      <c r="BE225" s="119">
        <f>'Bieu8-XSKT'!BE225</f>
        <v>1611</v>
      </c>
      <c r="BF225" s="119">
        <f>'Bieu8-XSKT'!BF225</f>
        <v>1611</v>
      </c>
      <c r="BG225" s="119">
        <f>'Bieu8-XSKT'!BG225</f>
        <v>3110</v>
      </c>
      <c r="BH225" s="119">
        <f>'Bieu8-XSKT'!BH225</f>
        <v>3110</v>
      </c>
      <c r="BI225" s="119">
        <f>'Bieu8-XSKT'!BI225</f>
        <v>11700</v>
      </c>
      <c r="BJ225" s="119">
        <f>'Bieu8-XSKT'!BJ225</f>
        <v>11700</v>
      </c>
      <c r="BK225" s="119">
        <f>'Bieu8-XSKT'!BK225</f>
        <v>11700</v>
      </c>
      <c r="BL225" s="119">
        <f>'Bieu8-XSKT'!BL225</f>
        <v>3110</v>
      </c>
      <c r="BM225" s="119">
        <f>'Bieu8-XSKT'!BM225</f>
        <v>3000</v>
      </c>
      <c r="BN225" s="119">
        <f>'Bieu8-XSKT'!BN225</f>
        <v>8590</v>
      </c>
      <c r="BO225" s="119">
        <f>'Bieu8-XSKT'!BO225</f>
        <v>0</v>
      </c>
      <c r="BP225" s="119">
        <f>'Bieu8-XSKT'!BP225</f>
        <v>8590</v>
      </c>
      <c r="BQ225" s="119">
        <f>'Bieu8-XSKT'!BQ225</f>
        <v>8590</v>
      </c>
      <c r="BR225" s="119">
        <f>'Bieu8-XSKT'!BR225</f>
        <v>4500</v>
      </c>
      <c r="BS225" s="119">
        <f>'Bieu8-XSKT'!BS225</f>
        <v>0</v>
      </c>
      <c r="BT225" s="119">
        <f>'Bieu8-XSKT'!BT225</f>
        <v>-325</v>
      </c>
      <c r="BU225" s="119">
        <f>'Bieu8-XSKT'!BU225</f>
        <v>11375</v>
      </c>
      <c r="BV225" s="119">
        <f>'Bieu8-XSKT'!BV225</f>
        <v>7930</v>
      </c>
      <c r="BW225" s="119">
        <f>'Bieu8-XSKT'!BW225</f>
        <v>4500</v>
      </c>
      <c r="BX225" s="119">
        <f>'Bieu8-XSKT'!BX225</f>
        <v>4500</v>
      </c>
      <c r="BY225" s="119">
        <f>'Bieu8-XSKT'!BY225</f>
        <v>3445</v>
      </c>
      <c r="BZ225" s="119">
        <f>'Bieu8-XSKT'!BZ225</f>
        <v>3445</v>
      </c>
      <c r="CA225" s="119">
        <f>'Bieu8-XSKT'!CA225</f>
        <v>0</v>
      </c>
      <c r="CB225" s="119">
        <f>'Bieu8-XSKT'!CB225</f>
        <v>3445</v>
      </c>
      <c r="CC225" s="39"/>
      <c r="CD225" s="58" t="s">
        <v>65</v>
      </c>
      <c r="CE225" s="58"/>
    </row>
    <row r="226" spans="1:83" s="105" customFormat="1" ht="45" hidden="1" x14ac:dyDescent="0.25">
      <c r="A226" s="41">
        <f t="shared" si="55"/>
        <v>9</v>
      </c>
      <c r="B226" s="141" t="s">
        <v>424</v>
      </c>
      <c r="C226" s="177"/>
      <c r="D226" s="177"/>
      <c r="E226" s="41"/>
      <c r="F226" s="142"/>
      <c r="G226" s="119">
        <f>'Bieu8-XSKT'!G226</f>
        <v>4215</v>
      </c>
      <c r="H226" s="119">
        <f>'Bieu8-XSKT'!H226</f>
        <v>4195</v>
      </c>
      <c r="I226" s="119">
        <f>'Bieu8-XSKT'!I226</f>
        <v>0</v>
      </c>
      <c r="J226" s="119">
        <f>'Bieu8-XSKT'!J226</f>
        <v>0</v>
      </c>
      <c r="K226" s="119">
        <f>'Bieu8-XSKT'!K226</f>
        <v>0</v>
      </c>
      <c r="L226" s="119">
        <f>'Bieu8-XSKT'!L226</f>
        <v>0</v>
      </c>
      <c r="M226" s="119">
        <f>'Bieu8-XSKT'!M226</f>
        <v>0</v>
      </c>
      <c r="N226" s="119">
        <f>'Bieu8-XSKT'!N226</f>
        <v>0</v>
      </c>
      <c r="O226" s="119">
        <f>'Bieu8-XSKT'!O226</f>
        <v>0</v>
      </c>
      <c r="P226" s="119">
        <f>'Bieu8-XSKT'!P226</f>
        <v>0</v>
      </c>
      <c r="Q226" s="119">
        <f>'Bieu8-XSKT'!Q226</f>
        <v>0</v>
      </c>
      <c r="R226" s="119">
        <f>'Bieu8-XSKT'!R226</f>
        <v>0</v>
      </c>
      <c r="S226" s="119">
        <f>'Bieu8-XSKT'!S226</f>
        <v>0</v>
      </c>
      <c r="T226" s="119">
        <f>'Bieu8-XSKT'!T226</f>
        <v>0</v>
      </c>
      <c r="U226" s="119">
        <f>'Bieu8-XSKT'!U226</f>
        <v>0</v>
      </c>
      <c r="V226" s="119">
        <f>'Bieu8-XSKT'!V226</f>
        <v>0</v>
      </c>
      <c r="W226" s="119">
        <f>'Bieu8-XSKT'!W226</f>
        <v>0</v>
      </c>
      <c r="X226" s="119">
        <f>'Bieu8-XSKT'!X226</f>
        <v>0</v>
      </c>
      <c r="Y226" s="119">
        <f>'Bieu8-XSKT'!Y226</f>
        <v>0</v>
      </c>
      <c r="Z226" s="119">
        <f>'Bieu8-XSKT'!Z226</f>
        <v>0</v>
      </c>
      <c r="AA226" s="119">
        <f>'Bieu8-XSKT'!AA226</f>
        <v>0</v>
      </c>
      <c r="AB226" s="119">
        <f>'Bieu8-XSKT'!AB226</f>
        <v>0</v>
      </c>
      <c r="AC226" s="119">
        <f>'Bieu8-XSKT'!AC226</f>
        <v>0</v>
      </c>
      <c r="AD226" s="119">
        <f>'Bieu8-XSKT'!AD226</f>
        <v>0</v>
      </c>
      <c r="AE226" s="119">
        <f>'Bieu8-XSKT'!AE226</f>
        <v>0</v>
      </c>
      <c r="AF226" s="119">
        <f>'Bieu8-XSKT'!AF226</f>
        <v>0</v>
      </c>
      <c r="AG226" s="119">
        <f>'Bieu8-XSKT'!AG226</f>
        <v>0</v>
      </c>
      <c r="AH226" s="119">
        <f>'Bieu8-XSKT'!AH226</f>
        <v>0</v>
      </c>
      <c r="AI226" s="119">
        <f>'Bieu8-XSKT'!AI226</f>
        <v>0</v>
      </c>
      <c r="AJ226" s="119">
        <f>'Bieu8-XSKT'!AJ226</f>
        <v>0</v>
      </c>
      <c r="AK226" s="119">
        <f>'Bieu8-XSKT'!AK226</f>
        <v>0</v>
      </c>
      <c r="AL226" s="119">
        <f>'Bieu8-XSKT'!AL226</f>
        <v>0</v>
      </c>
      <c r="AM226" s="119">
        <f>'Bieu8-XSKT'!AM226</f>
        <v>0</v>
      </c>
      <c r="AN226" s="119">
        <f>'Bieu8-XSKT'!AN226</f>
        <v>0</v>
      </c>
      <c r="AO226" s="119">
        <f>'Bieu8-XSKT'!AO226</f>
        <v>0</v>
      </c>
      <c r="AP226" s="119">
        <f>'Bieu8-XSKT'!AP226</f>
        <v>0</v>
      </c>
      <c r="AQ226" s="119">
        <f>'Bieu8-XSKT'!AQ226</f>
        <v>0</v>
      </c>
      <c r="AR226" s="119">
        <f>'Bieu8-XSKT'!AR226</f>
        <v>0</v>
      </c>
      <c r="AS226" s="119">
        <f>'Bieu8-XSKT'!AS226</f>
        <v>0</v>
      </c>
      <c r="AT226" s="119">
        <f>'Bieu8-XSKT'!AT226</f>
        <v>0</v>
      </c>
      <c r="AU226" s="119">
        <f>'Bieu8-XSKT'!AU226</f>
        <v>0</v>
      </c>
      <c r="AV226" s="119">
        <f>'Bieu8-XSKT'!AV226</f>
        <v>0</v>
      </c>
      <c r="AW226" s="119">
        <f>'Bieu8-XSKT'!AW226</f>
        <v>0</v>
      </c>
      <c r="AX226" s="119">
        <f>'Bieu8-XSKT'!AX226</f>
        <v>0</v>
      </c>
      <c r="AY226" s="119">
        <f>'Bieu8-XSKT'!AY226</f>
        <v>0</v>
      </c>
      <c r="AZ226" s="119">
        <f>'Bieu8-XSKT'!AZ226</f>
        <v>0</v>
      </c>
      <c r="BA226" s="119">
        <f>'Bieu8-XSKT'!BA226</f>
        <v>0</v>
      </c>
      <c r="BB226" s="119">
        <f>'Bieu8-XSKT'!BB226</f>
        <v>0</v>
      </c>
      <c r="BC226" s="119">
        <f>'Bieu8-XSKT'!BC226</f>
        <v>0</v>
      </c>
      <c r="BD226" s="119">
        <f>'Bieu8-XSKT'!BD226</f>
        <v>0</v>
      </c>
      <c r="BE226" s="119">
        <f>'Bieu8-XSKT'!BE226</f>
        <v>0</v>
      </c>
      <c r="BF226" s="119">
        <f>'Bieu8-XSKT'!BF226</f>
        <v>0</v>
      </c>
      <c r="BG226" s="119">
        <f>'Bieu8-XSKT'!BG226</f>
        <v>0</v>
      </c>
      <c r="BH226" s="119">
        <f>'Bieu8-XSKT'!BH226</f>
        <v>0</v>
      </c>
      <c r="BI226" s="119">
        <f>'Bieu8-XSKT'!BI226</f>
        <v>0</v>
      </c>
      <c r="BJ226" s="119">
        <f>'Bieu8-XSKT'!BJ226</f>
        <v>0</v>
      </c>
      <c r="BK226" s="119">
        <f>'Bieu8-XSKT'!BK226</f>
        <v>0</v>
      </c>
      <c r="BL226" s="119">
        <f>'Bieu8-XSKT'!BL226</f>
        <v>0</v>
      </c>
      <c r="BM226" s="119">
        <f>'Bieu8-XSKT'!BM226</f>
        <v>0</v>
      </c>
      <c r="BN226" s="119">
        <f>'Bieu8-XSKT'!BN226</f>
        <v>0</v>
      </c>
      <c r="BO226" s="119">
        <f>'Bieu8-XSKT'!BO226</f>
        <v>0</v>
      </c>
      <c r="BP226" s="119">
        <f>'Bieu8-XSKT'!BP226</f>
        <v>0</v>
      </c>
      <c r="BQ226" s="119">
        <f>'Bieu8-XSKT'!BQ226</f>
        <v>0</v>
      </c>
      <c r="BR226" s="119">
        <f>'Bieu8-XSKT'!BR226</f>
        <v>0</v>
      </c>
      <c r="BS226" s="119">
        <f>'Bieu8-XSKT'!BS226</f>
        <v>0</v>
      </c>
      <c r="BT226" s="119">
        <f>'Bieu8-XSKT'!BT226</f>
        <v>0</v>
      </c>
      <c r="BU226" s="119">
        <f>'Bieu8-XSKT'!BU226</f>
        <v>4195</v>
      </c>
      <c r="BV226" s="119">
        <f>'Bieu8-XSKT'!BV226</f>
        <v>2985</v>
      </c>
      <c r="BW226" s="119">
        <f>'Bieu8-XSKT'!BW226</f>
        <v>0</v>
      </c>
      <c r="BX226" s="119">
        <f>'Bieu8-XSKT'!BX226</f>
        <v>0</v>
      </c>
      <c r="BY226" s="119">
        <f>'Bieu8-XSKT'!BY226</f>
        <v>1210</v>
      </c>
      <c r="BZ226" s="119">
        <f>'Bieu8-XSKT'!BZ226</f>
        <v>1210</v>
      </c>
      <c r="CA226" s="119">
        <f>'Bieu8-XSKT'!CA226</f>
        <v>0</v>
      </c>
      <c r="CB226" s="119">
        <f>'Bieu8-XSKT'!CB226</f>
        <v>1210</v>
      </c>
      <c r="CC226" s="39"/>
      <c r="CD226" s="58" t="s">
        <v>417</v>
      </c>
      <c r="CE226" s="58"/>
    </row>
    <row r="227" spans="1:83" s="105" customFormat="1" ht="45" hidden="1" x14ac:dyDescent="0.25">
      <c r="A227" s="41">
        <f t="shared" si="55"/>
        <v>10</v>
      </c>
      <c r="B227" s="141" t="s">
        <v>425</v>
      </c>
      <c r="C227" s="177"/>
      <c r="D227" s="177"/>
      <c r="E227" s="41"/>
      <c r="F227" s="142"/>
      <c r="G227" s="119">
        <f>'Bieu8-XSKT'!G227</f>
        <v>3405</v>
      </c>
      <c r="H227" s="119">
        <f>'Bieu8-XSKT'!H227</f>
        <v>3405</v>
      </c>
      <c r="I227" s="119">
        <f>'Bieu8-XSKT'!I227</f>
        <v>0</v>
      </c>
      <c r="J227" s="119">
        <f>'Bieu8-XSKT'!J227</f>
        <v>0</v>
      </c>
      <c r="K227" s="119">
        <f>'Bieu8-XSKT'!K227</f>
        <v>0</v>
      </c>
      <c r="L227" s="119">
        <f>'Bieu8-XSKT'!L227</f>
        <v>0</v>
      </c>
      <c r="M227" s="119">
        <f>'Bieu8-XSKT'!M227</f>
        <v>0</v>
      </c>
      <c r="N227" s="119">
        <f>'Bieu8-XSKT'!N227</f>
        <v>0</v>
      </c>
      <c r="O227" s="119">
        <f>'Bieu8-XSKT'!O227</f>
        <v>0</v>
      </c>
      <c r="P227" s="119">
        <f>'Bieu8-XSKT'!P227</f>
        <v>0</v>
      </c>
      <c r="Q227" s="119">
        <f>'Bieu8-XSKT'!Q227</f>
        <v>0</v>
      </c>
      <c r="R227" s="119">
        <f>'Bieu8-XSKT'!R227</f>
        <v>0</v>
      </c>
      <c r="S227" s="119">
        <f>'Bieu8-XSKT'!S227</f>
        <v>0</v>
      </c>
      <c r="T227" s="119">
        <f>'Bieu8-XSKT'!T227</f>
        <v>0</v>
      </c>
      <c r="U227" s="119">
        <f>'Bieu8-XSKT'!U227</f>
        <v>0</v>
      </c>
      <c r="V227" s="119">
        <f>'Bieu8-XSKT'!V227</f>
        <v>0</v>
      </c>
      <c r="W227" s="119">
        <f>'Bieu8-XSKT'!W227</f>
        <v>0</v>
      </c>
      <c r="X227" s="119">
        <f>'Bieu8-XSKT'!X227</f>
        <v>0</v>
      </c>
      <c r="Y227" s="119">
        <f>'Bieu8-XSKT'!Y227</f>
        <v>0</v>
      </c>
      <c r="Z227" s="119">
        <f>'Bieu8-XSKT'!Z227</f>
        <v>0</v>
      </c>
      <c r="AA227" s="119">
        <f>'Bieu8-XSKT'!AA227</f>
        <v>0</v>
      </c>
      <c r="AB227" s="119">
        <f>'Bieu8-XSKT'!AB227</f>
        <v>0</v>
      </c>
      <c r="AC227" s="119">
        <f>'Bieu8-XSKT'!AC227</f>
        <v>0</v>
      </c>
      <c r="AD227" s="119">
        <f>'Bieu8-XSKT'!AD227</f>
        <v>0</v>
      </c>
      <c r="AE227" s="119">
        <f>'Bieu8-XSKT'!AE227</f>
        <v>0</v>
      </c>
      <c r="AF227" s="119">
        <f>'Bieu8-XSKT'!AF227</f>
        <v>0</v>
      </c>
      <c r="AG227" s="119">
        <f>'Bieu8-XSKT'!AG227</f>
        <v>0</v>
      </c>
      <c r="AH227" s="119">
        <f>'Bieu8-XSKT'!AH227</f>
        <v>0</v>
      </c>
      <c r="AI227" s="119">
        <f>'Bieu8-XSKT'!AI227</f>
        <v>0</v>
      </c>
      <c r="AJ227" s="119">
        <f>'Bieu8-XSKT'!AJ227</f>
        <v>0</v>
      </c>
      <c r="AK227" s="119">
        <f>'Bieu8-XSKT'!AK227</f>
        <v>0</v>
      </c>
      <c r="AL227" s="119">
        <f>'Bieu8-XSKT'!AL227</f>
        <v>0</v>
      </c>
      <c r="AM227" s="119">
        <f>'Bieu8-XSKT'!AM227</f>
        <v>0</v>
      </c>
      <c r="AN227" s="119">
        <f>'Bieu8-XSKT'!AN227</f>
        <v>0</v>
      </c>
      <c r="AO227" s="119">
        <f>'Bieu8-XSKT'!AO227</f>
        <v>0</v>
      </c>
      <c r="AP227" s="119">
        <f>'Bieu8-XSKT'!AP227</f>
        <v>0</v>
      </c>
      <c r="AQ227" s="119">
        <f>'Bieu8-XSKT'!AQ227</f>
        <v>0</v>
      </c>
      <c r="AR227" s="119">
        <f>'Bieu8-XSKT'!AR227</f>
        <v>0</v>
      </c>
      <c r="AS227" s="119">
        <f>'Bieu8-XSKT'!AS227</f>
        <v>0</v>
      </c>
      <c r="AT227" s="119">
        <f>'Bieu8-XSKT'!AT227</f>
        <v>0</v>
      </c>
      <c r="AU227" s="119">
        <f>'Bieu8-XSKT'!AU227</f>
        <v>0</v>
      </c>
      <c r="AV227" s="119">
        <f>'Bieu8-XSKT'!AV227</f>
        <v>0</v>
      </c>
      <c r="AW227" s="119">
        <f>'Bieu8-XSKT'!AW227</f>
        <v>0</v>
      </c>
      <c r="AX227" s="119">
        <f>'Bieu8-XSKT'!AX227</f>
        <v>0</v>
      </c>
      <c r="AY227" s="119">
        <f>'Bieu8-XSKT'!AY227</f>
        <v>0</v>
      </c>
      <c r="AZ227" s="119">
        <f>'Bieu8-XSKT'!AZ227</f>
        <v>0</v>
      </c>
      <c r="BA227" s="119">
        <f>'Bieu8-XSKT'!BA227</f>
        <v>0</v>
      </c>
      <c r="BB227" s="119">
        <f>'Bieu8-XSKT'!BB227</f>
        <v>0</v>
      </c>
      <c r="BC227" s="119">
        <f>'Bieu8-XSKT'!BC227</f>
        <v>0</v>
      </c>
      <c r="BD227" s="119">
        <f>'Bieu8-XSKT'!BD227</f>
        <v>0</v>
      </c>
      <c r="BE227" s="119">
        <f>'Bieu8-XSKT'!BE227</f>
        <v>0</v>
      </c>
      <c r="BF227" s="119">
        <f>'Bieu8-XSKT'!BF227</f>
        <v>0</v>
      </c>
      <c r="BG227" s="119">
        <f>'Bieu8-XSKT'!BG227</f>
        <v>0</v>
      </c>
      <c r="BH227" s="119">
        <f>'Bieu8-XSKT'!BH227</f>
        <v>0</v>
      </c>
      <c r="BI227" s="119">
        <f>'Bieu8-XSKT'!BI227</f>
        <v>0</v>
      </c>
      <c r="BJ227" s="119">
        <f>'Bieu8-XSKT'!BJ227</f>
        <v>0</v>
      </c>
      <c r="BK227" s="119">
        <f>'Bieu8-XSKT'!BK227</f>
        <v>0</v>
      </c>
      <c r="BL227" s="119">
        <f>'Bieu8-XSKT'!BL227</f>
        <v>0</v>
      </c>
      <c r="BM227" s="119">
        <f>'Bieu8-XSKT'!BM227</f>
        <v>0</v>
      </c>
      <c r="BN227" s="119">
        <f>'Bieu8-XSKT'!BN227</f>
        <v>0</v>
      </c>
      <c r="BO227" s="119">
        <f>'Bieu8-XSKT'!BO227</f>
        <v>0</v>
      </c>
      <c r="BP227" s="119">
        <f>'Bieu8-XSKT'!BP227</f>
        <v>0</v>
      </c>
      <c r="BQ227" s="119">
        <f>'Bieu8-XSKT'!BQ227</f>
        <v>0</v>
      </c>
      <c r="BR227" s="119">
        <f>'Bieu8-XSKT'!BR227</f>
        <v>0</v>
      </c>
      <c r="BS227" s="119">
        <f>'Bieu8-XSKT'!BS227</f>
        <v>0</v>
      </c>
      <c r="BT227" s="119">
        <f>'Bieu8-XSKT'!BT227</f>
        <v>0</v>
      </c>
      <c r="BU227" s="119">
        <f>'Bieu8-XSKT'!BU227</f>
        <v>3405</v>
      </c>
      <c r="BV227" s="119">
        <f>'Bieu8-XSKT'!BV227</f>
        <v>2929</v>
      </c>
      <c r="BW227" s="119">
        <f>'Bieu8-XSKT'!BW227</f>
        <v>0</v>
      </c>
      <c r="BX227" s="119">
        <f>'Bieu8-XSKT'!BX227</f>
        <v>0</v>
      </c>
      <c r="BY227" s="119">
        <f>'Bieu8-XSKT'!BY227</f>
        <v>476</v>
      </c>
      <c r="BZ227" s="119">
        <f>'Bieu8-XSKT'!BZ227</f>
        <v>476</v>
      </c>
      <c r="CA227" s="119">
        <f>'Bieu8-XSKT'!CA227</f>
        <v>0</v>
      </c>
      <c r="CB227" s="119">
        <f>'Bieu8-XSKT'!CB227</f>
        <v>476</v>
      </c>
      <c r="CC227" s="39"/>
      <c r="CD227" s="58" t="s">
        <v>417</v>
      </c>
      <c r="CE227" s="58"/>
    </row>
    <row r="228" spans="1:83" s="174" customFormat="1" ht="45" hidden="1" x14ac:dyDescent="0.25">
      <c r="A228" s="41">
        <f t="shared" si="55"/>
        <v>11</v>
      </c>
      <c r="B228" s="141" t="s">
        <v>418</v>
      </c>
      <c r="C228" s="41" t="s">
        <v>155</v>
      </c>
      <c r="D228" s="41"/>
      <c r="E228" s="41">
        <v>2016</v>
      </c>
      <c r="F228" s="41" t="s">
        <v>419</v>
      </c>
      <c r="G228" s="119">
        <f>'Bieu8-XSKT'!G228</f>
        <v>29829</v>
      </c>
      <c r="H228" s="119">
        <f>'Bieu8-XSKT'!H228</f>
        <v>29710</v>
      </c>
      <c r="I228" s="119">
        <f>'Bieu8-XSKT'!I228</f>
        <v>0</v>
      </c>
      <c r="J228" s="119">
        <f>'Bieu8-XSKT'!J228</f>
        <v>0</v>
      </c>
      <c r="K228" s="119">
        <f>'Bieu8-XSKT'!K228</f>
        <v>0</v>
      </c>
      <c r="L228" s="119">
        <f>'Bieu8-XSKT'!L228</f>
        <v>0</v>
      </c>
      <c r="M228" s="119">
        <f>'Bieu8-XSKT'!M228</f>
        <v>0</v>
      </c>
      <c r="N228" s="119">
        <f>'Bieu8-XSKT'!N228</f>
        <v>0</v>
      </c>
      <c r="O228" s="119">
        <f>'Bieu8-XSKT'!O228</f>
        <v>0</v>
      </c>
      <c r="P228" s="119">
        <f>'Bieu8-XSKT'!P228</f>
        <v>0</v>
      </c>
      <c r="Q228" s="119">
        <f>'Bieu8-XSKT'!Q228</f>
        <v>0</v>
      </c>
      <c r="R228" s="119">
        <f>'Bieu8-XSKT'!R228</f>
        <v>0</v>
      </c>
      <c r="S228" s="119">
        <f>'Bieu8-XSKT'!S228</f>
        <v>0</v>
      </c>
      <c r="T228" s="119">
        <f>'Bieu8-XSKT'!T228</f>
        <v>0</v>
      </c>
      <c r="U228" s="119">
        <f>'Bieu8-XSKT'!U228</f>
        <v>0</v>
      </c>
      <c r="V228" s="119">
        <f>'Bieu8-XSKT'!V228</f>
        <v>0</v>
      </c>
      <c r="W228" s="119">
        <f>'Bieu8-XSKT'!W228</f>
        <v>0</v>
      </c>
      <c r="X228" s="119">
        <f>'Bieu8-XSKT'!X228</f>
        <v>29000</v>
      </c>
      <c r="Y228" s="119">
        <f>'Bieu8-XSKT'!Y228</f>
        <v>29000</v>
      </c>
      <c r="Z228" s="119">
        <f>'Bieu8-XSKT'!Z228</f>
        <v>0</v>
      </c>
      <c r="AA228" s="119">
        <f>'Bieu8-XSKT'!AA228</f>
        <v>0</v>
      </c>
      <c r="AB228" s="119">
        <f>'Bieu8-XSKT'!AB228</f>
        <v>2000</v>
      </c>
      <c r="AC228" s="119">
        <f>'Bieu8-XSKT'!AC228</f>
        <v>2000</v>
      </c>
      <c r="AD228" s="119">
        <f>'Bieu8-XSKT'!AD228</f>
        <v>0</v>
      </c>
      <c r="AE228" s="119">
        <f>'Bieu8-XSKT'!AE228</f>
        <v>0</v>
      </c>
      <c r="AF228" s="119">
        <f>'Bieu8-XSKT'!AF228</f>
        <v>2603</v>
      </c>
      <c r="AG228" s="119">
        <f>'Bieu8-XSKT'!AG228</f>
        <v>2500</v>
      </c>
      <c r="AH228" s="119">
        <f>'Bieu8-XSKT'!AH228</f>
        <v>4500</v>
      </c>
      <c r="AI228" s="119">
        <f>'Bieu8-XSKT'!AI228</f>
        <v>4500</v>
      </c>
      <c r="AJ228" s="119">
        <f>'Bieu8-XSKT'!AJ228</f>
        <v>0</v>
      </c>
      <c r="AK228" s="119">
        <f>'Bieu8-XSKT'!AK228</f>
        <v>0</v>
      </c>
      <c r="AL228" s="119">
        <f>'Bieu8-XSKT'!AL228</f>
        <v>0</v>
      </c>
      <c r="AM228" s="119">
        <f>'Bieu8-XSKT'!AM228</f>
        <v>0</v>
      </c>
      <c r="AN228" s="119">
        <f>'Bieu8-XSKT'!AN228</f>
        <v>4500</v>
      </c>
      <c r="AO228" s="119">
        <f>'Bieu8-XSKT'!AO228</f>
        <v>4500</v>
      </c>
      <c r="AP228" s="119">
        <f>'Bieu8-XSKT'!AP228</f>
        <v>5400</v>
      </c>
      <c r="AQ228" s="119">
        <f>'Bieu8-XSKT'!AQ228</f>
        <v>3119</v>
      </c>
      <c r="AR228" s="119">
        <f>'Bieu8-XSKT'!AR228</f>
        <v>5334</v>
      </c>
      <c r="AS228" s="119">
        <f>'Bieu8-XSKT'!AS228</f>
        <v>9900</v>
      </c>
      <c r="AT228" s="119">
        <f>'Bieu8-XSKT'!AT228</f>
        <v>9900</v>
      </c>
      <c r="AU228" s="119">
        <f>'Bieu8-XSKT'!AU228</f>
        <v>29000</v>
      </c>
      <c r="AV228" s="119">
        <f>'Bieu8-XSKT'!AV228</f>
        <v>29000</v>
      </c>
      <c r="AW228" s="119">
        <f>'Bieu8-XSKT'!AW228</f>
        <v>9900</v>
      </c>
      <c r="AX228" s="119">
        <f>'Bieu8-XSKT'!AX228</f>
        <v>19100</v>
      </c>
      <c r="AY228" s="119">
        <f>'Bieu8-XSKT'!AY228</f>
        <v>8000</v>
      </c>
      <c r="AZ228" s="119">
        <f>'Bieu8-XSKT'!AZ228</f>
        <v>12000</v>
      </c>
      <c r="BA228" s="119">
        <f>'Bieu8-XSKT'!BA228</f>
        <v>16839</v>
      </c>
      <c r="BB228" s="119">
        <f>'Bieu8-XSKT'!BB228</f>
        <v>11100</v>
      </c>
      <c r="BC228" s="119">
        <f>'Bieu8-XSKT'!BC228</f>
        <v>0</v>
      </c>
      <c r="BD228" s="119">
        <f>'Bieu8-XSKT'!BD228</f>
        <v>11100</v>
      </c>
      <c r="BE228" s="119">
        <f>'Bieu8-XSKT'!BE228</f>
        <v>832</v>
      </c>
      <c r="BF228" s="119">
        <f>'Bieu8-XSKT'!BF228</f>
        <v>832</v>
      </c>
      <c r="BG228" s="119">
        <f>'Bieu8-XSKT'!BG228</f>
        <v>17900</v>
      </c>
      <c r="BH228" s="119">
        <f>'Bieu8-XSKT'!BH228</f>
        <v>17900</v>
      </c>
      <c r="BI228" s="119">
        <f>'Bieu8-XSKT'!BI228</f>
        <v>29710</v>
      </c>
      <c r="BJ228" s="119">
        <f>'Bieu8-XSKT'!BJ228</f>
        <v>29710</v>
      </c>
      <c r="BK228" s="119">
        <f>'Bieu8-XSKT'!BK228</f>
        <v>32511</v>
      </c>
      <c r="BL228" s="119">
        <f>'Bieu8-XSKT'!BL228</f>
        <v>22900</v>
      </c>
      <c r="BM228" s="119">
        <f>'Bieu8-XSKT'!BM228</f>
        <v>8000</v>
      </c>
      <c r="BN228" s="119">
        <f>'Bieu8-XSKT'!BN228</f>
        <v>6810</v>
      </c>
      <c r="BO228" s="119">
        <f>'Bieu8-XSKT'!BO228</f>
        <v>2801</v>
      </c>
      <c r="BP228" s="119">
        <f>'Bieu8-XSKT'!BP228</f>
        <v>9611</v>
      </c>
      <c r="BQ228" s="119">
        <f>'Bieu8-XSKT'!BQ228</f>
        <v>9000</v>
      </c>
      <c r="BR228" s="119">
        <f>'Bieu8-XSKT'!BR228</f>
        <v>4647</v>
      </c>
      <c r="BS228" s="119">
        <f>'Bieu8-XSKT'!BS228</f>
        <v>0</v>
      </c>
      <c r="BT228" s="119">
        <f>'Bieu8-XSKT'!BT228</f>
        <v>0</v>
      </c>
      <c r="BU228" s="119">
        <f>'Bieu8-XSKT'!BU228</f>
        <v>29701</v>
      </c>
      <c r="BV228" s="119">
        <f>'Bieu8-XSKT'!BV228</f>
        <v>27903</v>
      </c>
      <c r="BW228" s="119">
        <f>'Bieu8-XSKT'!BW228</f>
        <v>4647</v>
      </c>
      <c r="BX228" s="119">
        <f>'Bieu8-XSKT'!BX228</f>
        <v>4647</v>
      </c>
      <c r="BY228" s="119">
        <f>'Bieu8-XSKT'!BY228</f>
        <v>1798</v>
      </c>
      <c r="BZ228" s="119">
        <f>'Bieu8-XSKT'!BZ228</f>
        <v>1798</v>
      </c>
      <c r="CA228" s="119">
        <f>'Bieu8-XSKT'!CA228</f>
        <v>0</v>
      </c>
      <c r="CB228" s="119">
        <f>'Bieu8-XSKT'!CB228</f>
        <v>1798</v>
      </c>
      <c r="CC228" s="39"/>
      <c r="CD228" s="173" t="s">
        <v>417</v>
      </c>
      <c r="CE228" s="173"/>
    </row>
    <row r="229" spans="1:83" s="158" customFormat="1" ht="15" hidden="1" x14ac:dyDescent="0.25">
      <c r="A229" s="41"/>
      <c r="B229" s="43"/>
      <c r="C229" s="41"/>
      <c r="D229" s="41"/>
      <c r="E229" s="41"/>
      <c r="F229" s="62"/>
      <c r="G229" s="119">
        <f>'Bieu8-XSKT'!G229</f>
        <v>0</v>
      </c>
      <c r="H229" s="119">
        <f>'Bieu8-XSKT'!H229</f>
        <v>0</v>
      </c>
      <c r="I229" s="119">
        <f>'Bieu8-XSKT'!I229</f>
        <v>0</v>
      </c>
      <c r="J229" s="119">
        <f>'Bieu8-XSKT'!J229</f>
        <v>0</v>
      </c>
      <c r="K229" s="119">
        <f>'Bieu8-XSKT'!K229</f>
        <v>0</v>
      </c>
      <c r="L229" s="119">
        <f>'Bieu8-XSKT'!L229</f>
        <v>0</v>
      </c>
      <c r="M229" s="119">
        <f>'Bieu8-XSKT'!M229</f>
        <v>0</v>
      </c>
      <c r="N229" s="119">
        <f>'Bieu8-XSKT'!N229</f>
        <v>0</v>
      </c>
      <c r="O229" s="119">
        <f>'Bieu8-XSKT'!O229</f>
        <v>0</v>
      </c>
      <c r="P229" s="119">
        <f>'Bieu8-XSKT'!P229</f>
        <v>0</v>
      </c>
      <c r="Q229" s="119">
        <f>'Bieu8-XSKT'!Q229</f>
        <v>0</v>
      </c>
      <c r="R229" s="119">
        <f>'Bieu8-XSKT'!R229</f>
        <v>0</v>
      </c>
      <c r="S229" s="119">
        <f>'Bieu8-XSKT'!S229</f>
        <v>0</v>
      </c>
      <c r="T229" s="119">
        <f>'Bieu8-XSKT'!T229</f>
        <v>0</v>
      </c>
      <c r="U229" s="119">
        <f>'Bieu8-XSKT'!U229</f>
        <v>0</v>
      </c>
      <c r="V229" s="119">
        <f>'Bieu8-XSKT'!V229</f>
        <v>0</v>
      </c>
      <c r="W229" s="119">
        <f>'Bieu8-XSKT'!W229</f>
        <v>0</v>
      </c>
      <c r="X229" s="119">
        <f>'Bieu8-XSKT'!X229</f>
        <v>0</v>
      </c>
      <c r="Y229" s="119">
        <f>'Bieu8-XSKT'!Y229</f>
        <v>0</v>
      </c>
      <c r="Z229" s="119">
        <f>'Bieu8-XSKT'!Z229</f>
        <v>0</v>
      </c>
      <c r="AA229" s="119">
        <f>'Bieu8-XSKT'!AA229</f>
        <v>0</v>
      </c>
      <c r="AB229" s="119">
        <f>'Bieu8-XSKT'!AB229</f>
        <v>0</v>
      </c>
      <c r="AC229" s="119">
        <f>'Bieu8-XSKT'!AC229</f>
        <v>0</v>
      </c>
      <c r="AD229" s="119">
        <f>'Bieu8-XSKT'!AD229</f>
        <v>0</v>
      </c>
      <c r="AE229" s="119">
        <f>'Bieu8-XSKT'!AE229</f>
        <v>0</v>
      </c>
      <c r="AF229" s="119">
        <f>'Bieu8-XSKT'!AF229</f>
        <v>0</v>
      </c>
      <c r="AG229" s="119">
        <f>'Bieu8-XSKT'!AG229</f>
        <v>0</v>
      </c>
      <c r="AH229" s="119">
        <f>'Bieu8-XSKT'!AH229</f>
        <v>0</v>
      </c>
      <c r="AI229" s="119">
        <f>'Bieu8-XSKT'!AI229</f>
        <v>0</v>
      </c>
      <c r="AJ229" s="119">
        <f>'Bieu8-XSKT'!AJ229</f>
        <v>0</v>
      </c>
      <c r="AK229" s="119">
        <f>'Bieu8-XSKT'!AK229</f>
        <v>0</v>
      </c>
      <c r="AL229" s="119">
        <f>'Bieu8-XSKT'!AL229</f>
        <v>0</v>
      </c>
      <c r="AM229" s="119">
        <f>'Bieu8-XSKT'!AM229</f>
        <v>0</v>
      </c>
      <c r="AN229" s="119">
        <f>'Bieu8-XSKT'!AN229</f>
        <v>0</v>
      </c>
      <c r="AO229" s="119">
        <f>'Bieu8-XSKT'!AO229</f>
        <v>0</v>
      </c>
      <c r="AP229" s="119">
        <f>'Bieu8-XSKT'!AP229</f>
        <v>0</v>
      </c>
      <c r="AQ229" s="119">
        <f>'Bieu8-XSKT'!AQ229</f>
        <v>0</v>
      </c>
      <c r="AR229" s="119">
        <f>'Bieu8-XSKT'!AR229</f>
        <v>0</v>
      </c>
      <c r="AS229" s="119">
        <f>'Bieu8-XSKT'!AS229</f>
        <v>0</v>
      </c>
      <c r="AT229" s="119">
        <f>'Bieu8-XSKT'!AT229</f>
        <v>0</v>
      </c>
      <c r="AU229" s="119">
        <f>'Bieu8-XSKT'!AU229</f>
        <v>0</v>
      </c>
      <c r="AV229" s="119">
        <f>'Bieu8-XSKT'!AV229</f>
        <v>0</v>
      </c>
      <c r="AW229" s="119">
        <f>'Bieu8-XSKT'!AW229</f>
        <v>0</v>
      </c>
      <c r="AX229" s="119">
        <f>'Bieu8-XSKT'!AX229</f>
        <v>0</v>
      </c>
      <c r="AY229" s="119">
        <f>'Bieu8-XSKT'!AY229</f>
        <v>0</v>
      </c>
      <c r="AZ229" s="119">
        <f>'Bieu8-XSKT'!AZ229</f>
        <v>0</v>
      </c>
      <c r="BA229" s="119">
        <f>'Bieu8-XSKT'!BA229</f>
        <v>0</v>
      </c>
      <c r="BB229" s="119">
        <f>'Bieu8-XSKT'!BB229</f>
        <v>0</v>
      </c>
      <c r="BC229" s="119">
        <f>'Bieu8-XSKT'!BC229</f>
        <v>0</v>
      </c>
      <c r="BD229" s="119">
        <f>'Bieu8-XSKT'!BD229</f>
        <v>0</v>
      </c>
      <c r="BE229" s="119">
        <f>'Bieu8-XSKT'!BE229</f>
        <v>0</v>
      </c>
      <c r="BF229" s="119">
        <f>'Bieu8-XSKT'!BF229</f>
        <v>0</v>
      </c>
      <c r="BG229" s="119">
        <f>'Bieu8-XSKT'!BG229</f>
        <v>0</v>
      </c>
      <c r="BH229" s="119">
        <f>'Bieu8-XSKT'!BH229</f>
        <v>0</v>
      </c>
      <c r="BI229" s="119">
        <f>'Bieu8-XSKT'!BI229</f>
        <v>0</v>
      </c>
      <c r="BJ229" s="119">
        <f>'Bieu8-XSKT'!BJ229</f>
        <v>0</v>
      </c>
      <c r="BK229" s="119">
        <f>'Bieu8-XSKT'!BK229</f>
        <v>0</v>
      </c>
      <c r="BL229" s="119">
        <f>'Bieu8-XSKT'!BL229</f>
        <v>0</v>
      </c>
      <c r="BM229" s="119">
        <f>'Bieu8-XSKT'!BM229</f>
        <v>0</v>
      </c>
      <c r="BN229" s="119">
        <f>'Bieu8-XSKT'!BN229</f>
        <v>0</v>
      </c>
      <c r="BO229" s="119">
        <f>'Bieu8-XSKT'!BO229</f>
        <v>0</v>
      </c>
      <c r="BP229" s="119">
        <f>'Bieu8-XSKT'!BP229</f>
        <v>0</v>
      </c>
      <c r="BQ229" s="119">
        <f>'Bieu8-XSKT'!BQ229</f>
        <v>0</v>
      </c>
      <c r="BR229" s="119">
        <f>'Bieu8-XSKT'!BR229</f>
        <v>0</v>
      </c>
      <c r="BS229" s="119">
        <f>'Bieu8-XSKT'!BS229</f>
        <v>0</v>
      </c>
      <c r="BT229" s="119">
        <f>'Bieu8-XSKT'!BT229</f>
        <v>0</v>
      </c>
      <c r="BU229" s="119">
        <f>'Bieu8-XSKT'!BU229</f>
        <v>0</v>
      </c>
      <c r="BV229" s="119">
        <f>'Bieu8-XSKT'!BV229</f>
        <v>0</v>
      </c>
      <c r="BW229" s="119">
        <f>'Bieu8-XSKT'!BW229</f>
        <v>0</v>
      </c>
      <c r="BX229" s="119">
        <f>'Bieu8-XSKT'!BX229</f>
        <v>0</v>
      </c>
      <c r="BY229" s="119">
        <f>'Bieu8-XSKT'!BY229</f>
        <v>0</v>
      </c>
      <c r="BZ229" s="119">
        <f>'Bieu8-XSKT'!BZ229</f>
        <v>0</v>
      </c>
      <c r="CA229" s="119">
        <f>'Bieu8-XSKT'!CA229</f>
        <v>0</v>
      </c>
      <c r="CB229" s="119">
        <f>'Bieu8-XSKT'!CB229</f>
        <v>0</v>
      </c>
      <c r="CC229" s="39"/>
      <c r="CD229" s="41"/>
      <c r="CE229" s="41"/>
    </row>
    <row r="230" spans="1:83" s="172" customFormat="1" ht="15" hidden="1" x14ac:dyDescent="0.25">
      <c r="A230" s="171" t="s">
        <v>70</v>
      </c>
      <c r="B230" s="115" t="s">
        <v>71</v>
      </c>
      <c r="C230" s="124"/>
      <c r="D230" s="38"/>
      <c r="E230" s="124"/>
      <c r="F230" s="124"/>
      <c r="G230" s="119">
        <f>'Bieu8-XSKT'!G230</f>
        <v>444379</v>
      </c>
      <c r="H230" s="119">
        <f>'Bieu8-XSKT'!H230</f>
        <v>266308.09999999998</v>
      </c>
      <c r="I230" s="119">
        <f>'Bieu8-XSKT'!I230</f>
        <v>0</v>
      </c>
      <c r="J230" s="119">
        <f>'Bieu8-XSKT'!J230</f>
        <v>0</v>
      </c>
      <c r="K230" s="119">
        <f>'Bieu8-XSKT'!K230</f>
        <v>0</v>
      </c>
      <c r="L230" s="119">
        <f>'Bieu8-XSKT'!L230</f>
        <v>0</v>
      </c>
      <c r="M230" s="119">
        <f>'Bieu8-XSKT'!M230</f>
        <v>0</v>
      </c>
      <c r="N230" s="119">
        <f>'Bieu8-XSKT'!N230</f>
        <v>0</v>
      </c>
      <c r="O230" s="119">
        <f>'Bieu8-XSKT'!O230</f>
        <v>0</v>
      </c>
      <c r="P230" s="119">
        <f>'Bieu8-XSKT'!P230</f>
        <v>0</v>
      </c>
      <c r="Q230" s="119">
        <f>'Bieu8-XSKT'!Q230</f>
        <v>0</v>
      </c>
      <c r="R230" s="119">
        <f>'Bieu8-XSKT'!R230</f>
        <v>0</v>
      </c>
      <c r="S230" s="119">
        <f>'Bieu8-XSKT'!S230</f>
        <v>0</v>
      </c>
      <c r="T230" s="119">
        <f>'Bieu8-XSKT'!T230</f>
        <v>0</v>
      </c>
      <c r="U230" s="119">
        <f>'Bieu8-XSKT'!U230</f>
        <v>0</v>
      </c>
      <c r="V230" s="119">
        <f>'Bieu8-XSKT'!V230</f>
        <v>0</v>
      </c>
      <c r="W230" s="119">
        <f>'Bieu8-XSKT'!W230</f>
        <v>0</v>
      </c>
      <c r="X230" s="119">
        <f>'Bieu8-XSKT'!X230</f>
        <v>0</v>
      </c>
      <c r="Y230" s="119">
        <f>'Bieu8-XSKT'!Y230</f>
        <v>0</v>
      </c>
      <c r="Z230" s="119">
        <f>'Bieu8-XSKT'!Z230</f>
        <v>0</v>
      </c>
      <c r="AA230" s="119">
        <f>'Bieu8-XSKT'!AA230</f>
        <v>0</v>
      </c>
      <c r="AB230" s="119">
        <f>'Bieu8-XSKT'!AB230</f>
        <v>0</v>
      </c>
      <c r="AC230" s="119">
        <f>'Bieu8-XSKT'!AC230</f>
        <v>0</v>
      </c>
      <c r="AD230" s="119">
        <f>'Bieu8-XSKT'!AD230</f>
        <v>0</v>
      </c>
      <c r="AE230" s="119">
        <f>'Bieu8-XSKT'!AE230</f>
        <v>0</v>
      </c>
      <c r="AF230" s="119">
        <f>'Bieu8-XSKT'!AF230</f>
        <v>0</v>
      </c>
      <c r="AG230" s="119">
        <f>'Bieu8-XSKT'!AG230</f>
        <v>0</v>
      </c>
      <c r="AH230" s="119">
        <f>'Bieu8-XSKT'!AH230</f>
        <v>0</v>
      </c>
      <c r="AI230" s="119">
        <f>'Bieu8-XSKT'!AI230</f>
        <v>0</v>
      </c>
      <c r="AJ230" s="119">
        <f>'Bieu8-XSKT'!AJ230</f>
        <v>0</v>
      </c>
      <c r="AK230" s="119">
        <f>'Bieu8-XSKT'!AK230</f>
        <v>0</v>
      </c>
      <c r="AL230" s="119">
        <f>'Bieu8-XSKT'!AL230</f>
        <v>0</v>
      </c>
      <c r="AM230" s="119">
        <f>'Bieu8-XSKT'!AM230</f>
        <v>0</v>
      </c>
      <c r="AN230" s="119">
        <f>'Bieu8-XSKT'!AN230</f>
        <v>0</v>
      </c>
      <c r="AO230" s="119">
        <f>'Bieu8-XSKT'!AO230</f>
        <v>0</v>
      </c>
      <c r="AP230" s="119">
        <f>'Bieu8-XSKT'!AP230</f>
        <v>300</v>
      </c>
      <c r="AQ230" s="119">
        <f>'Bieu8-XSKT'!AQ230</f>
        <v>0</v>
      </c>
      <c r="AR230" s="119">
        <f>'Bieu8-XSKT'!AR230</f>
        <v>0</v>
      </c>
      <c r="AS230" s="119">
        <f>'Bieu8-XSKT'!AS230</f>
        <v>0</v>
      </c>
      <c r="AT230" s="119">
        <f>'Bieu8-XSKT'!AT230</f>
        <v>0</v>
      </c>
      <c r="AU230" s="119">
        <f>'Bieu8-XSKT'!AU230</f>
        <v>271062</v>
      </c>
      <c r="AV230" s="119">
        <f>'Bieu8-XSKT'!AV230</f>
        <v>112000</v>
      </c>
      <c r="AW230" s="119">
        <f>'Bieu8-XSKT'!AW230</f>
        <v>300</v>
      </c>
      <c r="AX230" s="119">
        <f>'Bieu8-XSKT'!AX230</f>
        <v>111700</v>
      </c>
      <c r="AY230" s="119">
        <f>'Bieu8-XSKT'!AY230</f>
        <v>4504</v>
      </c>
      <c r="AZ230" s="119">
        <f>'Bieu8-XSKT'!AZ230</f>
        <v>37925</v>
      </c>
      <c r="BA230" s="119">
        <f>'Bieu8-XSKT'!BA230</f>
        <v>0</v>
      </c>
      <c r="BB230" s="119">
        <f>'Bieu8-XSKT'!BB230</f>
        <v>107471</v>
      </c>
      <c r="BC230" s="119">
        <f>'Bieu8-XSKT'!BC230</f>
        <v>0</v>
      </c>
      <c r="BD230" s="119">
        <f>'Bieu8-XSKT'!BD230</f>
        <v>107471</v>
      </c>
      <c r="BE230" s="119">
        <f>'Bieu8-XSKT'!BE230</f>
        <v>1629</v>
      </c>
      <c r="BF230" s="119">
        <f>'Bieu8-XSKT'!BF230</f>
        <v>1629</v>
      </c>
      <c r="BG230" s="119">
        <f>'Bieu8-XSKT'!BG230</f>
        <v>7188</v>
      </c>
      <c r="BH230" s="119">
        <f>'Bieu8-XSKT'!BH230</f>
        <v>7188</v>
      </c>
      <c r="BI230" s="119">
        <f>'Bieu8-XSKT'!BI230</f>
        <v>386542</v>
      </c>
      <c r="BJ230" s="119">
        <f>'Bieu8-XSKT'!BJ230</f>
        <v>212033.5</v>
      </c>
      <c r="BK230" s="119">
        <f>'Bieu8-XSKT'!BK230</f>
        <v>211955.5</v>
      </c>
      <c r="BL230" s="119">
        <f>'Bieu8-XSKT'!BL230</f>
        <v>7188</v>
      </c>
      <c r="BM230" s="119">
        <f>'Bieu8-XSKT'!BM230</f>
        <v>4504</v>
      </c>
      <c r="BN230" s="119">
        <f>'Bieu8-XSKT'!BN230</f>
        <v>193870.5</v>
      </c>
      <c r="BO230" s="119">
        <f>'Bieu8-XSKT'!BO230</f>
        <v>327</v>
      </c>
      <c r="BP230" s="119">
        <f>'Bieu8-XSKT'!BP230</f>
        <v>204767.5</v>
      </c>
      <c r="BQ230" s="119">
        <f>'Bieu8-XSKT'!BQ230</f>
        <v>62986</v>
      </c>
      <c r="BR230" s="119">
        <f>'Bieu8-XSKT'!BR230</f>
        <v>75186</v>
      </c>
      <c r="BS230" s="119">
        <f>'Bieu8-XSKT'!BS230</f>
        <v>0</v>
      </c>
      <c r="BT230" s="119">
        <f>'Bieu8-XSKT'!BT230</f>
        <v>6324</v>
      </c>
      <c r="BU230" s="119">
        <f>'Bieu8-XSKT'!BU230</f>
        <v>187431</v>
      </c>
      <c r="BV230" s="119">
        <f>'Bieu8-XSKT'!BV230</f>
        <v>99727</v>
      </c>
      <c r="BW230" s="119">
        <f>'Bieu8-XSKT'!BW230</f>
        <v>75186</v>
      </c>
      <c r="BX230" s="119">
        <f>'Bieu8-XSKT'!BX230</f>
        <v>75186</v>
      </c>
      <c r="BY230" s="119">
        <f>'Bieu8-XSKT'!BY230</f>
        <v>87704</v>
      </c>
      <c r="BZ230" s="119">
        <f>'Bieu8-XSKT'!BZ230</f>
        <v>87704</v>
      </c>
      <c r="CA230" s="119">
        <f>'Bieu8-XSKT'!CA230</f>
        <v>45307</v>
      </c>
      <c r="CB230" s="119">
        <f>'Bieu8-XSKT'!CB230</f>
        <v>131091</v>
      </c>
      <c r="CC230" s="119">
        <f t="shared" ref="CC230" si="56">SUM(CC231:CC242)</f>
        <v>45307</v>
      </c>
      <c r="CD230" s="118"/>
      <c r="CE230" s="118"/>
    </row>
    <row r="231" spans="1:83" s="17" customFormat="1" ht="45" hidden="1" x14ac:dyDescent="0.25">
      <c r="A231" s="142">
        <v>1</v>
      </c>
      <c r="B231" s="141" t="s">
        <v>375</v>
      </c>
      <c r="C231" s="176"/>
      <c r="D231" s="176"/>
      <c r="E231" s="45"/>
      <c r="F231" s="133" t="s">
        <v>376</v>
      </c>
      <c r="G231" s="119">
        <f>'Bieu8-XSKT'!G231</f>
        <v>3738</v>
      </c>
      <c r="H231" s="119">
        <f>'Bieu8-XSKT'!H231</f>
        <v>3100</v>
      </c>
      <c r="I231" s="119">
        <f>'Bieu8-XSKT'!I231</f>
        <v>0</v>
      </c>
      <c r="J231" s="119">
        <f>'Bieu8-XSKT'!J231</f>
        <v>0</v>
      </c>
      <c r="K231" s="119">
        <f>'Bieu8-XSKT'!K231</f>
        <v>0</v>
      </c>
      <c r="L231" s="119">
        <f>'Bieu8-XSKT'!L231</f>
        <v>0</v>
      </c>
      <c r="M231" s="119">
        <f>'Bieu8-XSKT'!M231</f>
        <v>0</v>
      </c>
      <c r="N231" s="119">
        <f>'Bieu8-XSKT'!N231</f>
        <v>0</v>
      </c>
      <c r="O231" s="119">
        <f>'Bieu8-XSKT'!O231</f>
        <v>0</v>
      </c>
      <c r="P231" s="119">
        <f>'Bieu8-XSKT'!P231</f>
        <v>0</v>
      </c>
      <c r="Q231" s="119">
        <f>'Bieu8-XSKT'!Q231</f>
        <v>0</v>
      </c>
      <c r="R231" s="119">
        <f>'Bieu8-XSKT'!R231</f>
        <v>0</v>
      </c>
      <c r="S231" s="119">
        <f>'Bieu8-XSKT'!S231</f>
        <v>0</v>
      </c>
      <c r="T231" s="119">
        <f>'Bieu8-XSKT'!T231</f>
        <v>0</v>
      </c>
      <c r="U231" s="119">
        <f>'Bieu8-XSKT'!U231</f>
        <v>0</v>
      </c>
      <c r="V231" s="119">
        <f>'Bieu8-XSKT'!V231</f>
        <v>0</v>
      </c>
      <c r="W231" s="119">
        <f>'Bieu8-XSKT'!W231</f>
        <v>0</v>
      </c>
      <c r="X231" s="119">
        <f>'Bieu8-XSKT'!X231</f>
        <v>0</v>
      </c>
      <c r="Y231" s="119">
        <f>'Bieu8-XSKT'!Y231</f>
        <v>0</v>
      </c>
      <c r="Z231" s="119">
        <f>'Bieu8-XSKT'!Z231</f>
        <v>0</v>
      </c>
      <c r="AA231" s="119">
        <f>'Bieu8-XSKT'!AA231</f>
        <v>0</v>
      </c>
      <c r="AB231" s="119">
        <f>'Bieu8-XSKT'!AB231</f>
        <v>0</v>
      </c>
      <c r="AC231" s="119">
        <f>'Bieu8-XSKT'!AC231</f>
        <v>0</v>
      </c>
      <c r="AD231" s="119">
        <f>'Bieu8-XSKT'!AD231</f>
        <v>0</v>
      </c>
      <c r="AE231" s="119">
        <f>'Bieu8-XSKT'!AE231</f>
        <v>0</v>
      </c>
      <c r="AF231" s="119">
        <f>'Bieu8-XSKT'!AF231</f>
        <v>0</v>
      </c>
      <c r="AG231" s="119">
        <f>'Bieu8-XSKT'!AG231</f>
        <v>0</v>
      </c>
      <c r="AH231" s="119">
        <f>'Bieu8-XSKT'!AH231</f>
        <v>0</v>
      </c>
      <c r="AI231" s="119">
        <f>'Bieu8-XSKT'!AI231</f>
        <v>0</v>
      </c>
      <c r="AJ231" s="119">
        <f>'Bieu8-XSKT'!AJ231</f>
        <v>0</v>
      </c>
      <c r="AK231" s="119">
        <f>'Bieu8-XSKT'!AK231</f>
        <v>0</v>
      </c>
      <c r="AL231" s="119">
        <f>'Bieu8-XSKT'!AL231</f>
        <v>0</v>
      </c>
      <c r="AM231" s="119">
        <f>'Bieu8-XSKT'!AM231</f>
        <v>0</v>
      </c>
      <c r="AN231" s="119">
        <f>'Bieu8-XSKT'!AN231</f>
        <v>0</v>
      </c>
      <c r="AO231" s="119">
        <f>'Bieu8-XSKT'!AO231</f>
        <v>0</v>
      </c>
      <c r="AP231" s="119">
        <f>'Bieu8-XSKT'!AP231</f>
        <v>0</v>
      </c>
      <c r="AQ231" s="119">
        <f>'Bieu8-XSKT'!AQ231</f>
        <v>0</v>
      </c>
      <c r="AR231" s="119">
        <f>'Bieu8-XSKT'!AR231</f>
        <v>0</v>
      </c>
      <c r="AS231" s="119">
        <f>'Bieu8-XSKT'!AS231</f>
        <v>0</v>
      </c>
      <c r="AT231" s="119">
        <f>'Bieu8-XSKT'!AT231</f>
        <v>0</v>
      </c>
      <c r="AU231" s="119">
        <f>'Bieu8-XSKT'!AU231</f>
        <v>0</v>
      </c>
      <c r="AV231" s="119">
        <f>'Bieu8-XSKT'!AV231</f>
        <v>0</v>
      </c>
      <c r="AW231" s="119">
        <f>'Bieu8-XSKT'!AW231</f>
        <v>0</v>
      </c>
      <c r="AX231" s="119">
        <f>'Bieu8-XSKT'!AX231</f>
        <v>0</v>
      </c>
      <c r="AY231" s="119">
        <f>'Bieu8-XSKT'!AY231</f>
        <v>55</v>
      </c>
      <c r="AZ231" s="119">
        <f>'Bieu8-XSKT'!AZ231</f>
        <v>0</v>
      </c>
      <c r="BA231" s="119">
        <f>'Bieu8-XSKT'!BA231</f>
        <v>0</v>
      </c>
      <c r="BB231" s="119">
        <f>'Bieu8-XSKT'!BB231</f>
        <v>0</v>
      </c>
      <c r="BC231" s="119">
        <f>'Bieu8-XSKT'!BC231</f>
        <v>0</v>
      </c>
      <c r="BD231" s="119">
        <f>'Bieu8-XSKT'!BD231</f>
        <v>0</v>
      </c>
      <c r="BE231" s="119">
        <f>'Bieu8-XSKT'!BE231</f>
        <v>0</v>
      </c>
      <c r="BF231" s="119">
        <f>'Bieu8-XSKT'!BF231</f>
        <v>0</v>
      </c>
      <c r="BG231" s="119">
        <f>'Bieu8-XSKT'!BG231</f>
        <v>55</v>
      </c>
      <c r="BH231" s="119">
        <f>'Bieu8-XSKT'!BH231</f>
        <v>55</v>
      </c>
      <c r="BI231" s="119">
        <f>'Bieu8-XSKT'!BI231</f>
        <v>17000</v>
      </c>
      <c r="BJ231" s="119">
        <f>'Bieu8-XSKT'!BJ231</f>
        <v>0</v>
      </c>
      <c r="BK231" s="119">
        <f>'Bieu8-XSKT'!BK231</f>
        <v>3100</v>
      </c>
      <c r="BL231" s="119">
        <f>'Bieu8-XSKT'!BL231</f>
        <v>55</v>
      </c>
      <c r="BM231" s="119">
        <f>'Bieu8-XSKT'!BM231</f>
        <v>55</v>
      </c>
      <c r="BN231" s="119">
        <f>'Bieu8-XSKT'!BN231</f>
        <v>3045</v>
      </c>
      <c r="BO231" s="119">
        <f>'Bieu8-XSKT'!BO231</f>
        <v>0</v>
      </c>
      <c r="BP231" s="119">
        <f>'Bieu8-XSKT'!BP231</f>
        <v>3045</v>
      </c>
      <c r="BQ231" s="119">
        <f>'Bieu8-XSKT'!BQ231</f>
        <v>0</v>
      </c>
      <c r="BR231" s="119">
        <f>'Bieu8-XSKT'!BR231</f>
        <v>1200</v>
      </c>
      <c r="BS231" s="119">
        <f>'Bieu8-XSKT'!BS231</f>
        <v>0</v>
      </c>
      <c r="BT231" s="119">
        <f>'Bieu8-XSKT'!BT231</f>
        <v>887</v>
      </c>
      <c r="BU231" s="119">
        <f>'Bieu8-XSKT'!BU231</f>
        <v>3487</v>
      </c>
      <c r="BV231" s="119">
        <f>'Bieu8-XSKT'!BV231</f>
        <v>1255</v>
      </c>
      <c r="BW231" s="119">
        <f>'Bieu8-XSKT'!BW231</f>
        <v>1200</v>
      </c>
      <c r="BX231" s="119">
        <f>'Bieu8-XSKT'!BX231</f>
        <v>1200</v>
      </c>
      <c r="BY231" s="119">
        <f>'Bieu8-XSKT'!BY231</f>
        <v>2232</v>
      </c>
      <c r="BZ231" s="119">
        <f>'Bieu8-XSKT'!BZ231</f>
        <v>2232</v>
      </c>
      <c r="CA231" s="119">
        <f>'Bieu8-XSKT'!CA231</f>
        <v>0</v>
      </c>
      <c r="CB231" s="119">
        <f>'Bieu8-XSKT'!CB231</f>
        <v>1761</v>
      </c>
      <c r="CC231" s="39"/>
      <c r="CD231" s="41" t="s">
        <v>58</v>
      </c>
      <c r="CE231" s="41"/>
    </row>
    <row r="232" spans="1:83" s="17" customFormat="1" ht="45" hidden="1" x14ac:dyDescent="0.25">
      <c r="A232" s="142">
        <f t="shared" ref="A232:A242" si="57">A231+1</f>
        <v>2</v>
      </c>
      <c r="B232" s="141" t="s">
        <v>377</v>
      </c>
      <c r="C232" s="176"/>
      <c r="D232" s="176"/>
      <c r="E232" s="45"/>
      <c r="F232" s="133" t="s">
        <v>378</v>
      </c>
      <c r="G232" s="119">
        <f>'Bieu8-XSKT'!G232</f>
        <v>11950</v>
      </c>
      <c r="H232" s="119">
        <f>'Bieu8-XSKT'!H232</f>
        <v>8800</v>
      </c>
      <c r="I232" s="119">
        <f>'Bieu8-XSKT'!I232</f>
        <v>0</v>
      </c>
      <c r="J232" s="119">
        <f>'Bieu8-XSKT'!J232</f>
        <v>0</v>
      </c>
      <c r="K232" s="119">
        <f>'Bieu8-XSKT'!K232</f>
        <v>0</v>
      </c>
      <c r="L232" s="119">
        <f>'Bieu8-XSKT'!L232</f>
        <v>0</v>
      </c>
      <c r="M232" s="119">
        <f>'Bieu8-XSKT'!M232</f>
        <v>0</v>
      </c>
      <c r="N232" s="119">
        <f>'Bieu8-XSKT'!N232</f>
        <v>0</v>
      </c>
      <c r="O232" s="119">
        <f>'Bieu8-XSKT'!O232</f>
        <v>0</v>
      </c>
      <c r="P232" s="119">
        <f>'Bieu8-XSKT'!P232</f>
        <v>0</v>
      </c>
      <c r="Q232" s="119">
        <f>'Bieu8-XSKT'!Q232</f>
        <v>0</v>
      </c>
      <c r="R232" s="119">
        <f>'Bieu8-XSKT'!R232</f>
        <v>0</v>
      </c>
      <c r="S232" s="119">
        <f>'Bieu8-XSKT'!S232</f>
        <v>0</v>
      </c>
      <c r="T232" s="119">
        <f>'Bieu8-XSKT'!T232</f>
        <v>0</v>
      </c>
      <c r="U232" s="119">
        <f>'Bieu8-XSKT'!U232</f>
        <v>0</v>
      </c>
      <c r="V232" s="119">
        <f>'Bieu8-XSKT'!V232</f>
        <v>0</v>
      </c>
      <c r="W232" s="119">
        <f>'Bieu8-XSKT'!W232</f>
        <v>0</v>
      </c>
      <c r="X232" s="119">
        <f>'Bieu8-XSKT'!X232</f>
        <v>0</v>
      </c>
      <c r="Y232" s="119">
        <f>'Bieu8-XSKT'!Y232</f>
        <v>0</v>
      </c>
      <c r="Z232" s="119">
        <f>'Bieu8-XSKT'!Z232</f>
        <v>0</v>
      </c>
      <c r="AA232" s="119">
        <f>'Bieu8-XSKT'!AA232</f>
        <v>0</v>
      </c>
      <c r="AB232" s="119">
        <f>'Bieu8-XSKT'!AB232</f>
        <v>0</v>
      </c>
      <c r="AC232" s="119">
        <f>'Bieu8-XSKT'!AC232</f>
        <v>0</v>
      </c>
      <c r="AD232" s="119">
        <f>'Bieu8-XSKT'!AD232</f>
        <v>0</v>
      </c>
      <c r="AE232" s="119">
        <f>'Bieu8-XSKT'!AE232</f>
        <v>0</v>
      </c>
      <c r="AF232" s="119">
        <f>'Bieu8-XSKT'!AF232</f>
        <v>0</v>
      </c>
      <c r="AG232" s="119">
        <f>'Bieu8-XSKT'!AG232</f>
        <v>0</v>
      </c>
      <c r="AH232" s="119">
        <f>'Bieu8-XSKT'!AH232</f>
        <v>0</v>
      </c>
      <c r="AI232" s="119">
        <f>'Bieu8-XSKT'!AI232</f>
        <v>0</v>
      </c>
      <c r="AJ232" s="119">
        <f>'Bieu8-XSKT'!AJ232</f>
        <v>0</v>
      </c>
      <c r="AK232" s="119">
        <f>'Bieu8-XSKT'!AK232</f>
        <v>0</v>
      </c>
      <c r="AL232" s="119">
        <f>'Bieu8-XSKT'!AL232</f>
        <v>0</v>
      </c>
      <c r="AM232" s="119">
        <f>'Bieu8-XSKT'!AM232</f>
        <v>0</v>
      </c>
      <c r="AN232" s="119">
        <f>'Bieu8-XSKT'!AN232</f>
        <v>0</v>
      </c>
      <c r="AO232" s="119">
        <f>'Bieu8-XSKT'!AO232</f>
        <v>0</v>
      </c>
      <c r="AP232" s="119">
        <f>'Bieu8-XSKT'!AP232</f>
        <v>0</v>
      </c>
      <c r="AQ232" s="119">
        <f>'Bieu8-XSKT'!AQ232</f>
        <v>0</v>
      </c>
      <c r="AR232" s="119">
        <f>'Bieu8-XSKT'!AR232</f>
        <v>0</v>
      </c>
      <c r="AS232" s="119">
        <f>'Bieu8-XSKT'!AS232</f>
        <v>0</v>
      </c>
      <c r="AT232" s="119">
        <f>'Bieu8-XSKT'!AT232</f>
        <v>0</v>
      </c>
      <c r="AU232" s="119">
        <f>'Bieu8-XSKT'!AU232</f>
        <v>0</v>
      </c>
      <c r="AV232" s="119">
        <f>'Bieu8-XSKT'!AV232</f>
        <v>0</v>
      </c>
      <c r="AW232" s="119">
        <f>'Bieu8-XSKT'!AW232</f>
        <v>0</v>
      </c>
      <c r="AX232" s="119">
        <f>'Bieu8-XSKT'!AX232</f>
        <v>0</v>
      </c>
      <c r="AY232" s="119">
        <f>'Bieu8-XSKT'!AY232</f>
        <v>170</v>
      </c>
      <c r="AZ232" s="119">
        <f>'Bieu8-XSKT'!AZ232</f>
        <v>0</v>
      </c>
      <c r="BA232" s="119">
        <f>'Bieu8-XSKT'!BA232</f>
        <v>0</v>
      </c>
      <c r="BB232" s="119">
        <f>'Bieu8-XSKT'!BB232</f>
        <v>0</v>
      </c>
      <c r="BC232" s="119">
        <f>'Bieu8-XSKT'!BC232</f>
        <v>0</v>
      </c>
      <c r="BD232" s="119">
        <f>'Bieu8-XSKT'!BD232</f>
        <v>0</v>
      </c>
      <c r="BE232" s="119">
        <f>'Bieu8-XSKT'!BE232</f>
        <v>0</v>
      </c>
      <c r="BF232" s="119">
        <f>'Bieu8-XSKT'!BF232</f>
        <v>0</v>
      </c>
      <c r="BG232" s="119">
        <f>'Bieu8-XSKT'!BG232</f>
        <v>170</v>
      </c>
      <c r="BH232" s="119">
        <f>'Bieu8-XSKT'!BH232</f>
        <v>170</v>
      </c>
      <c r="BI232" s="119">
        <f>'Bieu8-XSKT'!BI232</f>
        <v>1229</v>
      </c>
      <c r="BJ232" s="119">
        <f>'Bieu8-XSKT'!BJ232</f>
        <v>15771</v>
      </c>
      <c r="BK232" s="119">
        <f>'Bieu8-XSKT'!BK232</f>
        <v>8800</v>
      </c>
      <c r="BL232" s="119">
        <f>'Bieu8-XSKT'!BL232</f>
        <v>170</v>
      </c>
      <c r="BM232" s="119">
        <f>'Bieu8-XSKT'!BM232</f>
        <v>170</v>
      </c>
      <c r="BN232" s="119">
        <f>'Bieu8-XSKT'!BN232</f>
        <v>8630</v>
      </c>
      <c r="BO232" s="119">
        <f>'Bieu8-XSKT'!BO232</f>
        <v>0</v>
      </c>
      <c r="BP232" s="119">
        <f>'Bieu8-XSKT'!BP232</f>
        <v>8630</v>
      </c>
      <c r="BQ232" s="119">
        <f>'Bieu8-XSKT'!BQ232</f>
        <v>0</v>
      </c>
      <c r="BR232" s="119">
        <f>'Bieu8-XSKT'!BR232</f>
        <v>3000</v>
      </c>
      <c r="BS232" s="119">
        <f>'Bieu8-XSKT'!BS232</f>
        <v>0</v>
      </c>
      <c r="BT232" s="119">
        <f>'Bieu8-XSKT'!BT232</f>
        <v>2507</v>
      </c>
      <c r="BU232" s="119">
        <f>'Bieu8-XSKT'!BU232</f>
        <v>11307</v>
      </c>
      <c r="BV232" s="119">
        <f>'Bieu8-XSKT'!BV232</f>
        <v>6955</v>
      </c>
      <c r="BW232" s="119">
        <f>'Bieu8-XSKT'!BW232</f>
        <v>3000</v>
      </c>
      <c r="BX232" s="119">
        <f>'Bieu8-XSKT'!BX232</f>
        <v>3000</v>
      </c>
      <c r="BY232" s="119">
        <f>'Bieu8-XSKT'!BY232</f>
        <v>4352</v>
      </c>
      <c r="BZ232" s="119">
        <f>'Bieu8-XSKT'!BZ232</f>
        <v>4352</v>
      </c>
      <c r="CA232" s="119">
        <f>'Bieu8-XSKT'!CA232</f>
        <v>0</v>
      </c>
      <c r="CB232" s="119">
        <f>'Bieu8-XSKT'!CB232</f>
        <v>4352</v>
      </c>
      <c r="CC232" s="39"/>
      <c r="CD232" s="41" t="s">
        <v>58</v>
      </c>
      <c r="CE232" s="41"/>
    </row>
    <row r="233" spans="1:83" s="17" customFormat="1" ht="45" hidden="1" x14ac:dyDescent="0.25">
      <c r="A233" s="142">
        <f t="shared" si="57"/>
        <v>3</v>
      </c>
      <c r="B233" s="43" t="s">
        <v>390</v>
      </c>
      <c r="C233" s="176"/>
      <c r="D233" s="176"/>
      <c r="E233" s="45"/>
      <c r="F233" s="62" t="s">
        <v>451</v>
      </c>
      <c r="G233" s="119">
        <f>'Bieu8-XSKT'!G233</f>
        <v>10646</v>
      </c>
      <c r="H233" s="119">
        <f>'Bieu8-XSKT'!H233</f>
        <v>9600</v>
      </c>
      <c r="I233" s="119">
        <f>'Bieu8-XSKT'!I233</f>
        <v>0</v>
      </c>
      <c r="J233" s="119">
        <f>'Bieu8-XSKT'!J233</f>
        <v>0</v>
      </c>
      <c r="K233" s="119">
        <f>'Bieu8-XSKT'!K233</f>
        <v>0</v>
      </c>
      <c r="L233" s="119">
        <f>'Bieu8-XSKT'!L233</f>
        <v>0</v>
      </c>
      <c r="M233" s="119">
        <f>'Bieu8-XSKT'!M233</f>
        <v>0</v>
      </c>
      <c r="N233" s="119">
        <f>'Bieu8-XSKT'!N233</f>
        <v>0</v>
      </c>
      <c r="O233" s="119">
        <f>'Bieu8-XSKT'!O233</f>
        <v>0</v>
      </c>
      <c r="P233" s="119">
        <f>'Bieu8-XSKT'!P233</f>
        <v>0</v>
      </c>
      <c r="Q233" s="119">
        <f>'Bieu8-XSKT'!Q233</f>
        <v>0</v>
      </c>
      <c r="R233" s="119">
        <f>'Bieu8-XSKT'!R233</f>
        <v>0</v>
      </c>
      <c r="S233" s="119">
        <f>'Bieu8-XSKT'!S233</f>
        <v>0</v>
      </c>
      <c r="T233" s="119">
        <f>'Bieu8-XSKT'!T233</f>
        <v>0</v>
      </c>
      <c r="U233" s="119">
        <f>'Bieu8-XSKT'!U233</f>
        <v>0</v>
      </c>
      <c r="V233" s="119">
        <f>'Bieu8-XSKT'!V233</f>
        <v>0</v>
      </c>
      <c r="W233" s="119">
        <f>'Bieu8-XSKT'!W233</f>
        <v>0</v>
      </c>
      <c r="X233" s="119">
        <f>'Bieu8-XSKT'!X233</f>
        <v>0</v>
      </c>
      <c r="Y233" s="119">
        <f>'Bieu8-XSKT'!Y233</f>
        <v>0</v>
      </c>
      <c r="Z233" s="119">
        <f>'Bieu8-XSKT'!Z233</f>
        <v>0</v>
      </c>
      <c r="AA233" s="119">
        <f>'Bieu8-XSKT'!AA233</f>
        <v>0</v>
      </c>
      <c r="AB233" s="119">
        <f>'Bieu8-XSKT'!AB233</f>
        <v>0</v>
      </c>
      <c r="AC233" s="119">
        <f>'Bieu8-XSKT'!AC233</f>
        <v>0</v>
      </c>
      <c r="AD233" s="119">
        <f>'Bieu8-XSKT'!AD233</f>
        <v>0</v>
      </c>
      <c r="AE233" s="119">
        <f>'Bieu8-XSKT'!AE233</f>
        <v>0</v>
      </c>
      <c r="AF233" s="119">
        <f>'Bieu8-XSKT'!AF233</f>
        <v>0</v>
      </c>
      <c r="AG233" s="119">
        <f>'Bieu8-XSKT'!AG233</f>
        <v>0</v>
      </c>
      <c r="AH233" s="119">
        <f>'Bieu8-XSKT'!AH233</f>
        <v>0</v>
      </c>
      <c r="AI233" s="119">
        <f>'Bieu8-XSKT'!AI233</f>
        <v>0</v>
      </c>
      <c r="AJ233" s="119">
        <f>'Bieu8-XSKT'!AJ233</f>
        <v>0</v>
      </c>
      <c r="AK233" s="119">
        <f>'Bieu8-XSKT'!AK233</f>
        <v>0</v>
      </c>
      <c r="AL233" s="119">
        <f>'Bieu8-XSKT'!AL233</f>
        <v>0</v>
      </c>
      <c r="AM233" s="119">
        <f>'Bieu8-XSKT'!AM233</f>
        <v>0</v>
      </c>
      <c r="AN233" s="119">
        <f>'Bieu8-XSKT'!AN233</f>
        <v>0</v>
      </c>
      <c r="AO233" s="119">
        <f>'Bieu8-XSKT'!AO233</f>
        <v>0</v>
      </c>
      <c r="AP233" s="119">
        <f>'Bieu8-XSKT'!AP233</f>
        <v>0</v>
      </c>
      <c r="AQ233" s="119">
        <f>'Bieu8-XSKT'!AQ233</f>
        <v>0</v>
      </c>
      <c r="AR233" s="119">
        <f>'Bieu8-XSKT'!AR233</f>
        <v>0</v>
      </c>
      <c r="AS233" s="119">
        <f>'Bieu8-XSKT'!AS233</f>
        <v>0</v>
      </c>
      <c r="AT233" s="119">
        <f>'Bieu8-XSKT'!AT233</f>
        <v>0</v>
      </c>
      <c r="AU233" s="119">
        <f>'Bieu8-XSKT'!AU233</f>
        <v>0</v>
      </c>
      <c r="AV233" s="119">
        <f>'Bieu8-XSKT'!AV233</f>
        <v>0</v>
      </c>
      <c r="AW233" s="119">
        <f>'Bieu8-XSKT'!AW233</f>
        <v>0</v>
      </c>
      <c r="AX233" s="119">
        <f>'Bieu8-XSKT'!AX233</f>
        <v>0</v>
      </c>
      <c r="AY233" s="119">
        <f>'Bieu8-XSKT'!AY233</f>
        <v>0</v>
      </c>
      <c r="AZ233" s="119">
        <f>'Bieu8-XSKT'!AZ233</f>
        <v>0</v>
      </c>
      <c r="BA233" s="119">
        <f>'Bieu8-XSKT'!BA233</f>
        <v>0</v>
      </c>
      <c r="BB233" s="119">
        <f>'Bieu8-XSKT'!BB233</f>
        <v>0</v>
      </c>
      <c r="BC233" s="119">
        <f>'Bieu8-XSKT'!BC233</f>
        <v>0</v>
      </c>
      <c r="BD233" s="119">
        <f>'Bieu8-XSKT'!BD233</f>
        <v>0</v>
      </c>
      <c r="BE233" s="119">
        <f>'Bieu8-XSKT'!BE233</f>
        <v>0</v>
      </c>
      <c r="BF233" s="119">
        <f>'Bieu8-XSKT'!BF233</f>
        <v>0</v>
      </c>
      <c r="BG233" s="119">
        <f>'Bieu8-XSKT'!BG233</f>
        <v>0</v>
      </c>
      <c r="BH233" s="119">
        <f>'Bieu8-XSKT'!BH233</f>
        <v>0</v>
      </c>
      <c r="BI233" s="119">
        <f>'Bieu8-XSKT'!BI233</f>
        <v>10646</v>
      </c>
      <c r="BJ233" s="119">
        <f>'Bieu8-XSKT'!BJ233</f>
        <v>8600</v>
      </c>
      <c r="BK233" s="119">
        <f>'Bieu8-XSKT'!BK233</f>
        <v>8600</v>
      </c>
      <c r="BL233" s="119">
        <f>'Bieu8-XSKT'!BL233</f>
        <v>0</v>
      </c>
      <c r="BM233" s="119">
        <f>'Bieu8-XSKT'!BM233</f>
        <v>0</v>
      </c>
      <c r="BN233" s="119">
        <f>'Bieu8-XSKT'!BN233</f>
        <v>8600</v>
      </c>
      <c r="BO233" s="119">
        <f>'Bieu8-XSKT'!BO233</f>
        <v>0</v>
      </c>
      <c r="BP233" s="119">
        <f>'Bieu8-XSKT'!BP233</f>
        <v>8600</v>
      </c>
      <c r="BQ233" s="119">
        <f>'Bieu8-XSKT'!BQ233</f>
        <v>3000</v>
      </c>
      <c r="BR233" s="119">
        <f>'Bieu8-XSKT'!BR233</f>
        <v>3000</v>
      </c>
      <c r="BS233" s="119">
        <f>'Bieu8-XSKT'!BS233</f>
        <v>0</v>
      </c>
      <c r="BT233" s="119">
        <f>'Bieu8-XSKT'!BT233</f>
        <v>990</v>
      </c>
      <c r="BU233" s="119">
        <f>'Bieu8-XSKT'!BU233</f>
        <v>9590</v>
      </c>
      <c r="BV233" s="119">
        <f>'Bieu8-XSKT'!BV233</f>
        <v>3000</v>
      </c>
      <c r="BW233" s="119">
        <f>'Bieu8-XSKT'!BW233</f>
        <v>3000</v>
      </c>
      <c r="BX233" s="119">
        <f>'Bieu8-XSKT'!BX233</f>
        <v>3000</v>
      </c>
      <c r="BY233" s="119">
        <f>'Bieu8-XSKT'!BY233</f>
        <v>6590</v>
      </c>
      <c r="BZ233" s="119">
        <f>'Bieu8-XSKT'!BZ233</f>
        <v>6590</v>
      </c>
      <c r="CA233" s="119">
        <f>'Bieu8-XSKT'!CA233</f>
        <v>0</v>
      </c>
      <c r="CB233" s="119">
        <f>'Bieu8-XSKT'!CB233</f>
        <v>6590</v>
      </c>
      <c r="CC233" s="39"/>
      <c r="CD233" s="58" t="s">
        <v>62</v>
      </c>
      <c r="CE233" s="58"/>
    </row>
    <row r="234" spans="1:83" s="175" customFormat="1" ht="45" hidden="1" x14ac:dyDescent="0.25">
      <c r="A234" s="41">
        <f t="shared" si="57"/>
        <v>4</v>
      </c>
      <c r="B234" s="146" t="s">
        <v>324</v>
      </c>
      <c r="C234" s="124"/>
      <c r="D234" s="38"/>
      <c r="E234" s="41"/>
      <c r="F234" s="142" t="s">
        <v>450</v>
      </c>
      <c r="G234" s="119">
        <f>'Bieu8-XSKT'!G234</f>
        <v>4709</v>
      </c>
      <c r="H234" s="119">
        <f>'Bieu8-XSKT'!H234</f>
        <v>4260</v>
      </c>
      <c r="I234" s="119">
        <f>'Bieu8-XSKT'!I234</f>
        <v>0</v>
      </c>
      <c r="J234" s="119">
        <f>'Bieu8-XSKT'!J234</f>
        <v>0</v>
      </c>
      <c r="K234" s="119">
        <f>'Bieu8-XSKT'!K234</f>
        <v>0</v>
      </c>
      <c r="L234" s="119">
        <f>'Bieu8-XSKT'!L234</f>
        <v>0</v>
      </c>
      <c r="M234" s="119">
        <f>'Bieu8-XSKT'!M234</f>
        <v>0</v>
      </c>
      <c r="N234" s="119">
        <f>'Bieu8-XSKT'!N234</f>
        <v>0</v>
      </c>
      <c r="O234" s="119">
        <f>'Bieu8-XSKT'!O234</f>
        <v>0</v>
      </c>
      <c r="P234" s="119">
        <f>'Bieu8-XSKT'!P234</f>
        <v>0</v>
      </c>
      <c r="Q234" s="119">
        <f>'Bieu8-XSKT'!Q234</f>
        <v>0</v>
      </c>
      <c r="R234" s="119">
        <f>'Bieu8-XSKT'!R234</f>
        <v>0</v>
      </c>
      <c r="S234" s="119">
        <f>'Bieu8-XSKT'!S234</f>
        <v>0</v>
      </c>
      <c r="T234" s="119">
        <f>'Bieu8-XSKT'!T234</f>
        <v>0</v>
      </c>
      <c r="U234" s="119">
        <f>'Bieu8-XSKT'!U234</f>
        <v>0</v>
      </c>
      <c r="V234" s="119">
        <f>'Bieu8-XSKT'!V234</f>
        <v>0</v>
      </c>
      <c r="W234" s="119">
        <f>'Bieu8-XSKT'!W234</f>
        <v>0</v>
      </c>
      <c r="X234" s="119">
        <f>'Bieu8-XSKT'!X234</f>
        <v>0</v>
      </c>
      <c r="Y234" s="119">
        <f>'Bieu8-XSKT'!Y234</f>
        <v>0</v>
      </c>
      <c r="Z234" s="119">
        <f>'Bieu8-XSKT'!Z234</f>
        <v>0</v>
      </c>
      <c r="AA234" s="119">
        <f>'Bieu8-XSKT'!AA234</f>
        <v>0</v>
      </c>
      <c r="AB234" s="119">
        <f>'Bieu8-XSKT'!AB234</f>
        <v>0</v>
      </c>
      <c r="AC234" s="119">
        <f>'Bieu8-XSKT'!AC234</f>
        <v>0</v>
      </c>
      <c r="AD234" s="119">
        <f>'Bieu8-XSKT'!AD234</f>
        <v>0</v>
      </c>
      <c r="AE234" s="119">
        <f>'Bieu8-XSKT'!AE234</f>
        <v>0</v>
      </c>
      <c r="AF234" s="119">
        <f>'Bieu8-XSKT'!AF234</f>
        <v>0</v>
      </c>
      <c r="AG234" s="119">
        <f>'Bieu8-XSKT'!AG234</f>
        <v>0</v>
      </c>
      <c r="AH234" s="119">
        <f>'Bieu8-XSKT'!AH234</f>
        <v>0</v>
      </c>
      <c r="AI234" s="119">
        <f>'Bieu8-XSKT'!AI234</f>
        <v>0</v>
      </c>
      <c r="AJ234" s="119">
        <f>'Bieu8-XSKT'!AJ234</f>
        <v>0</v>
      </c>
      <c r="AK234" s="119">
        <f>'Bieu8-XSKT'!AK234</f>
        <v>0</v>
      </c>
      <c r="AL234" s="119">
        <f>'Bieu8-XSKT'!AL234</f>
        <v>0</v>
      </c>
      <c r="AM234" s="119">
        <f>'Bieu8-XSKT'!AM234</f>
        <v>0</v>
      </c>
      <c r="AN234" s="119">
        <f>'Bieu8-XSKT'!AN234</f>
        <v>0</v>
      </c>
      <c r="AO234" s="119">
        <f>'Bieu8-XSKT'!AO234</f>
        <v>0</v>
      </c>
      <c r="AP234" s="119">
        <f>'Bieu8-XSKT'!AP234</f>
        <v>0</v>
      </c>
      <c r="AQ234" s="119">
        <f>'Bieu8-XSKT'!AQ234</f>
        <v>0</v>
      </c>
      <c r="AR234" s="119">
        <f>'Bieu8-XSKT'!AR234</f>
        <v>0</v>
      </c>
      <c r="AS234" s="119">
        <f>'Bieu8-XSKT'!AS234</f>
        <v>0</v>
      </c>
      <c r="AT234" s="119">
        <f>'Bieu8-XSKT'!AT234</f>
        <v>0</v>
      </c>
      <c r="AU234" s="119">
        <f>'Bieu8-XSKT'!AU234</f>
        <v>0</v>
      </c>
      <c r="AV234" s="119">
        <f>'Bieu8-XSKT'!AV234</f>
        <v>0</v>
      </c>
      <c r="AW234" s="119">
        <f>'Bieu8-XSKT'!AW234</f>
        <v>0</v>
      </c>
      <c r="AX234" s="119">
        <f>'Bieu8-XSKT'!AX234</f>
        <v>0</v>
      </c>
      <c r="AY234" s="119">
        <f>'Bieu8-XSKT'!AY234</f>
        <v>0</v>
      </c>
      <c r="AZ234" s="119">
        <f>'Bieu8-XSKT'!AZ234</f>
        <v>0</v>
      </c>
      <c r="BA234" s="119">
        <f>'Bieu8-XSKT'!BA234</f>
        <v>0</v>
      </c>
      <c r="BB234" s="119">
        <f>'Bieu8-XSKT'!BB234</f>
        <v>0</v>
      </c>
      <c r="BC234" s="119">
        <f>'Bieu8-XSKT'!BC234</f>
        <v>0</v>
      </c>
      <c r="BD234" s="119">
        <f>'Bieu8-XSKT'!BD234</f>
        <v>0</v>
      </c>
      <c r="BE234" s="119">
        <f>'Bieu8-XSKT'!BE234</f>
        <v>0</v>
      </c>
      <c r="BF234" s="119">
        <f>'Bieu8-XSKT'!BF234</f>
        <v>0</v>
      </c>
      <c r="BG234" s="119">
        <f>'Bieu8-XSKT'!BG234</f>
        <v>0</v>
      </c>
      <c r="BH234" s="119">
        <f>'Bieu8-XSKT'!BH234</f>
        <v>0</v>
      </c>
      <c r="BI234" s="119">
        <f>'Bieu8-XSKT'!BI234</f>
        <v>0</v>
      </c>
      <c r="BJ234" s="119">
        <f>'Bieu8-XSKT'!BJ234</f>
        <v>0</v>
      </c>
      <c r="BK234" s="119">
        <f>'Bieu8-XSKT'!BK234</f>
        <v>0</v>
      </c>
      <c r="BL234" s="119">
        <f>'Bieu8-XSKT'!BL234</f>
        <v>0</v>
      </c>
      <c r="BM234" s="119">
        <f>'Bieu8-XSKT'!BM234</f>
        <v>0</v>
      </c>
      <c r="BN234" s="119">
        <f>'Bieu8-XSKT'!BN234</f>
        <v>0</v>
      </c>
      <c r="BO234" s="119">
        <f>'Bieu8-XSKT'!BO234</f>
        <v>0</v>
      </c>
      <c r="BP234" s="119">
        <f>'Bieu8-XSKT'!BP234</f>
        <v>0</v>
      </c>
      <c r="BQ234" s="119">
        <f>'Bieu8-XSKT'!BQ234</f>
        <v>0</v>
      </c>
      <c r="BR234" s="119">
        <f>'Bieu8-XSKT'!BR234</f>
        <v>0</v>
      </c>
      <c r="BS234" s="119">
        <f>'Bieu8-XSKT'!BS234</f>
        <v>0</v>
      </c>
      <c r="BT234" s="119">
        <f>'Bieu8-XSKT'!BT234</f>
        <v>0</v>
      </c>
      <c r="BU234" s="119">
        <f>'Bieu8-XSKT'!BU234</f>
        <v>4800</v>
      </c>
      <c r="BV234" s="119">
        <f>'Bieu8-XSKT'!BV234</f>
        <v>2550</v>
      </c>
      <c r="BW234" s="119">
        <f>'Bieu8-XSKT'!BW234</f>
        <v>0</v>
      </c>
      <c r="BX234" s="119">
        <f>'Bieu8-XSKT'!BX234</f>
        <v>0</v>
      </c>
      <c r="BY234" s="119">
        <f>'Bieu8-XSKT'!BY234</f>
        <v>2250</v>
      </c>
      <c r="BZ234" s="119">
        <f>'Bieu8-XSKT'!BZ234</f>
        <v>2250</v>
      </c>
      <c r="CA234" s="119">
        <f>'Bieu8-XSKT'!CA234</f>
        <v>0</v>
      </c>
      <c r="CB234" s="119">
        <f>'Bieu8-XSKT'!CB234</f>
        <v>1700</v>
      </c>
      <c r="CC234" s="39"/>
      <c r="CD234" s="173" t="s">
        <v>414</v>
      </c>
      <c r="CE234" s="173"/>
    </row>
    <row r="235" spans="1:83" s="125" customFormat="1" ht="45" hidden="1" x14ac:dyDescent="0.25">
      <c r="A235" s="41">
        <f t="shared" si="57"/>
        <v>5</v>
      </c>
      <c r="B235" s="146" t="s">
        <v>325</v>
      </c>
      <c r="C235" s="176"/>
      <c r="D235" s="176"/>
      <c r="E235" s="41"/>
      <c r="F235" s="142" t="s">
        <v>326</v>
      </c>
      <c r="G235" s="119">
        <f>'Bieu8-XSKT'!G235</f>
        <v>7859</v>
      </c>
      <c r="H235" s="119">
        <f>'Bieu8-XSKT'!H235</f>
        <v>7110</v>
      </c>
      <c r="I235" s="119">
        <f>'Bieu8-XSKT'!I235</f>
        <v>0</v>
      </c>
      <c r="J235" s="119">
        <f>'Bieu8-XSKT'!J235</f>
        <v>0</v>
      </c>
      <c r="K235" s="119">
        <f>'Bieu8-XSKT'!K235</f>
        <v>0</v>
      </c>
      <c r="L235" s="119">
        <f>'Bieu8-XSKT'!L235</f>
        <v>0</v>
      </c>
      <c r="M235" s="119">
        <f>'Bieu8-XSKT'!M235</f>
        <v>0</v>
      </c>
      <c r="N235" s="119">
        <f>'Bieu8-XSKT'!N235</f>
        <v>0</v>
      </c>
      <c r="O235" s="119">
        <f>'Bieu8-XSKT'!O235</f>
        <v>0</v>
      </c>
      <c r="P235" s="119">
        <f>'Bieu8-XSKT'!P235</f>
        <v>0</v>
      </c>
      <c r="Q235" s="119">
        <f>'Bieu8-XSKT'!Q235</f>
        <v>0</v>
      </c>
      <c r="R235" s="119">
        <f>'Bieu8-XSKT'!R235</f>
        <v>0</v>
      </c>
      <c r="S235" s="119">
        <f>'Bieu8-XSKT'!S235</f>
        <v>0</v>
      </c>
      <c r="T235" s="119">
        <f>'Bieu8-XSKT'!T235</f>
        <v>0</v>
      </c>
      <c r="U235" s="119">
        <f>'Bieu8-XSKT'!U235</f>
        <v>0</v>
      </c>
      <c r="V235" s="119">
        <f>'Bieu8-XSKT'!V235</f>
        <v>0</v>
      </c>
      <c r="W235" s="119">
        <f>'Bieu8-XSKT'!W235</f>
        <v>0</v>
      </c>
      <c r="X235" s="119">
        <f>'Bieu8-XSKT'!X235</f>
        <v>0</v>
      </c>
      <c r="Y235" s="119">
        <f>'Bieu8-XSKT'!Y235</f>
        <v>0</v>
      </c>
      <c r="Z235" s="119">
        <f>'Bieu8-XSKT'!Z235</f>
        <v>0</v>
      </c>
      <c r="AA235" s="119">
        <f>'Bieu8-XSKT'!AA235</f>
        <v>0</v>
      </c>
      <c r="AB235" s="119">
        <f>'Bieu8-XSKT'!AB235</f>
        <v>0</v>
      </c>
      <c r="AC235" s="119">
        <f>'Bieu8-XSKT'!AC235</f>
        <v>0</v>
      </c>
      <c r="AD235" s="119">
        <f>'Bieu8-XSKT'!AD235</f>
        <v>0</v>
      </c>
      <c r="AE235" s="119">
        <f>'Bieu8-XSKT'!AE235</f>
        <v>0</v>
      </c>
      <c r="AF235" s="119">
        <f>'Bieu8-XSKT'!AF235</f>
        <v>0</v>
      </c>
      <c r="AG235" s="119">
        <f>'Bieu8-XSKT'!AG235</f>
        <v>0</v>
      </c>
      <c r="AH235" s="119">
        <f>'Bieu8-XSKT'!AH235</f>
        <v>0</v>
      </c>
      <c r="AI235" s="119">
        <f>'Bieu8-XSKT'!AI235</f>
        <v>0</v>
      </c>
      <c r="AJ235" s="119">
        <f>'Bieu8-XSKT'!AJ235</f>
        <v>0</v>
      </c>
      <c r="AK235" s="119">
        <f>'Bieu8-XSKT'!AK235</f>
        <v>0</v>
      </c>
      <c r="AL235" s="119">
        <f>'Bieu8-XSKT'!AL235</f>
        <v>0</v>
      </c>
      <c r="AM235" s="119">
        <f>'Bieu8-XSKT'!AM235</f>
        <v>0</v>
      </c>
      <c r="AN235" s="119">
        <f>'Bieu8-XSKT'!AN235</f>
        <v>0</v>
      </c>
      <c r="AO235" s="119">
        <f>'Bieu8-XSKT'!AO235</f>
        <v>0</v>
      </c>
      <c r="AP235" s="119">
        <f>'Bieu8-XSKT'!AP235</f>
        <v>0</v>
      </c>
      <c r="AQ235" s="119">
        <f>'Bieu8-XSKT'!AQ235</f>
        <v>0</v>
      </c>
      <c r="AR235" s="119">
        <f>'Bieu8-XSKT'!AR235</f>
        <v>0</v>
      </c>
      <c r="AS235" s="119">
        <f>'Bieu8-XSKT'!AS235</f>
        <v>0</v>
      </c>
      <c r="AT235" s="119">
        <f>'Bieu8-XSKT'!AT235</f>
        <v>0</v>
      </c>
      <c r="AU235" s="119">
        <f>'Bieu8-XSKT'!AU235</f>
        <v>0</v>
      </c>
      <c r="AV235" s="119">
        <f>'Bieu8-XSKT'!AV235</f>
        <v>0</v>
      </c>
      <c r="AW235" s="119">
        <f>'Bieu8-XSKT'!AW235</f>
        <v>0</v>
      </c>
      <c r="AX235" s="119">
        <f>'Bieu8-XSKT'!AX235</f>
        <v>0</v>
      </c>
      <c r="AY235" s="119">
        <f>'Bieu8-XSKT'!AY235</f>
        <v>0</v>
      </c>
      <c r="AZ235" s="119">
        <f>'Bieu8-XSKT'!AZ235</f>
        <v>0</v>
      </c>
      <c r="BA235" s="119">
        <f>'Bieu8-XSKT'!BA235</f>
        <v>0</v>
      </c>
      <c r="BB235" s="119">
        <f>'Bieu8-XSKT'!BB235</f>
        <v>0</v>
      </c>
      <c r="BC235" s="119">
        <f>'Bieu8-XSKT'!BC235</f>
        <v>0</v>
      </c>
      <c r="BD235" s="119">
        <f>'Bieu8-XSKT'!BD235</f>
        <v>0</v>
      </c>
      <c r="BE235" s="119">
        <f>'Bieu8-XSKT'!BE235</f>
        <v>0</v>
      </c>
      <c r="BF235" s="119">
        <f>'Bieu8-XSKT'!BF235</f>
        <v>0</v>
      </c>
      <c r="BG235" s="119">
        <f>'Bieu8-XSKT'!BG235</f>
        <v>0</v>
      </c>
      <c r="BH235" s="119">
        <f>'Bieu8-XSKT'!BH235</f>
        <v>0</v>
      </c>
      <c r="BI235" s="119">
        <f>'Bieu8-XSKT'!BI235</f>
        <v>0</v>
      </c>
      <c r="BJ235" s="119">
        <f>'Bieu8-XSKT'!BJ235</f>
        <v>0</v>
      </c>
      <c r="BK235" s="119">
        <f>'Bieu8-XSKT'!BK235</f>
        <v>0</v>
      </c>
      <c r="BL235" s="119">
        <f>'Bieu8-XSKT'!BL235</f>
        <v>0</v>
      </c>
      <c r="BM235" s="119">
        <f>'Bieu8-XSKT'!BM235</f>
        <v>0</v>
      </c>
      <c r="BN235" s="119">
        <f>'Bieu8-XSKT'!BN235</f>
        <v>0</v>
      </c>
      <c r="BO235" s="119">
        <f>'Bieu8-XSKT'!BO235</f>
        <v>0</v>
      </c>
      <c r="BP235" s="119">
        <f>'Bieu8-XSKT'!BP235</f>
        <v>0</v>
      </c>
      <c r="BQ235" s="119">
        <f>'Bieu8-XSKT'!BQ235</f>
        <v>0</v>
      </c>
      <c r="BR235" s="119">
        <f>'Bieu8-XSKT'!BR235</f>
        <v>0</v>
      </c>
      <c r="BS235" s="119">
        <f>'Bieu8-XSKT'!BS235</f>
        <v>0</v>
      </c>
      <c r="BT235" s="119">
        <f>'Bieu8-XSKT'!BT235</f>
        <v>0</v>
      </c>
      <c r="BU235" s="119">
        <f>'Bieu8-XSKT'!BU235</f>
        <v>8000</v>
      </c>
      <c r="BV235" s="119">
        <f>'Bieu8-XSKT'!BV235</f>
        <v>4201</v>
      </c>
      <c r="BW235" s="119">
        <f>'Bieu8-XSKT'!BW235</f>
        <v>0</v>
      </c>
      <c r="BX235" s="119">
        <f>'Bieu8-XSKT'!BX235</f>
        <v>0</v>
      </c>
      <c r="BY235" s="119">
        <f>'Bieu8-XSKT'!BY235</f>
        <v>3799</v>
      </c>
      <c r="BZ235" s="119">
        <f>'Bieu8-XSKT'!BZ235</f>
        <v>3799</v>
      </c>
      <c r="CA235" s="119">
        <f>'Bieu8-XSKT'!CA235</f>
        <v>0</v>
      </c>
      <c r="CB235" s="119">
        <f>'Bieu8-XSKT'!CB235</f>
        <v>2900</v>
      </c>
      <c r="CC235" s="39"/>
      <c r="CD235" s="173" t="s">
        <v>414</v>
      </c>
      <c r="CE235" s="173"/>
    </row>
    <row r="236" spans="1:83" s="125" customFormat="1" ht="45" hidden="1" x14ac:dyDescent="0.25">
      <c r="A236" s="41">
        <f t="shared" si="57"/>
        <v>6</v>
      </c>
      <c r="B236" s="146" t="s">
        <v>415</v>
      </c>
      <c r="C236" s="176"/>
      <c r="D236" s="176"/>
      <c r="E236" s="41"/>
      <c r="F236" s="142" t="s">
        <v>416</v>
      </c>
      <c r="G236" s="119">
        <f>'Bieu8-XSKT'!G236</f>
        <v>44344</v>
      </c>
      <c r="H236" s="119">
        <f>'Bieu8-XSKT'!H236</f>
        <v>39909.599999999999</v>
      </c>
      <c r="I236" s="119">
        <f>'Bieu8-XSKT'!I236</f>
        <v>0</v>
      </c>
      <c r="J236" s="119">
        <f>'Bieu8-XSKT'!J236</f>
        <v>0</v>
      </c>
      <c r="K236" s="119">
        <f>'Bieu8-XSKT'!K236</f>
        <v>0</v>
      </c>
      <c r="L236" s="119">
        <f>'Bieu8-XSKT'!L236</f>
        <v>0</v>
      </c>
      <c r="M236" s="119">
        <f>'Bieu8-XSKT'!M236</f>
        <v>0</v>
      </c>
      <c r="N236" s="119">
        <f>'Bieu8-XSKT'!N236</f>
        <v>0</v>
      </c>
      <c r="O236" s="119">
        <f>'Bieu8-XSKT'!O236</f>
        <v>0</v>
      </c>
      <c r="P236" s="119">
        <f>'Bieu8-XSKT'!P236</f>
        <v>0</v>
      </c>
      <c r="Q236" s="119">
        <f>'Bieu8-XSKT'!Q236</f>
        <v>0</v>
      </c>
      <c r="R236" s="119">
        <f>'Bieu8-XSKT'!R236</f>
        <v>0</v>
      </c>
      <c r="S236" s="119">
        <f>'Bieu8-XSKT'!S236</f>
        <v>0</v>
      </c>
      <c r="T236" s="119">
        <f>'Bieu8-XSKT'!T236</f>
        <v>0</v>
      </c>
      <c r="U236" s="119">
        <f>'Bieu8-XSKT'!U236</f>
        <v>0</v>
      </c>
      <c r="V236" s="119">
        <f>'Bieu8-XSKT'!V236</f>
        <v>0</v>
      </c>
      <c r="W236" s="119">
        <f>'Bieu8-XSKT'!W236</f>
        <v>0</v>
      </c>
      <c r="X236" s="119">
        <f>'Bieu8-XSKT'!X236</f>
        <v>0</v>
      </c>
      <c r="Y236" s="119">
        <f>'Bieu8-XSKT'!Y236</f>
        <v>0</v>
      </c>
      <c r="Z236" s="119">
        <f>'Bieu8-XSKT'!Z236</f>
        <v>0</v>
      </c>
      <c r="AA236" s="119">
        <f>'Bieu8-XSKT'!AA236</f>
        <v>0</v>
      </c>
      <c r="AB236" s="119">
        <f>'Bieu8-XSKT'!AB236</f>
        <v>0</v>
      </c>
      <c r="AC236" s="119">
        <f>'Bieu8-XSKT'!AC236</f>
        <v>0</v>
      </c>
      <c r="AD236" s="119">
        <f>'Bieu8-XSKT'!AD236</f>
        <v>0</v>
      </c>
      <c r="AE236" s="119">
        <f>'Bieu8-XSKT'!AE236</f>
        <v>0</v>
      </c>
      <c r="AF236" s="119">
        <f>'Bieu8-XSKT'!AF236</f>
        <v>0</v>
      </c>
      <c r="AG236" s="119">
        <f>'Bieu8-XSKT'!AG236</f>
        <v>0</v>
      </c>
      <c r="AH236" s="119">
        <f>'Bieu8-XSKT'!AH236</f>
        <v>0</v>
      </c>
      <c r="AI236" s="119">
        <f>'Bieu8-XSKT'!AI236</f>
        <v>0</v>
      </c>
      <c r="AJ236" s="119">
        <f>'Bieu8-XSKT'!AJ236</f>
        <v>0</v>
      </c>
      <c r="AK236" s="119">
        <f>'Bieu8-XSKT'!AK236</f>
        <v>0</v>
      </c>
      <c r="AL236" s="119">
        <f>'Bieu8-XSKT'!AL236</f>
        <v>0</v>
      </c>
      <c r="AM236" s="119">
        <f>'Bieu8-XSKT'!AM236</f>
        <v>0</v>
      </c>
      <c r="AN236" s="119">
        <f>'Bieu8-XSKT'!AN236</f>
        <v>0</v>
      </c>
      <c r="AO236" s="119">
        <f>'Bieu8-XSKT'!AO236</f>
        <v>0</v>
      </c>
      <c r="AP236" s="119">
        <f>'Bieu8-XSKT'!AP236</f>
        <v>0</v>
      </c>
      <c r="AQ236" s="119">
        <f>'Bieu8-XSKT'!AQ236</f>
        <v>0</v>
      </c>
      <c r="AR236" s="119">
        <f>'Bieu8-XSKT'!AR236</f>
        <v>0</v>
      </c>
      <c r="AS236" s="119">
        <f>'Bieu8-XSKT'!AS236</f>
        <v>0</v>
      </c>
      <c r="AT236" s="119">
        <f>'Bieu8-XSKT'!AT236</f>
        <v>0</v>
      </c>
      <c r="AU236" s="119">
        <f>'Bieu8-XSKT'!AU236</f>
        <v>0</v>
      </c>
      <c r="AV236" s="119">
        <f>'Bieu8-XSKT'!AV236</f>
        <v>0</v>
      </c>
      <c r="AW236" s="119">
        <f>'Bieu8-XSKT'!AW236</f>
        <v>0</v>
      </c>
      <c r="AX236" s="119">
        <f>'Bieu8-XSKT'!AX236</f>
        <v>0</v>
      </c>
      <c r="AY236" s="119">
        <f>'Bieu8-XSKT'!AY236</f>
        <v>0</v>
      </c>
      <c r="AZ236" s="119">
        <f>'Bieu8-XSKT'!AZ236</f>
        <v>0</v>
      </c>
      <c r="BA236" s="119">
        <f>'Bieu8-XSKT'!BA236</f>
        <v>0</v>
      </c>
      <c r="BB236" s="119">
        <f>'Bieu8-XSKT'!BB236</f>
        <v>0</v>
      </c>
      <c r="BC236" s="119">
        <f>'Bieu8-XSKT'!BC236</f>
        <v>0</v>
      </c>
      <c r="BD236" s="119">
        <f>'Bieu8-XSKT'!BD236</f>
        <v>0</v>
      </c>
      <c r="BE236" s="119">
        <f>'Bieu8-XSKT'!BE236</f>
        <v>0</v>
      </c>
      <c r="BF236" s="119">
        <f>'Bieu8-XSKT'!BF236</f>
        <v>0</v>
      </c>
      <c r="BG236" s="119">
        <f>'Bieu8-XSKT'!BG236</f>
        <v>0</v>
      </c>
      <c r="BH236" s="119">
        <f>'Bieu8-XSKT'!BH236</f>
        <v>0</v>
      </c>
      <c r="BI236" s="119">
        <f>'Bieu8-XSKT'!BI236</f>
        <v>0</v>
      </c>
      <c r="BJ236" s="119">
        <f>'Bieu8-XSKT'!BJ236</f>
        <v>0</v>
      </c>
      <c r="BK236" s="119">
        <f>'Bieu8-XSKT'!BK236</f>
        <v>0</v>
      </c>
      <c r="BL236" s="119">
        <f>'Bieu8-XSKT'!BL236</f>
        <v>0</v>
      </c>
      <c r="BM236" s="119">
        <f>'Bieu8-XSKT'!BM236</f>
        <v>0</v>
      </c>
      <c r="BN236" s="119">
        <f>'Bieu8-XSKT'!BN236</f>
        <v>0</v>
      </c>
      <c r="BO236" s="119">
        <f>'Bieu8-XSKT'!BO236</f>
        <v>0</v>
      </c>
      <c r="BP236" s="119">
        <f>'Bieu8-XSKT'!BP236</f>
        <v>0</v>
      </c>
      <c r="BQ236" s="119">
        <f>'Bieu8-XSKT'!BQ236</f>
        <v>0</v>
      </c>
      <c r="BR236" s="119">
        <f>'Bieu8-XSKT'!BR236</f>
        <v>0</v>
      </c>
      <c r="BS236" s="119">
        <f>'Bieu8-XSKT'!BS236</f>
        <v>0</v>
      </c>
      <c r="BT236" s="119">
        <f>'Bieu8-XSKT'!BT236</f>
        <v>0</v>
      </c>
      <c r="BU236" s="119">
        <f>'Bieu8-XSKT'!BU236</f>
        <v>15000</v>
      </c>
      <c r="BV236" s="119">
        <f>'Bieu8-XSKT'!BV236</f>
        <v>5307</v>
      </c>
      <c r="BW236" s="119">
        <f>'Bieu8-XSKT'!BW236</f>
        <v>0</v>
      </c>
      <c r="BX236" s="119">
        <f>'Bieu8-XSKT'!BX236</f>
        <v>0</v>
      </c>
      <c r="BY236" s="119">
        <f>'Bieu8-XSKT'!BY236</f>
        <v>9693</v>
      </c>
      <c r="BZ236" s="119">
        <f>'Bieu8-XSKT'!BZ236</f>
        <v>9693</v>
      </c>
      <c r="CA236" s="119">
        <f>'Bieu8-XSKT'!CA236</f>
        <v>5307</v>
      </c>
      <c r="CB236" s="119">
        <f>'Bieu8-XSKT'!CB236</f>
        <v>15000</v>
      </c>
      <c r="CC236" s="39">
        <f>CB236-BY236</f>
        <v>5307</v>
      </c>
      <c r="CD236" s="173" t="s">
        <v>414</v>
      </c>
      <c r="CE236" s="173"/>
    </row>
    <row r="237" spans="1:83" s="17" customFormat="1" ht="45" hidden="1" x14ac:dyDescent="0.25">
      <c r="A237" s="41">
        <f t="shared" si="57"/>
        <v>7</v>
      </c>
      <c r="B237" s="141" t="s">
        <v>420</v>
      </c>
      <c r="C237" s="176"/>
      <c r="D237" s="176"/>
      <c r="E237" s="45"/>
      <c r="F237" s="62" t="s">
        <v>421</v>
      </c>
      <c r="G237" s="119">
        <f>'Bieu8-XSKT'!G237</f>
        <v>3466</v>
      </c>
      <c r="H237" s="119">
        <f>'Bieu8-XSKT'!H237</f>
        <v>3466</v>
      </c>
      <c r="I237" s="119">
        <f>'Bieu8-XSKT'!I237</f>
        <v>0</v>
      </c>
      <c r="J237" s="119">
        <f>'Bieu8-XSKT'!J237</f>
        <v>0</v>
      </c>
      <c r="K237" s="119">
        <f>'Bieu8-XSKT'!K237</f>
        <v>0</v>
      </c>
      <c r="L237" s="119">
        <f>'Bieu8-XSKT'!L237</f>
        <v>0</v>
      </c>
      <c r="M237" s="119">
        <f>'Bieu8-XSKT'!M237</f>
        <v>0</v>
      </c>
      <c r="N237" s="119">
        <f>'Bieu8-XSKT'!N237</f>
        <v>0</v>
      </c>
      <c r="O237" s="119">
        <f>'Bieu8-XSKT'!O237</f>
        <v>0</v>
      </c>
      <c r="P237" s="119">
        <f>'Bieu8-XSKT'!P237</f>
        <v>0</v>
      </c>
      <c r="Q237" s="119">
        <f>'Bieu8-XSKT'!Q237</f>
        <v>0</v>
      </c>
      <c r="R237" s="119">
        <f>'Bieu8-XSKT'!R237</f>
        <v>0</v>
      </c>
      <c r="S237" s="119">
        <f>'Bieu8-XSKT'!S237</f>
        <v>0</v>
      </c>
      <c r="T237" s="119">
        <f>'Bieu8-XSKT'!T237</f>
        <v>0</v>
      </c>
      <c r="U237" s="119">
        <f>'Bieu8-XSKT'!U237</f>
        <v>0</v>
      </c>
      <c r="V237" s="119">
        <f>'Bieu8-XSKT'!V237</f>
        <v>0</v>
      </c>
      <c r="W237" s="119">
        <f>'Bieu8-XSKT'!W237</f>
        <v>0</v>
      </c>
      <c r="X237" s="119">
        <f>'Bieu8-XSKT'!X237</f>
        <v>0</v>
      </c>
      <c r="Y237" s="119">
        <f>'Bieu8-XSKT'!Y237</f>
        <v>0</v>
      </c>
      <c r="Z237" s="119">
        <f>'Bieu8-XSKT'!Z237</f>
        <v>0</v>
      </c>
      <c r="AA237" s="119">
        <f>'Bieu8-XSKT'!AA237</f>
        <v>0</v>
      </c>
      <c r="AB237" s="119">
        <f>'Bieu8-XSKT'!AB237</f>
        <v>0</v>
      </c>
      <c r="AC237" s="119">
        <f>'Bieu8-XSKT'!AC237</f>
        <v>0</v>
      </c>
      <c r="AD237" s="119">
        <f>'Bieu8-XSKT'!AD237</f>
        <v>0</v>
      </c>
      <c r="AE237" s="119">
        <f>'Bieu8-XSKT'!AE237</f>
        <v>0</v>
      </c>
      <c r="AF237" s="119">
        <f>'Bieu8-XSKT'!AF237</f>
        <v>0</v>
      </c>
      <c r="AG237" s="119">
        <f>'Bieu8-XSKT'!AG237</f>
        <v>0</v>
      </c>
      <c r="AH237" s="119">
        <f>'Bieu8-XSKT'!AH237</f>
        <v>0</v>
      </c>
      <c r="AI237" s="119">
        <f>'Bieu8-XSKT'!AI237</f>
        <v>0</v>
      </c>
      <c r="AJ237" s="119">
        <f>'Bieu8-XSKT'!AJ237</f>
        <v>0</v>
      </c>
      <c r="AK237" s="119">
        <f>'Bieu8-XSKT'!AK237</f>
        <v>0</v>
      </c>
      <c r="AL237" s="119">
        <f>'Bieu8-XSKT'!AL237</f>
        <v>0</v>
      </c>
      <c r="AM237" s="119">
        <f>'Bieu8-XSKT'!AM237</f>
        <v>0</v>
      </c>
      <c r="AN237" s="119">
        <f>'Bieu8-XSKT'!AN237</f>
        <v>0</v>
      </c>
      <c r="AO237" s="119">
        <f>'Bieu8-XSKT'!AO237</f>
        <v>0</v>
      </c>
      <c r="AP237" s="119">
        <f>'Bieu8-XSKT'!AP237</f>
        <v>0</v>
      </c>
      <c r="AQ237" s="119">
        <f>'Bieu8-XSKT'!AQ237</f>
        <v>0</v>
      </c>
      <c r="AR237" s="119">
        <f>'Bieu8-XSKT'!AR237</f>
        <v>0</v>
      </c>
      <c r="AS237" s="119">
        <f>'Bieu8-XSKT'!AS237</f>
        <v>0</v>
      </c>
      <c r="AT237" s="119">
        <f>'Bieu8-XSKT'!AT237</f>
        <v>0</v>
      </c>
      <c r="AU237" s="119">
        <f>'Bieu8-XSKT'!AU237</f>
        <v>0</v>
      </c>
      <c r="AV237" s="119">
        <f>'Bieu8-XSKT'!AV237</f>
        <v>0</v>
      </c>
      <c r="AW237" s="119">
        <f>'Bieu8-XSKT'!AW237</f>
        <v>0</v>
      </c>
      <c r="AX237" s="119">
        <f>'Bieu8-XSKT'!AX237</f>
        <v>0</v>
      </c>
      <c r="AY237" s="119">
        <f>'Bieu8-XSKT'!AY237</f>
        <v>50</v>
      </c>
      <c r="AZ237" s="119">
        <f>'Bieu8-XSKT'!AZ237</f>
        <v>0</v>
      </c>
      <c r="BA237" s="119">
        <f>'Bieu8-XSKT'!BA237</f>
        <v>0</v>
      </c>
      <c r="BB237" s="119">
        <f>'Bieu8-XSKT'!BB237</f>
        <v>0</v>
      </c>
      <c r="BC237" s="119">
        <f>'Bieu8-XSKT'!BC237</f>
        <v>0</v>
      </c>
      <c r="BD237" s="119">
        <f>'Bieu8-XSKT'!BD237</f>
        <v>0</v>
      </c>
      <c r="BE237" s="119">
        <f>'Bieu8-XSKT'!BE237</f>
        <v>0</v>
      </c>
      <c r="BF237" s="119">
        <f>'Bieu8-XSKT'!BF237</f>
        <v>0</v>
      </c>
      <c r="BG237" s="119">
        <f>'Bieu8-XSKT'!BG237</f>
        <v>50</v>
      </c>
      <c r="BH237" s="119">
        <f>'Bieu8-XSKT'!BH237</f>
        <v>50</v>
      </c>
      <c r="BI237" s="119">
        <f>'Bieu8-XSKT'!BI237</f>
        <v>0</v>
      </c>
      <c r="BJ237" s="119">
        <f>'Bieu8-XSKT'!BJ237</f>
        <v>0</v>
      </c>
      <c r="BK237" s="119">
        <f>'Bieu8-XSKT'!BK237</f>
        <v>3793</v>
      </c>
      <c r="BL237" s="119">
        <f>'Bieu8-XSKT'!BL237</f>
        <v>50</v>
      </c>
      <c r="BM237" s="119">
        <f>'Bieu8-XSKT'!BM237</f>
        <v>50</v>
      </c>
      <c r="BN237" s="119">
        <f>'Bieu8-XSKT'!BN237</f>
        <v>3416</v>
      </c>
      <c r="BO237" s="119">
        <f>'Bieu8-XSKT'!BO237</f>
        <v>327</v>
      </c>
      <c r="BP237" s="119">
        <f>'Bieu8-XSKT'!BP237</f>
        <v>3743</v>
      </c>
      <c r="BQ237" s="119">
        <f>'Bieu8-XSKT'!BQ237</f>
        <v>2000</v>
      </c>
      <c r="BR237" s="119">
        <f>'Bieu8-XSKT'!BR237</f>
        <v>1500</v>
      </c>
      <c r="BS237" s="119">
        <f>'Bieu8-XSKT'!BS237</f>
        <v>0</v>
      </c>
      <c r="BT237" s="119">
        <f>'Bieu8-XSKT'!BT237</f>
        <v>0</v>
      </c>
      <c r="BU237" s="119">
        <f>'Bieu8-XSKT'!BU237</f>
        <v>3447</v>
      </c>
      <c r="BV237" s="119">
        <f>'Bieu8-XSKT'!BV237</f>
        <v>1650</v>
      </c>
      <c r="BW237" s="119">
        <f>'Bieu8-XSKT'!BW237</f>
        <v>1500</v>
      </c>
      <c r="BX237" s="119">
        <f>'Bieu8-XSKT'!BX237</f>
        <v>1500</v>
      </c>
      <c r="BY237" s="119">
        <f>'Bieu8-XSKT'!BY237</f>
        <v>1797</v>
      </c>
      <c r="BZ237" s="119">
        <f>'Bieu8-XSKT'!BZ237</f>
        <v>1797</v>
      </c>
      <c r="CA237" s="119">
        <f>'Bieu8-XSKT'!CA237</f>
        <v>0</v>
      </c>
      <c r="CB237" s="119">
        <f>'Bieu8-XSKT'!CB237</f>
        <v>1797</v>
      </c>
      <c r="CC237" s="39"/>
      <c r="CD237" s="41" t="s">
        <v>417</v>
      </c>
      <c r="CE237" s="41"/>
    </row>
    <row r="238" spans="1:83" s="105" customFormat="1" ht="45" hidden="1" x14ac:dyDescent="0.25">
      <c r="A238" s="41">
        <f t="shared" si="57"/>
        <v>8</v>
      </c>
      <c r="B238" s="43" t="s">
        <v>422</v>
      </c>
      <c r="C238" s="177"/>
      <c r="D238" s="177"/>
      <c r="E238" s="41">
        <v>2018</v>
      </c>
      <c r="F238" s="62" t="s">
        <v>423</v>
      </c>
      <c r="G238" s="119">
        <f>'Bieu8-XSKT'!G238</f>
        <v>200012</v>
      </c>
      <c r="H238" s="119">
        <f>'Bieu8-XSKT'!H238</f>
        <v>80000</v>
      </c>
      <c r="I238" s="119">
        <f>'Bieu8-XSKT'!I238</f>
        <v>0</v>
      </c>
      <c r="J238" s="119">
        <f>'Bieu8-XSKT'!J238</f>
        <v>0</v>
      </c>
      <c r="K238" s="119">
        <f>'Bieu8-XSKT'!K238</f>
        <v>0</v>
      </c>
      <c r="L238" s="119">
        <f>'Bieu8-XSKT'!L238</f>
        <v>0</v>
      </c>
      <c r="M238" s="119">
        <f>'Bieu8-XSKT'!M238</f>
        <v>0</v>
      </c>
      <c r="N238" s="119">
        <f>'Bieu8-XSKT'!N238</f>
        <v>0</v>
      </c>
      <c r="O238" s="119">
        <f>'Bieu8-XSKT'!O238</f>
        <v>0</v>
      </c>
      <c r="P238" s="119">
        <f>'Bieu8-XSKT'!P238</f>
        <v>0</v>
      </c>
      <c r="Q238" s="119">
        <f>'Bieu8-XSKT'!Q238</f>
        <v>0</v>
      </c>
      <c r="R238" s="119">
        <f>'Bieu8-XSKT'!R238</f>
        <v>0</v>
      </c>
      <c r="S238" s="119">
        <f>'Bieu8-XSKT'!S238</f>
        <v>0</v>
      </c>
      <c r="T238" s="119">
        <f>'Bieu8-XSKT'!T238</f>
        <v>0</v>
      </c>
      <c r="U238" s="119">
        <f>'Bieu8-XSKT'!U238</f>
        <v>0</v>
      </c>
      <c r="V238" s="119">
        <f>'Bieu8-XSKT'!V238</f>
        <v>0</v>
      </c>
      <c r="W238" s="119">
        <f>'Bieu8-XSKT'!W238</f>
        <v>0</v>
      </c>
      <c r="X238" s="119">
        <f>'Bieu8-XSKT'!X238</f>
        <v>0</v>
      </c>
      <c r="Y238" s="119">
        <f>'Bieu8-XSKT'!Y238</f>
        <v>0</v>
      </c>
      <c r="Z238" s="119">
        <f>'Bieu8-XSKT'!Z238</f>
        <v>0</v>
      </c>
      <c r="AA238" s="119">
        <f>'Bieu8-XSKT'!AA238</f>
        <v>0</v>
      </c>
      <c r="AB238" s="119">
        <f>'Bieu8-XSKT'!AB238</f>
        <v>0</v>
      </c>
      <c r="AC238" s="119">
        <f>'Bieu8-XSKT'!AC238</f>
        <v>0</v>
      </c>
      <c r="AD238" s="119">
        <f>'Bieu8-XSKT'!AD238</f>
        <v>0</v>
      </c>
      <c r="AE238" s="119">
        <f>'Bieu8-XSKT'!AE238</f>
        <v>0</v>
      </c>
      <c r="AF238" s="119">
        <f>'Bieu8-XSKT'!AF238</f>
        <v>0</v>
      </c>
      <c r="AG238" s="119">
        <f>'Bieu8-XSKT'!AG238</f>
        <v>0</v>
      </c>
      <c r="AH238" s="119">
        <f>'Bieu8-XSKT'!AH238</f>
        <v>0</v>
      </c>
      <c r="AI238" s="119">
        <f>'Bieu8-XSKT'!AI238</f>
        <v>0</v>
      </c>
      <c r="AJ238" s="119">
        <f>'Bieu8-XSKT'!AJ238</f>
        <v>0</v>
      </c>
      <c r="AK238" s="119">
        <f>'Bieu8-XSKT'!AK238</f>
        <v>0</v>
      </c>
      <c r="AL238" s="119">
        <f>'Bieu8-XSKT'!AL238</f>
        <v>0</v>
      </c>
      <c r="AM238" s="119">
        <f>'Bieu8-XSKT'!AM238</f>
        <v>0</v>
      </c>
      <c r="AN238" s="119">
        <f>'Bieu8-XSKT'!AN238</f>
        <v>0</v>
      </c>
      <c r="AO238" s="119">
        <f>'Bieu8-XSKT'!AO238</f>
        <v>0</v>
      </c>
      <c r="AP238" s="119">
        <f>'Bieu8-XSKT'!AP238</f>
        <v>0</v>
      </c>
      <c r="AQ238" s="119">
        <f>'Bieu8-XSKT'!AQ238</f>
        <v>0</v>
      </c>
      <c r="AR238" s="119">
        <f>'Bieu8-XSKT'!AR238</f>
        <v>0</v>
      </c>
      <c r="AS238" s="119">
        <f>'Bieu8-XSKT'!AS238</f>
        <v>0</v>
      </c>
      <c r="AT238" s="119">
        <f>'Bieu8-XSKT'!AT238</f>
        <v>0</v>
      </c>
      <c r="AU238" s="119">
        <f>'Bieu8-XSKT'!AU238</f>
        <v>200012</v>
      </c>
      <c r="AV238" s="119">
        <f>'Bieu8-XSKT'!AV238</f>
        <v>80000</v>
      </c>
      <c r="AW238" s="119">
        <f>'Bieu8-XSKT'!AW238</f>
        <v>0</v>
      </c>
      <c r="AX238" s="119">
        <f>'Bieu8-XSKT'!AX238</f>
        <v>80000</v>
      </c>
      <c r="AY238" s="119">
        <f>'Bieu8-XSKT'!AY238</f>
        <v>1229</v>
      </c>
      <c r="AZ238" s="119">
        <f>'Bieu8-XSKT'!AZ238</f>
        <v>30000</v>
      </c>
      <c r="BA238" s="119">
        <f>'Bieu8-XSKT'!BA238</f>
        <v>0</v>
      </c>
      <c r="BB238" s="119">
        <f>'Bieu8-XSKT'!BB238</f>
        <v>78771</v>
      </c>
      <c r="BC238" s="119">
        <f>'Bieu8-XSKT'!BC238</f>
        <v>0</v>
      </c>
      <c r="BD238" s="119">
        <f>'Bieu8-XSKT'!BD238</f>
        <v>78771</v>
      </c>
      <c r="BE238" s="119">
        <f>'Bieu8-XSKT'!BE238</f>
        <v>929</v>
      </c>
      <c r="BF238" s="119">
        <f>'Bieu8-XSKT'!BF238</f>
        <v>929</v>
      </c>
      <c r="BG238" s="119">
        <f>'Bieu8-XSKT'!BG238</f>
        <v>3309</v>
      </c>
      <c r="BH238" s="119">
        <f>'Bieu8-XSKT'!BH238</f>
        <v>3309</v>
      </c>
      <c r="BI238" s="119">
        <f>'Bieu8-XSKT'!BI238</f>
        <v>200012</v>
      </c>
      <c r="BJ238" s="119">
        <f>'Bieu8-XSKT'!BJ238</f>
        <v>80000</v>
      </c>
      <c r="BK238" s="119">
        <f>'Bieu8-XSKT'!BK238</f>
        <v>80000</v>
      </c>
      <c r="BL238" s="119">
        <f>'Bieu8-XSKT'!BL238</f>
        <v>3309</v>
      </c>
      <c r="BM238" s="119">
        <f>'Bieu8-XSKT'!BM238</f>
        <v>1229</v>
      </c>
      <c r="BN238" s="119">
        <f>'Bieu8-XSKT'!BN238</f>
        <v>76691</v>
      </c>
      <c r="BO238" s="119">
        <f>'Bieu8-XSKT'!BO238</f>
        <v>0</v>
      </c>
      <c r="BP238" s="119">
        <f>'Bieu8-XSKT'!BP238</f>
        <v>76691</v>
      </c>
      <c r="BQ238" s="119">
        <f>'Bieu8-XSKT'!BQ238</f>
        <v>51000</v>
      </c>
      <c r="BR238" s="119">
        <f>'Bieu8-XSKT'!BR238</f>
        <v>40000</v>
      </c>
      <c r="BS238" s="119">
        <f>'Bieu8-XSKT'!BS238</f>
        <v>0</v>
      </c>
      <c r="BT238" s="119">
        <f>'Bieu8-XSKT'!BT238</f>
        <v>0</v>
      </c>
      <c r="BU238" s="119">
        <f>'Bieu8-XSKT'!BU238</f>
        <v>80000</v>
      </c>
      <c r="BV238" s="119">
        <f>'Bieu8-XSKT'!BV238</f>
        <v>44719</v>
      </c>
      <c r="BW238" s="119">
        <f>'Bieu8-XSKT'!BW238</f>
        <v>40000</v>
      </c>
      <c r="BX238" s="119">
        <f>'Bieu8-XSKT'!BX238</f>
        <v>40000</v>
      </c>
      <c r="BY238" s="119">
        <f>'Bieu8-XSKT'!BY238</f>
        <v>35281</v>
      </c>
      <c r="BZ238" s="119">
        <f>'Bieu8-XSKT'!BZ238</f>
        <v>35281</v>
      </c>
      <c r="CA238" s="119">
        <f>'Bieu8-XSKT'!CA238</f>
        <v>0</v>
      </c>
      <c r="CB238" s="119">
        <f>'Bieu8-XSKT'!CB238</f>
        <v>35281</v>
      </c>
      <c r="CC238" s="39"/>
      <c r="CD238" s="58" t="s">
        <v>417</v>
      </c>
      <c r="CE238" s="58"/>
    </row>
    <row r="239" spans="1:83" s="17" customFormat="1" ht="45" hidden="1" x14ac:dyDescent="0.25">
      <c r="A239" s="41">
        <f t="shared" si="57"/>
        <v>9</v>
      </c>
      <c r="B239" s="141" t="s">
        <v>432</v>
      </c>
      <c r="C239" s="176"/>
      <c r="D239" s="176"/>
      <c r="E239" s="45"/>
      <c r="F239" s="142" t="s">
        <v>433</v>
      </c>
      <c r="G239" s="119">
        <f>'Bieu8-XSKT'!G239</f>
        <v>8509</v>
      </c>
      <c r="H239" s="119">
        <f>'Bieu8-XSKT'!H239</f>
        <v>7660</v>
      </c>
      <c r="I239" s="119">
        <f>'Bieu8-XSKT'!I239</f>
        <v>0</v>
      </c>
      <c r="J239" s="119">
        <f>'Bieu8-XSKT'!J239</f>
        <v>0</v>
      </c>
      <c r="K239" s="119">
        <f>'Bieu8-XSKT'!K239</f>
        <v>0</v>
      </c>
      <c r="L239" s="119">
        <f>'Bieu8-XSKT'!L239</f>
        <v>0</v>
      </c>
      <c r="M239" s="119">
        <f>'Bieu8-XSKT'!M239</f>
        <v>0</v>
      </c>
      <c r="N239" s="119">
        <f>'Bieu8-XSKT'!N239</f>
        <v>0</v>
      </c>
      <c r="O239" s="119">
        <f>'Bieu8-XSKT'!O239</f>
        <v>0</v>
      </c>
      <c r="P239" s="119">
        <f>'Bieu8-XSKT'!P239</f>
        <v>0</v>
      </c>
      <c r="Q239" s="119">
        <f>'Bieu8-XSKT'!Q239</f>
        <v>0</v>
      </c>
      <c r="R239" s="119">
        <f>'Bieu8-XSKT'!R239</f>
        <v>0</v>
      </c>
      <c r="S239" s="119">
        <f>'Bieu8-XSKT'!S239</f>
        <v>0</v>
      </c>
      <c r="T239" s="119">
        <f>'Bieu8-XSKT'!T239</f>
        <v>0</v>
      </c>
      <c r="U239" s="119">
        <f>'Bieu8-XSKT'!U239</f>
        <v>0</v>
      </c>
      <c r="V239" s="119">
        <f>'Bieu8-XSKT'!V239</f>
        <v>0</v>
      </c>
      <c r="W239" s="119">
        <f>'Bieu8-XSKT'!W239</f>
        <v>0</v>
      </c>
      <c r="X239" s="119">
        <f>'Bieu8-XSKT'!X239</f>
        <v>0</v>
      </c>
      <c r="Y239" s="119">
        <f>'Bieu8-XSKT'!Y239</f>
        <v>0</v>
      </c>
      <c r="Z239" s="119">
        <f>'Bieu8-XSKT'!Z239</f>
        <v>0</v>
      </c>
      <c r="AA239" s="119">
        <f>'Bieu8-XSKT'!AA239</f>
        <v>0</v>
      </c>
      <c r="AB239" s="119">
        <f>'Bieu8-XSKT'!AB239</f>
        <v>0</v>
      </c>
      <c r="AC239" s="119">
        <f>'Bieu8-XSKT'!AC239</f>
        <v>0</v>
      </c>
      <c r="AD239" s="119">
        <f>'Bieu8-XSKT'!AD239</f>
        <v>0</v>
      </c>
      <c r="AE239" s="119">
        <f>'Bieu8-XSKT'!AE239</f>
        <v>0</v>
      </c>
      <c r="AF239" s="119">
        <f>'Bieu8-XSKT'!AF239</f>
        <v>0</v>
      </c>
      <c r="AG239" s="119">
        <f>'Bieu8-XSKT'!AG239</f>
        <v>0</v>
      </c>
      <c r="AH239" s="119">
        <f>'Bieu8-XSKT'!AH239</f>
        <v>0</v>
      </c>
      <c r="AI239" s="119">
        <f>'Bieu8-XSKT'!AI239</f>
        <v>0</v>
      </c>
      <c r="AJ239" s="119">
        <f>'Bieu8-XSKT'!AJ239</f>
        <v>0</v>
      </c>
      <c r="AK239" s="119">
        <f>'Bieu8-XSKT'!AK239</f>
        <v>0</v>
      </c>
      <c r="AL239" s="119">
        <f>'Bieu8-XSKT'!AL239</f>
        <v>0</v>
      </c>
      <c r="AM239" s="119">
        <f>'Bieu8-XSKT'!AM239</f>
        <v>0</v>
      </c>
      <c r="AN239" s="119">
        <f>'Bieu8-XSKT'!AN239</f>
        <v>0</v>
      </c>
      <c r="AO239" s="119">
        <f>'Bieu8-XSKT'!AO239</f>
        <v>0</v>
      </c>
      <c r="AP239" s="119">
        <f>'Bieu8-XSKT'!AP239</f>
        <v>0</v>
      </c>
      <c r="AQ239" s="119">
        <f>'Bieu8-XSKT'!AQ239</f>
        <v>0</v>
      </c>
      <c r="AR239" s="119">
        <f>'Bieu8-XSKT'!AR239</f>
        <v>0</v>
      </c>
      <c r="AS239" s="119">
        <f>'Bieu8-XSKT'!AS239</f>
        <v>0</v>
      </c>
      <c r="AT239" s="119">
        <f>'Bieu8-XSKT'!AT239</f>
        <v>0</v>
      </c>
      <c r="AU239" s="119">
        <f>'Bieu8-XSKT'!AU239</f>
        <v>0</v>
      </c>
      <c r="AV239" s="119">
        <f>'Bieu8-XSKT'!AV239</f>
        <v>0</v>
      </c>
      <c r="AW239" s="119">
        <f>'Bieu8-XSKT'!AW239</f>
        <v>0</v>
      </c>
      <c r="AX239" s="119">
        <f>'Bieu8-XSKT'!AX239</f>
        <v>0</v>
      </c>
      <c r="AY239" s="119">
        <f>'Bieu8-XSKT'!AY239</f>
        <v>0</v>
      </c>
      <c r="AZ239" s="119">
        <f>'Bieu8-XSKT'!AZ239</f>
        <v>0</v>
      </c>
      <c r="BA239" s="119">
        <f>'Bieu8-XSKT'!BA239</f>
        <v>0</v>
      </c>
      <c r="BB239" s="119">
        <f>'Bieu8-XSKT'!BB239</f>
        <v>0</v>
      </c>
      <c r="BC239" s="119">
        <f>'Bieu8-XSKT'!BC239</f>
        <v>0</v>
      </c>
      <c r="BD239" s="119">
        <f>'Bieu8-XSKT'!BD239</f>
        <v>0</v>
      </c>
      <c r="BE239" s="119">
        <f>'Bieu8-XSKT'!BE239</f>
        <v>0</v>
      </c>
      <c r="BF239" s="119">
        <f>'Bieu8-XSKT'!BF239</f>
        <v>0</v>
      </c>
      <c r="BG239" s="119">
        <f>'Bieu8-XSKT'!BG239</f>
        <v>60</v>
      </c>
      <c r="BH239" s="119">
        <f>'Bieu8-XSKT'!BH239</f>
        <v>60</v>
      </c>
      <c r="BI239" s="119">
        <f>'Bieu8-XSKT'!BI239</f>
        <v>8509</v>
      </c>
      <c r="BJ239" s="119">
        <f>'Bieu8-XSKT'!BJ239</f>
        <v>7660</v>
      </c>
      <c r="BK239" s="119">
        <f>'Bieu8-XSKT'!BK239</f>
        <v>7660</v>
      </c>
      <c r="BL239" s="119">
        <f>'Bieu8-XSKT'!BL239</f>
        <v>60</v>
      </c>
      <c r="BM239" s="119">
        <f>'Bieu8-XSKT'!BM239</f>
        <v>0</v>
      </c>
      <c r="BN239" s="119">
        <f>'Bieu8-XSKT'!BN239</f>
        <v>0</v>
      </c>
      <c r="BO239" s="119">
        <f>'Bieu8-XSKT'!BO239</f>
        <v>0</v>
      </c>
      <c r="BP239" s="119">
        <f>'Bieu8-XSKT'!BP239</f>
        <v>7600</v>
      </c>
      <c r="BQ239" s="119">
        <f>'Bieu8-XSKT'!BQ239</f>
        <v>0</v>
      </c>
      <c r="BR239" s="119">
        <f>'Bieu8-XSKT'!BR239</f>
        <v>3000</v>
      </c>
      <c r="BS239" s="119">
        <f>'Bieu8-XSKT'!BS239</f>
        <v>0</v>
      </c>
      <c r="BT239" s="119">
        <f>'Bieu8-XSKT'!BT239</f>
        <v>0</v>
      </c>
      <c r="BU239" s="119">
        <f>'Bieu8-XSKT'!BU239</f>
        <v>7660</v>
      </c>
      <c r="BV239" s="119">
        <f>'Bieu8-XSKT'!BV239</f>
        <v>3060</v>
      </c>
      <c r="BW239" s="119">
        <f>'Bieu8-XSKT'!BW239</f>
        <v>3000</v>
      </c>
      <c r="BX239" s="119">
        <f>'Bieu8-XSKT'!BX239</f>
        <v>3000</v>
      </c>
      <c r="BY239" s="119">
        <f>'Bieu8-XSKT'!BY239</f>
        <v>4600</v>
      </c>
      <c r="BZ239" s="119">
        <f>'Bieu8-XSKT'!BZ239</f>
        <v>4600</v>
      </c>
      <c r="CA239" s="119">
        <f>'Bieu8-XSKT'!CA239</f>
        <v>0</v>
      </c>
      <c r="CB239" s="119">
        <f>'Bieu8-XSKT'!CB239</f>
        <v>4600</v>
      </c>
      <c r="CC239" s="39"/>
      <c r="CD239" s="58" t="s">
        <v>434</v>
      </c>
      <c r="CE239" s="58"/>
    </row>
    <row r="240" spans="1:83" s="105" customFormat="1" ht="45" hidden="1" x14ac:dyDescent="0.25">
      <c r="A240" s="41">
        <f t="shared" si="57"/>
        <v>10</v>
      </c>
      <c r="B240" s="141" t="s">
        <v>435</v>
      </c>
      <c r="C240" s="177"/>
      <c r="D240" s="177"/>
      <c r="E240" s="41">
        <v>2018</v>
      </c>
      <c r="F240" s="62" t="s">
        <v>436</v>
      </c>
      <c r="G240" s="119">
        <f>'Bieu8-XSKT'!G240</f>
        <v>71050</v>
      </c>
      <c r="H240" s="119">
        <f>'Bieu8-XSKT'!H240</f>
        <v>32000</v>
      </c>
      <c r="I240" s="119">
        <f>'Bieu8-XSKT'!I240</f>
        <v>0</v>
      </c>
      <c r="J240" s="119">
        <f>'Bieu8-XSKT'!J240</f>
        <v>0</v>
      </c>
      <c r="K240" s="119">
        <f>'Bieu8-XSKT'!K240</f>
        <v>0</v>
      </c>
      <c r="L240" s="119">
        <f>'Bieu8-XSKT'!L240</f>
        <v>0</v>
      </c>
      <c r="M240" s="119">
        <f>'Bieu8-XSKT'!M240</f>
        <v>0</v>
      </c>
      <c r="N240" s="119">
        <f>'Bieu8-XSKT'!N240</f>
        <v>0</v>
      </c>
      <c r="O240" s="119">
        <f>'Bieu8-XSKT'!O240</f>
        <v>0</v>
      </c>
      <c r="P240" s="119">
        <f>'Bieu8-XSKT'!P240</f>
        <v>0</v>
      </c>
      <c r="Q240" s="119">
        <f>'Bieu8-XSKT'!Q240</f>
        <v>0</v>
      </c>
      <c r="R240" s="119">
        <f>'Bieu8-XSKT'!R240</f>
        <v>0</v>
      </c>
      <c r="S240" s="119">
        <f>'Bieu8-XSKT'!S240</f>
        <v>0</v>
      </c>
      <c r="T240" s="119">
        <f>'Bieu8-XSKT'!T240</f>
        <v>0</v>
      </c>
      <c r="U240" s="119">
        <f>'Bieu8-XSKT'!U240</f>
        <v>0</v>
      </c>
      <c r="V240" s="119">
        <f>'Bieu8-XSKT'!V240</f>
        <v>0</v>
      </c>
      <c r="W240" s="119">
        <f>'Bieu8-XSKT'!W240</f>
        <v>0</v>
      </c>
      <c r="X240" s="119">
        <f>'Bieu8-XSKT'!X240</f>
        <v>0</v>
      </c>
      <c r="Y240" s="119">
        <f>'Bieu8-XSKT'!Y240</f>
        <v>0</v>
      </c>
      <c r="Z240" s="119">
        <f>'Bieu8-XSKT'!Z240</f>
        <v>0</v>
      </c>
      <c r="AA240" s="119">
        <f>'Bieu8-XSKT'!AA240</f>
        <v>0</v>
      </c>
      <c r="AB240" s="119">
        <f>'Bieu8-XSKT'!AB240</f>
        <v>0</v>
      </c>
      <c r="AC240" s="119">
        <f>'Bieu8-XSKT'!AC240</f>
        <v>0</v>
      </c>
      <c r="AD240" s="119">
        <f>'Bieu8-XSKT'!AD240</f>
        <v>0</v>
      </c>
      <c r="AE240" s="119">
        <f>'Bieu8-XSKT'!AE240</f>
        <v>0</v>
      </c>
      <c r="AF240" s="119">
        <f>'Bieu8-XSKT'!AF240</f>
        <v>0</v>
      </c>
      <c r="AG240" s="119">
        <f>'Bieu8-XSKT'!AG240</f>
        <v>0</v>
      </c>
      <c r="AH240" s="119">
        <f>'Bieu8-XSKT'!AH240</f>
        <v>0</v>
      </c>
      <c r="AI240" s="119">
        <f>'Bieu8-XSKT'!AI240</f>
        <v>0</v>
      </c>
      <c r="AJ240" s="119">
        <f>'Bieu8-XSKT'!AJ240</f>
        <v>0</v>
      </c>
      <c r="AK240" s="119">
        <f>'Bieu8-XSKT'!AK240</f>
        <v>0</v>
      </c>
      <c r="AL240" s="119">
        <f>'Bieu8-XSKT'!AL240</f>
        <v>0</v>
      </c>
      <c r="AM240" s="119">
        <f>'Bieu8-XSKT'!AM240</f>
        <v>0</v>
      </c>
      <c r="AN240" s="119">
        <f>'Bieu8-XSKT'!AN240</f>
        <v>0</v>
      </c>
      <c r="AO240" s="119">
        <f>'Bieu8-XSKT'!AO240</f>
        <v>0</v>
      </c>
      <c r="AP240" s="119">
        <f>'Bieu8-XSKT'!AP240</f>
        <v>300</v>
      </c>
      <c r="AQ240" s="119">
        <f>'Bieu8-XSKT'!AQ240</f>
        <v>0</v>
      </c>
      <c r="AR240" s="119">
        <f>'Bieu8-XSKT'!AR240</f>
        <v>0</v>
      </c>
      <c r="AS240" s="119">
        <f>'Bieu8-XSKT'!AS240</f>
        <v>0</v>
      </c>
      <c r="AT240" s="119">
        <f>'Bieu8-XSKT'!AT240</f>
        <v>0</v>
      </c>
      <c r="AU240" s="119">
        <f>'Bieu8-XSKT'!AU240</f>
        <v>71050</v>
      </c>
      <c r="AV240" s="119">
        <f>'Bieu8-XSKT'!AV240</f>
        <v>32000</v>
      </c>
      <c r="AW240" s="119">
        <f>'Bieu8-XSKT'!AW240</f>
        <v>300</v>
      </c>
      <c r="AX240" s="119">
        <f>'Bieu8-XSKT'!AX240</f>
        <v>31700</v>
      </c>
      <c r="AY240" s="119">
        <f>'Bieu8-XSKT'!AY240</f>
        <v>3000</v>
      </c>
      <c r="AZ240" s="119">
        <f>'Bieu8-XSKT'!AZ240</f>
        <v>7925</v>
      </c>
      <c r="BA240" s="119">
        <f>'Bieu8-XSKT'!BA240</f>
        <v>0</v>
      </c>
      <c r="BB240" s="119">
        <f>'Bieu8-XSKT'!BB240</f>
        <v>28700</v>
      </c>
      <c r="BC240" s="119">
        <f>'Bieu8-XSKT'!BC240</f>
        <v>0</v>
      </c>
      <c r="BD240" s="119">
        <f>'Bieu8-XSKT'!BD240</f>
        <v>28700</v>
      </c>
      <c r="BE240" s="119">
        <f>'Bieu8-XSKT'!BE240</f>
        <v>700</v>
      </c>
      <c r="BF240" s="119">
        <f>'Bieu8-XSKT'!BF240</f>
        <v>700</v>
      </c>
      <c r="BG240" s="119">
        <f>'Bieu8-XSKT'!BG240</f>
        <v>3300</v>
      </c>
      <c r="BH240" s="119">
        <f>'Bieu8-XSKT'!BH240</f>
        <v>3300</v>
      </c>
      <c r="BI240" s="119">
        <f>'Bieu8-XSKT'!BI240</f>
        <v>71050</v>
      </c>
      <c r="BJ240" s="119">
        <f>'Bieu8-XSKT'!BJ240</f>
        <v>32000</v>
      </c>
      <c r="BK240" s="119">
        <f>'Bieu8-XSKT'!BK240</f>
        <v>32000</v>
      </c>
      <c r="BL240" s="119">
        <f>'Bieu8-XSKT'!BL240</f>
        <v>3300</v>
      </c>
      <c r="BM240" s="119">
        <f>'Bieu8-XSKT'!BM240</f>
        <v>3000</v>
      </c>
      <c r="BN240" s="119">
        <f>'Bieu8-XSKT'!BN240</f>
        <v>28700</v>
      </c>
      <c r="BO240" s="119">
        <f>'Bieu8-XSKT'!BO240</f>
        <v>0</v>
      </c>
      <c r="BP240" s="119">
        <f>'Bieu8-XSKT'!BP240</f>
        <v>28700</v>
      </c>
      <c r="BQ240" s="119">
        <f>'Bieu8-XSKT'!BQ240</f>
        <v>0</v>
      </c>
      <c r="BR240" s="119">
        <f>'Bieu8-XSKT'!BR240</f>
        <v>15000</v>
      </c>
      <c r="BS240" s="119">
        <f>'Bieu8-XSKT'!BS240</f>
        <v>0</v>
      </c>
      <c r="BT240" s="119">
        <f>'Bieu8-XSKT'!BT240</f>
        <v>0</v>
      </c>
      <c r="BU240" s="119">
        <f>'Bieu8-XSKT'!BU240</f>
        <v>32000</v>
      </c>
      <c r="BV240" s="119">
        <f>'Bieu8-XSKT'!BV240</f>
        <v>18300</v>
      </c>
      <c r="BW240" s="119">
        <f>'Bieu8-XSKT'!BW240</f>
        <v>15000</v>
      </c>
      <c r="BX240" s="119">
        <f>'Bieu8-XSKT'!BX240</f>
        <v>15000</v>
      </c>
      <c r="BY240" s="119">
        <f>'Bieu8-XSKT'!BY240</f>
        <v>13700</v>
      </c>
      <c r="BZ240" s="119">
        <f>'Bieu8-XSKT'!BZ240</f>
        <v>13700</v>
      </c>
      <c r="CA240" s="119">
        <f>'Bieu8-XSKT'!CA240</f>
        <v>0</v>
      </c>
      <c r="CB240" s="119">
        <f>'Bieu8-XSKT'!CB240</f>
        <v>13700</v>
      </c>
      <c r="CC240" s="39"/>
      <c r="CD240" s="58" t="s">
        <v>434</v>
      </c>
      <c r="CE240" s="58"/>
    </row>
    <row r="241" spans="1:83" s="75" customFormat="1" ht="45" hidden="1" x14ac:dyDescent="0.25">
      <c r="A241" s="135">
        <f t="shared" si="57"/>
        <v>11</v>
      </c>
      <c r="B241" s="178" t="s">
        <v>447</v>
      </c>
      <c r="C241" s="179"/>
      <c r="D241" s="179"/>
      <c r="E241" s="67"/>
      <c r="F241" s="180" t="s">
        <v>448</v>
      </c>
      <c r="G241" s="119">
        <f>'Bieu8-XSKT'!G241</f>
        <v>5871</v>
      </c>
      <c r="H241" s="119">
        <f>'Bieu8-XSKT'!H241</f>
        <v>5400</v>
      </c>
      <c r="I241" s="119">
        <f>'Bieu8-XSKT'!I241</f>
        <v>0</v>
      </c>
      <c r="J241" s="119">
        <f>'Bieu8-XSKT'!J241</f>
        <v>0</v>
      </c>
      <c r="K241" s="119">
        <f>'Bieu8-XSKT'!K241</f>
        <v>0</v>
      </c>
      <c r="L241" s="119">
        <f>'Bieu8-XSKT'!L241</f>
        <v>0</v>
      </c>
      <c r="M241" s="119">
        <f>'Bieu8-XSKT'!M241</f>
        <v>0</v>
      </c>
      <c r="N241" s="119">
        <f>'Bieu8-XSKT'!N241</f>
        <v>0</v>
      </c>
      <c r="O241" s="119">
        <f>'Bieu8-XSKT'!O241</f>
        <v>0</v>
      </c>
      <c r="P241" s="119">
        <f>'Bieu8-XSKT'!P241</f>
        <v>0</v>
      </c>
      <c r="Q241" s="119">
        <f>'Bieu8-XSKT'!Q241</f>
        <v>0</v>
      </c>
      <c r="R241" s="119">
        <f>'Bieu8-XSKT'!R241</f>
        <v>0</v>
      </c>
      <c r="S241" s="119">
        <f>'Bieu8-XSKT'!S241</f>
        <v>0</v>
      </c>
      <c r="T241" s="119">
        <f>'Bieu8-XSKT'!T241</f>
        <v>0</v>
      </c>
      <c r="U241" s="119">
        <f>'Bieu8-XSKT'!U241</f>
        <v>0</v>
      </c>
      <c r="V241" s="119">
        <f>'Bieu8-XSKT'!V241</f>
        <v>0</v>
      </c>
      <c r="W241" s="119">
        <f>'Bieu8-XSKT'!W241</f>
        <v>0</v>
      </c>
      <c r="X241" s="119">
        <f>'Bieu8-XSKT'!X241</f>
        <v>0</v>
      </c>
      <c r="Y241" s="119">
        <f>'Bieu8-XSKT'!Y241</f>
        <v>0</v>
      </c>
      <c r="Z241" s="119">
        <f>'Bieu8-XSKT'!Z241</f>
        <v>0</v>
      </c>
      <c r="AA241" s="119">
        <f>'Bieu8-XSKT'!AA241</f>
        <v>0</v>
      </c>
      <c r="AB241" s="119">
        <f>'Bieu8-XSKT'!AB241</f>
        <v>0</v>
      </c>
      <c r="AC241" s="119">
        <f>'Bieu8-XSKT'!AC241</f>
        <v>0</v>
      </c>
      <c r="AD241" s="119">
        <f>'Bieu8-XSKT'!AD241</f>
        <v>0</v>
      </c>
      <c r="AE241" s="119">
        <f>'Bieu8-XSKT'!AE241</f>
        <v>0</v>
      </c>
      <c r="AF241" s="119">
        <f>'Bieu8-XSKT'!AF241</f>
        <v>0</v>
      </c>
      <c r="AG241" s="119">
        <f>'Bieu8-XSKT'!AG241</f>
        <v>0</v>
      </c>
      <c r="AH241" s="119">
        <f>'Bieu8-XSKT'!AH241</f>
        <v>0</v>
      </c>
      <c r="AI241" s="119">
        <f>'Bieu8-XSKT'!AI241</f>
        <v>0</v>
      </c>
      <c r="AJ241" s="119">
        <f>'Bieu8-XSKT'!AJ241</f>
        <v>0</v>
      </c>
      <c r="AK241" s="119">
        <f>'Bieu8-XSKT'!AK241</f>
        <v>0</v>
      </c>
      <c r="AL241" s="119">
        <f>'Bieu8-XSKT'!AL241</f>
        <v>0</v>
      </c>
      <c r="AM241" s="119">
        <f>'Bieu8-XSKT'!AM241</f>
        <v>0</v>
      </c>
      <c r="AN241" s="119">
        <f>'Bieu8-XSKT'!AN241</f>
        <v>0</v>
      </c>
      <c r="AO241" s="119">
        <f>'Bieu8-XSKT'!AO241</f>
        <v>0</v>
      </c>
      <c r="AP241" s="119">
        <f>'Bieu8-XSKT'!AP241</f>
        <v>0</v>
      </c>
      <c r="AQ241" s="119">
        <f>'Bieu8-XSKT'!AQ241</f>
        <v>0</v>
      </c>
      <c r="AR241" s="119">
        <f>'Bieu8-XSKT'!AR241</f>
        <v>0</v>
      </c>
      <c r="AS241" s="119">
        <f>'Bieu8-XSKT'!AS241</f>
        <v>0</v>
      </c>
      <c r="AT241" s="119">
        <f>'Bieu8-XSKT'!AT241</f>
        <v>0</v>
      </c>
      <c r="AU241" s="119">
        <f>'Bieu8-XSKT'!AU241</f>
        <v>0</v>
      </c>
      <c r="AV241" s="119">
        <f>'Bieu8-XSKT'!AV241</f>
        <v>0</v>
      </c>
      <c r="AW241" s="119">
        <f>'Bieu8-XSKT'!AW241</f>
        <v>0</v>
      </c>
      <c r="AX241" s="119">
        <f>'Bieu8-XSKT'!AX241</f>
        <v>0</v>
      </c>
      <c r="AY241" s="119">
        <f>'Bieu8-XSKT'!AY241</f>
        <v>0</v>
      </c>
      <c r="AZ241" s="119">
        <f>'Bieu8-XSKT'!AZ241</f>
        <v>0</v>
      </c>
      <c r="BA241" s="119">
        <f>'Bieu8-XSKT'!BA241</f>
        <v>0</v>
      </c>
      <c r="BB241" s="119">
        <f>'Bieu8-XSKT'!BB241</f>
        <v>0</v>
      </c>
      <c r="BC241" s="119">
        <f>'Bieu8-XSKT'!BC241</f>
        <v>0</v>
      </c>
      <c r="BD241" s="119">
        <f>'Bieu8-XSKT'!BD241</f>
        <v>0</v>
      </c>
      <c r="BE241" s="119">
        <f>'Bieu8-XSKT'!BE241</f>
        <v>0</v>
      </c>
      <c r="BF241" s="119">
        <f>'Bieu8-XSKT'!BF241</f>
        <v>0</v>
      </c>
      <c r="BG241" s="119">
        <f>'Bieu8-XSKT'!BG241</f>
        <v>30</v>
      </c>
      <c r="BH241" s="119">
        <f>'Bieu8-XSKT'!BH241</f>
        <v>30</v>
      </c>
      <c r="BI241" s="119">
        <f>'Bieu8-XSKT'!BI241</f>
        <v>5871</v>
      </c>
      <c r="BJ241" s="119">
        <f>'Bieu8-XSKT'!BJ241</f>
        <v>3000</v>
      </c>
      <c r="BK241" s="119">
        <f>'Bieu8-XSKT'!BK241</f>
        <v>3000</v>
      </c>
      <c r="BL241" s="119">
        <f>'Bieu8-XSKT'!BL241</f>
        <v>30</v>
      </c>
      <c r="BM241" s="119">
        <f>'Bieu8-XSKT'!BM241</f>
        <v>0</v>
      </c>
      <c r="BN241" s="119">
        <f>'Bieu8-XSKT'!BN241</f>
        <v>0</v>
      </c>
      <c r="BO241" s="119">
        <f>'Bieu8-XSKT'!BO241</f>
        <v>0</v>
      </c>
      <c r="BP241" s="119">
        <f>'Bieu8-XSKT'!BP241</f>
        <v>2970</v>
      </c>
      <c r="BQ241" s="119">
        <f>'Bieu8-XSKT'!BQ241</f>
        <v>0</v>
      </c>
      <c r="BR241" s="119">
        <f>'Bieu8-XSKT'!BR241</f>
        <v>1500</v>
      </c>
      <c r="BS241" s="119">
        <f>'Bieu8-XSKT'!BS241</f>
        <v>0</v>
      </c>
      <c r="BT241" s="119">
        <f>'Bieu8-XSKT'!BT241</f>
        <v>1940</v>
      </c>
      <c r="BU241" s="119">
        <f>'Bieu8-XSKT'!BU241</f>
        <v>4940</v>
      </c>
      <c r="BV241" s="119">
        <f>'Bieu8-XSKT'!BV241</f>
        <v>1530</v>
      </c>
      <c r="BW241" s="119">
        <f>'Bieu8-XSKT'!BW241</f>
        <v>1500</v>
      </c>
      <c r="BX241" s="119">
        <f>'Bieu8-XSKT'!BX241</f>
        <v>1500</v>
      </c>
      <c r="BY241" s="119">
        <f>'Bieu8-XSKT'!BY241</f>
        <v>3410</v>
      </c>
      <c r="BZ241" s="119">
        <f>'Bieu8-XSKT'!BZ241</f>
        <v>3410</v>
      </c>
      <c r="CA241" s="119">
        <f>'Bieu8-XSKT'!CA241</f>
        <v>0</v>
      </c>
      <c r="CB241" s="119">
        <f>'Bieu8-XSKT'!CB241</f>
        <v>3410</v>
      </c>
      <c r="CC241" s="64"/>
      <c r="CD241" s="181" t="s">
        <v>434</v>
      </c>
      <c r="CE241" s="181"/>
    </row>
    <row r="242" spans="1:83" s="105" customFormat="1" ht="60" hidden="1" x14ac:dyDescent="0.25">
      <c r="A242" s="41">
        <f t="shared" si="57"/>
        <v>12</v>
      </c>
      <c r="B242" s="141" t="s">
        <v>440</v>
      </c>
      <c r="C242" s="182"/>
      <c r="D242" s="182"/>
      <c r="E242" s="183"/>
      <c r="F242" s="142" t="s">
        <v>441</v>
      </c>
      <c r="G242" s="119">
        <f>'Bieu8-XSKT'!G242</f>
        <v>72225</v>
      </c>
      <c r="H242" s="119">
        <f>'Bieu8-XSKT'!H242</f>
        <v>65002.5</v>
      </c>
      <c r="I242" s="119">
        <f>'Bieu8-XSKT'!I242</f>
        <v>0</v>
      </c>
      <c r="J242" s="119">
        <f>'Bieu8-XSKT'!J242</f>
        <v>0</v>
      </c>
      <c r="K242" s="119">
        <f>'Bieu8-XSKT'!K242</f>
        <v>0</v>
      </c>
      <c r="L242" s="119">
        <f>'Bieu8-XSKT'!L242</f>
        <v>0</v>
      </c>
      <c r="M242" s="119">
        <f>'Bieu8-XSKT'!M242</f>
        <v>0</v>
      </c>
      <c r="N242" s="119">
        <f>'Bieu8-XSKT'!N242</f>
        <v>0</v>
      </c>
      <c r="O242" s="119">
        <f>'Bieu8-XSKT'!O242</f>
        <v>0</v>
      </c>
      <c r="P242" s="119">
        <f>'Bieu8-XSKT'!P242</f>
        <v>0</v>
      </c>
      <c r="Q242" s="119">
        <f>'Bieu8-XSKT'!Q242</f>
        <v>0</v>
      </c>
      <c r="R242" s="119">
        <f>'Bieu8-XSKT'!R242</f>
        <v>0</v>
      </c>
      <c r="S242" s="119">
        <f>'Bieu8-XSKT'!S242</f>
        <v>0</v>
      </c>
      <c r="T242" s="119">
        <f>'Bieu8-XSKT'!T242</f>
        <v>0</v>
      </c>
      <c r="U242" s="119">
        <f>'Bieu8-XSKT'!U242</f>
        <v>0</v>
      </c>
      <c r="V242" s="119">
        <f>'Bieu8-XSKT'!V242</f>
        <v>0</v>
      </c>
      <c r="W242" s="119">
        <f>'Bieu8-XSKT'!W242</f>
        <v>0</v>
      </c>
      <c r="X242" s="119">
        <f>'Bieu8-XSKT'!X242</f>
        <v>0</v>
      </c>
      <c r="Y242" s="119">
        <f>'Bieu8-XSKT'!Y242</f>
        <v>0</v>
      </c>
      <c r="Z242" s="119">
        <f>'Bieu8-XSKT'!Z242</f>
        <v>0</v>
      </c>
      <c r="AA242" s="119">
        <f>'Bieu8-XSKT'!AA242</f>
        <v>0</v>
      </c>
      <c r="AB242" s="119">
        <f>'Bieu8-XSKT'!AB242</f>
        <v>0</v>
      </c>
      <c r="AC242" s="119">
        <f>'Bieu8-XSKT'!AC242</f>
        <v>0</v>
      </c>
      <c r="AD242" s="119">
        <f>'Bieu8-XSKT'!AD242</f>
        <v>0</v>
      </c>
      <c r="AE242" s="119">
        <f>'Bieu8-XSKT'!AE242</f>
        <v>0</v>
      </c>
      <c r="AF242" s="119">
        <f>'Bieu8-XSKT'!AF242</f>
        <v>0</v>
      </c>
      <c r="AG242" s="119">
        <f>'Bieu8-XSKT'!AG242</f>
        <v>0</v>
      </c>
      <c r="AH242" s="119">
        <f>'Bieu8-XSKT'!AH242</f>
        <v>0</v>
      </c>
      <c r="AI242" s="119">
        <f>'Bieu8-XSKT'!AI242</f>
        <v>0</v>
      </c>
      <c r="AJ242" s="119">
        <f>'Bieu8-XSKT'!AJ242</f>
        <v>0</v>
      </c>
      <c r="AK242" s="119">
        <f>'Bieu8-XSKT'!AK242</f>
        <v>0</v>
      </c>
      <c r="AL242" s="119">
        <f>'Bieu8-XSKT'!AL242</f>
        <v>0</v>
      </c>
      <c r="AM242" s="119">
        <f>'Bieu8-XSKT'!AM242</f>
        <v>0</v>
      </c>
      <c r="AN242" s="119">
        <f>'Bieu8-XSKT'!AN242</f>
        <v>0</v>
      </c>
      <c r="AO242" s="119">
        <f>'Bieu8-XSKT'!AO242</f>
        <v>0</v>
      </c>
      <c r="AP242" s="119">
        <f>'Bieu8-XSKT'!AP242</f>
        <v>0</v>
      </c>
      <c r="AQ242" s="119">
        <f>'Bieu8-XSKT'!AQ242</f>
        <v>0</v>
      </c>
      <c r="AR242" s="119">
        <f>'Bieu8-XSKT'!AR242</f>
        <v>0</v>
      </c>
      <c r="AS242" s="119">
        <f>'Bieu8-XSKT'!AS242</f>
        <v>0</v>
      </c>
      <c r="AT242" s="119">
        <f>'Bieu8-XSKT'!AT242</f>
        <v>0</v>
      </c>
      <c r="AU242" s="119">
        <f>'Bieu8-XSKT'!AU242</f>
        <v>0</v>
      </c>
      <c r="AV242" s="119">
        <f>'Bieu8-XSKT'!AV242</f>
        <v>0</v>
      </c>
      <c r="AW242" s="119">
        <f>'Bieu8-XSKT'!AW242</f>
        <v>0</v>
      </c>
      <c r="AX242" s="119">
        <f>'Bieu8-XSKT'!AX242</f>
        <v>0</v>
      </c>
      <c r="AY242" s="119">
        <f>'Bieu8-XSKT'!AY242</f>
        <v>0</v>
      </c>
      <c r="AZ242" s="119">
        <f>'Bieu8-XSKT'!AZ242</f>
        <v>0</v>
      </c>
      <c r="BA242" s="119">
        <f>'Bieu8-XSKT'!BA242</f>
        <v>0</v>
      </c>
      <c r="BB242" s="119">
        <f>'Bieu8-XSKT'!BB242</f>
        <v>0</v>
      </c>
      <c r="BC242" s="119">
        <f>'Bieu8-XSKT'!BC242</f>
        <v>0</v>
      </c>
      <c r="BD242" s="119">
        <f>'Bieu8-XSKT'!BD242</f>
        <v>0</v>
      </c>
      <c r="BE242" s="119">
        <f>'Bieu8-XSKT'!BE242</f>
        <v>0</v>
      </c>
      <c r="BF242" s="119">
        <f>'Bieu8-XSKT'!BF242</f>
        <v>0</v>
      </c>
      <c r="BG242" s="119">
        <f>'Bieu8-XSKT'!BG242</f>
        <v>214</v>
      </c>
      <c r="BH242" s="119">
        <f>'Bieu8-XSKT'!BH242</f>
        <v>214</v>
      </c>
      <c r="BI242" s="119">
        <f>'Bieu8-XSKT'!BI242</f>
        <v>72225</v>
      </c>
      <c r="BJ242" s="119">
        <f>'Bieu8-XSKT'!BJ242</f>
        <v>65002.5</v>
      </c>
      <c r="BK242" s="119">
        <f>'Bieu8-XSKT'!BK242</f>
        <v>65002.5</v>
      </c>
      <c r="BL242" s="119">
        <f>'Bieu8-XSKT'!BL242</f>
        <v>214</v>
      </c>
      <c r="BM242" s="119">
        <f>'Bieu8-XSKT'!BM242</f>
        <v>0</v>
      </c>
      <c r="BN242" s="119">
        <f>'Bieu8-XSKT'!BN242</f>
        <v>64788.5</v>
      </c>
      <c r="BO242" s="119">
        <f>'Bieu8-XSKT'!BO242</f>
        <v>0</v>
      </c>
      <c r="BP242" s="119">
        <f>'Bieu8-XSKT'!BP242</f>
        <v>64788.5</v>
      </c>
      <c r="BQ242" s="119">
        <f>'Bieu8-XSKT'!BQ242</f>
        <v>6986</v>
      </c>
      <c r="BR242" s="119">
        <f>'Bieu8-XSKT'!BR242</f>
        <v>6986</v>
      </c>
      <c r="BS242" s="119">
        <f>'Bieu8-XSKT'!BS242</f>
        <v>0</v>
      </c>
      <c r="BT242" s="119">
        <f>'Bieu8-XSKT'!BT242</f>
        <v>0</v>
      </c>
      <c r="BU242" s="119">
        <f>'Bieu8-XSKT'!BU242</f>
        <v>7200</v>
      </c>
      <c r="BV242" s="119">
        <f>'Bieu8-XSKT'!BV242</f>
        <v>7200</v>
      </c>
      <c r="BW242" s="119">
        <f>'Bieu8-XSKT'!BW242</f>
        <v>6986</v>
      </c>
      <c r="BX242" s="119">
        <f>'Bieu8-XSKT'!BX242</f>
        <v>6986</v>
      </c>
      <c r="BY242" s="119">
        <f>'Bieu8-XSKT'!BY242</f>
        <v>0</v>
      </c>
      <c r="BZ242" s="119">
        <f>'Bieu8-XSKT'!BZ242</f>
        <v>0</v>
      </c>
      <c r="CA242" s="119">
        <f>'Bieu8-XSKT'!CA242</f>
        <v>40000</v>
      </c>
      <c r="CB242" s="119">
        <f>'Bieu8-XSKT'!CB242</f>
        <v>40000</v>
      </c>
      <c r="CC242" s="39">
        <f>CB242</f>
        <v>40000</v>
      </c>
      <c r="CD242" s="41" t="s">
        <v>501</v>
      </c>
      <c r="CE242" s="41"/>
    </row>
    <row r="243" spans="1:83" s="17" customFormat="1" ht="15.75" hidden="1" x14ac:dyDescent="0.25">
      <c r="A243" s="41"/>
      <c r="B243" s="43"/>
      <c r="C243" s="44"/>
      <c r="D243" s="44"/>
      <c r="E243" s="41"/>
      <c r="F243" s="41"/>
      <c r="G243" s="119">
        <f>'Bieu8-XSKT'!G243</f>
        <v>0</v>
      </c>
      <c r="H243" s="119">
        <f>'Bieu8-XSKT'!H243</f>
        <v>0</v>
      </c>
      <c r="I243" s="119">
        <f>'Bieu8-XSKT'!I243</f>
        <v>0</v>
      </c>
      <c r="J243" s="119">
        <f>'Bieu8-XSKT'!J243</f>
        <v>0</v>
      </c>
      <c r="K243" s="119">
        <f>'Bieu8-XSKT'!K243</f>
        <v>0</v>
      </c>
      <c r="L243" s="119">
        <f>'Bieu8-XSKT'!L243</f>
        <v>0</v>
      </c>
      <c r="M243" s="119">
        <f>'Bieu8-XSKT'!M243</f>
        <v>0</v>
      </c>
      <c r="N243" s="119">
        <f>'Bieu8-XSKT'!N243</f>
        <v>0</v>
      </c>
      <c r="O243" s="119">
        <f>'Bieu8-XSKT'!O243</f>
        <v>0</v>
      </c>
      <c r="P243" s="119">
        <f>'Bieu8-XSKT'!P243</f>
        <v>0</v>
      </c>
      <c r="Q243" s="119">
        <f>'Bieu8-XSKT'!Q243</f>
        <v>0</v>
      </c>
      <c r="R243" s="119">
        <f>'Bieu8-XSKT'!R243</f>
        <v>0</v>
      </c>
      <c r="S243" s="119">
        <f>'Bieu8-XSKT'!S243</f>
        <v>0</v>
      </c>
      <c r="T243" s="119">
        <f>'Bieu8-XSKT'!T243</f>
        <v>0</v>
      </c>
      <c r="U243" s="119">
        <f>'Bieu8-XSKT'!U243</f>
        <v>0</v>
      </c>
      <c r="V243" s="119">
        <f>'Bieu8-XSKT'!V243</f>
        <v>0</v>
      </c>
      <c r="W243" s="119">
        <f>'Bieu8-XSKT'!W243</f>
        <v>0</v>
      </c>
      <c r="X243" s="119">
        <f>'Bieu8-XSKT'!X243</f>
        <v>0</v>
      </c>
      <c r="Y243" s="119">
        <f>'Bieu8-XSKT'!Y243</f>
        <v>0</v>
      </c>
      <c r="Z243" s="119">
        <f>'Bieu8-XSKT'!Z243</f>
        <v>0</v>
      </c>
      <c r="AA243" s="119">
        <f>'Bieu8-XSKT'!AA243</f>
        <v>0</v>
      </c>
      <c r="AB243" s="119">
        <f>'Bieu8-XSKT'!AB243</f>
        <v>0</v>
      </c>
      <c r="AC243" s="119">
        <f>'Bieu8-XSKT'!AC243</f>
        <v>0</v>
      </c>
      <c r="AD243" s="119">
        <f>'Bieu8-XSKT'!AD243</f>
        <v>0</v>
      </c>
      <c r="AE243" s="119">
        <f>'Bieu8-XSKT'!AE243</f>
        <v>0</v>
      </c>
      <c r="AF243" s="119">
        <f>'Bieu8-XSKT'!AF243</f>
        <v>0</v>
      </c>
      <c r="AG243" s="119">
        <f>'Bieu8-XSKT'!AG243</f>
        <v>0</v>
      </c>
      <c r="AH243" s="119">
        <f>'Bieu8-XSKT'!AH243</f>
        <v>0</v>
      </c>
      <c r="AI243" s="119">
        <f>'Bieu8-XSKT'!AI243</f>
        <v>0</v>
      </c>
      <c r="AJ243" s="119">
        <f>'Bieu8-XSKT'!AJ243</f>
        <v>0</v>
      </c>
      <c r="AK243" s="119">
        <f>'Bieu8-XSKT'!AK243</f>
        <v>0</v>
      </c>
      <c r="AL243" s="119">
        <f>'Bieu8-XSKT'!AL243</f>
        <v>0</v>
      </c>
      <c r="AM243" s="119">
        <f>'Bieu8-XSKT'!AM243</f>
        <v>0</v>
      </c>
      <c r="AN243" s="119">
        <f>'Bieu8-XSKT'!AN243</f>
        <v>0</v>
      </c>
      <c r="AO243" s="119">
        <f>'Bieu8-XSKT'!AO243</f>
        <v>0</v>
      </c>
      <c r="AP243" s="119">
        <f>'Bieu8-XSKT'!AP243</f>
        <v>0</v>
      </c>
      <c r="AQ243" s="119">
        <f>'Bieu8-XSKT'!AQ243</f>
        <v>0</v>
      </c>
      <c r="AR243" s="119">
        <f>'Bieu8-XSKT'!AR243</f>
        <v>0</v>
      </c>
      <c r="AS243" s="119">
        <f>'Bieu8-XSKT'!AS243</f>
        <v>0</v>
      </c>
      <c r="AT243" s="119">
        <f>'Bieu8-XSKT'!AT243</f>
        <v>0</v>
      </c>
      <c r="AU243" s="119">
        <f>'Bieu8-XSKT'!AU243</f>
        <v>0</v>
      </c>
      <c r="AV243" s="119">
        <f>'Bieu8-XSKT'!AV243</f>
        <v>0</v>
      </c>
      <c r="AW243" s="119">
        <f>'Bieu8-XSKT'!AW243</f>
        <v>0</v>
      </c>
      <c r="AX243" s="119">
        <f>'Bieu8-XSKT'!AX243</f>
        <v>0</v>
      </c>
      <c r="AY243" s="119">
        <f>'Bieu8-XSKT'!AY243</f>
        <v>0</v>
      </c>
      <c r="AZ243" s="119">
        <f>'Bieu8-XSKT'!AZ243</f>
        <v>0</v>
      </c>
      <c r="BA243" s="119">
        <f>'Bieu8-XSKT'!BA243</f>
        <v>0</v>
      </c>
      <c r="BB243" s="119">
        <f>'Bieu8-XSKT'!BB243</f>
        <v>0</v>
      </c>
      <c r="BC243" s="119">
        <f>'Bieu8-XSKT'!BC243</f>
        <v>0</v>
      </c>
      <c r="BD243" s="119">
        <f>'Bieu8-XSKT'!BD243</f>
        <v>0</v>
      </c>
      <c r="BE243" s="119">
        <f>'Bieu8-XSKT'!BE243</f>
        <v>0</v>
      </c>
      <c r="BF243" s="119">
        <f>'Bieu8-XSKT'!BF243</f>
        <v>0</v>
      </c>
      <c r="BG243" s="119">
        <f>'Bieu8-XSKT'!BG243</f>
        <v>0</v>
      </c>
      <c r="BH243" s="119">
        <f>'Bieu8-XSKT'!BH243</f>
        <v>0</v>
      </c>
      <c r="BI243" s="119">
        <f>'Bieu8-XSKT'!BI243</f>
        <v>0</v>
      </c>
      <c r="BJ243" s="119">
        <f>'Bieu8-XSKT'!BJ243</f>
        <v>0</v>
      </c>
      <c r="BK243" s="119">
        <f>'Bieu8-XSKT'!BK243</f>
        <v>0</v>
      </c>
      <c r="BL243" s="119">
        <f>'Bieu8-XSKT'!BL243</f>
        <v>0</v>
      </c>
      <c r="BM243" s="119">
        <f>'Bieu8-XSKT'!BM243</f>
        <v>0</v>
      </c>
      <c r="BN243" s="119">
        <f>'Bieu8-XSKT'!BN243</f>
        <v>0</v>
      </c>
      <c r="BO243" s="119">
        <f>'Bieu8-XSKT'!BO243</f>
        <v>0</v>
      </c>
      <c r="BP243" s="119">
        <f>'Bieu8-XSKT'!BP243</f>
        <v>0</v>
      </c>
      <c r="BQ243" s="119">
        <f>'Bieu8-XSKT'!BQ243</f>
        <v>0</v>
      </c>
      <c r="BR243" s="119">
        <f>'Bieu8-XSKT'!BR243</f>
        <v>0</v>
      </c>
      <c r="BS243" s="119">
        <f>'Bieu8-XSKT'!BS243</f>
        <v>0</v>
      </c>
      <c r="BT243" s="119">
        <f>'Bieu8-XSKT'!BT243</f>
        <v>0</v>
      </c>
      <c r="BU243" s="119">
        <f>'Bieu8-XSKT'!BU243</f>
        <v>0</v>
      </c>
      <c r="BV243" s="119">
        <f>'Bieu8-XSKT'!BV243</f>
        <v>0</v>
      </c>
      <c r="BW243" s="119">
        <f>'Bieu8-XSKT'!BW243</f>
        <v>0</v>
      </c>
      <c r="BX243" s="119">
        <f>'Bieu8-XSKT'!BX243</f>
        <v>0</v>
      </c>
      <c r="BY243" s="119">
        <f>'Bieu8-XSKT'!BY243</f>
        <v>0</v>
      </c>
      <c r="BZ243" s="119">
        <f>'Bieu8-XSKT'!BZ243</f>
        <v>0</v>
      </c>
      <c r="CA243" s="119">
        <f>'Bieu8-XSKT'!CA243</f>
        <v>0</v>
      </c>
      <c r="CB243" s="119">
        <f>'Bieu8-XSKT'!CB243</f>
        <v>0</v>
      </c>
      <c r="CC243" s="39"/>
      <c r="CD243" s="124"/>
      <c r="CE243" s="124"/>
    </row>
    <row r="244" spans="1:83" s="107" customFormat="1" ht="28.5" hidden="1" x14ac:dyDescent="0.25">
      <c r="A244" s="118"/>
      <c r="B244" s="115" t="s">
        <v>252</v>
      </c>
      <c r="C244" s="184"/>
      <c r="D244" s="185"/>
      <c r="E244" s="184"/>
      <c r="F244" s="124"/>
      <c r="G244" s="119">
        <f t="shared" ref="G244:BR244" si="58">G252+G253</f>
        <v>26821</v>
      </c>
      <c r="H244" s="119">
        <f t="shared" si="58"/>
        <v>24138.9</v>
      </c>
      <c r="I244" s="119">
        <f t="shared" si="58"/>
        <v>0</v>
      </c>
      <c r="J244" s="119">
        <f t="shared" si="58"/>
        <v>0</v>
      </c>
      <c r="K244" s="119">
        <f t="shared" si="58"/>
        <v>0</v>
      </c>
      <c r="L244" s="119">
        <f t="shared" si="58"/>
        <v>0</v>
      </c>
      <c r="M244" s="119">
        <f t="shared" si="58"/>
        <v>0</v>
      </c>
      <c r="N244" s="119">
        <f t="shared" si="58"/>
        <v>0</v>
      </c>
      <c r="O244" s="119">
        <f t="shared" si="58"/>
        <v>0</v>
      </c>
      <c r="P244" s="119">
        <f t="shared" si="58"/>
        <v>0</v>
      </c>
      <c r="Q244" s="119">
        <f t="shared" si="58"/>
        <v>0</v>
      </c>
      <c r="R244" s="119">
        <f t="shared" si="58"/>
        <v>0</v>
      </c>
      <c r="S244" s="119">
        <f t="shared" si="58"/>
        <v>0</v>
      </c>
      <c r="T244" s="119">
        <f t="shared" si="58"/>
        <v>0</v>
      </c>
      <c r="U244" s="119">
        <f t="shared" si="58"/>
        <v>0</v>
      </c>
      <c r="V244" s="119">
        <f t="shared" si="58"/>
        <v>0</v>
      </c>
      <c r="W244" s="119">
        <f t="shared" si="58"/>
        <v>0</v>
      </c>
      <c r="X244" s="119">
        <f t="shared" si="58"/>
        <v>0</v>
      </c>
      <c r="Y244" s="119">
        <f t="shared" si="58"/>
        <v>0</v>
      </c>
      <c r="Z244" s="119">
        <f t="shared" si="58"/>
        <v>0</v>
      </c>
      <c r="AA244" s="119">
        <f t="shared" si="58"/>
        <v>0</v>
      </c>
      <c r="AB244" s="119">
        <f t="shared" si="58"/>
        <v>0</v>
      </c>
      <c r="AC244" s="119">
        <f t="shared" si="58"/>
        <v>0</v>
      </c>
      <c r="AD244" s="119">
        <f t="shared" si="58"/>
        <v>0</v>
      </c>
      <c r="AE244" s="119">
        <f t="shared" si="58"/>
        <v>0</v>
      </c>
      <c r="AF244" s="119">
        <f t="shared" si="58"/>
        <v>0</v>
      </c>
      <c r="AG244" s="119">
        <f t="shared" si="58"/>
        <v>0</v>
      </c>
      <c r="AH244" s="119">
        <f t="shared" si="58"/>
        <v>0</v>
      </c>
      <c r="AI244" s="119">
        <f t="shared" si="58"/>
        <v>0</v>
      </c>
      <c r="AJ244" s="119">
        <f t="shared" si="58"/>
        <v>0</v>
      </c>
      <c r="AK244" s="119">
        <f t="shared" si="58"/>
        <v>0</v>
      </c>
      <c r="AL244" s="119">
        <f t="shared" si="58"/>
        <v>0</v>
      </c>
      <c r="AM244" s="119">
        <f t="shared" si="58"/>
        <v>0</v>
      </c>
      <c r="AN244" s="119">
        <f t="shared" si="58"/>
        <v>0</v>
      </c>
      <c r="AO244" s="119">
        <f t="shared" si="58"/>
        <v>0</v>
      </c>
      <c r="AP244" s="119">
        <f t="shared" si="58"/>
        <v>0</v>
      </c>
      <c r="AQ244" s="119">
        <f t="shared" si="58"/>
        <v>0</v>
      </c>
      <c r="AR244" s="119">
        <f t="shared" si="58"/>
        <v>0</v>
      </c>
      <c r="AS244" s="119">
        <f t="shared" si="58"/>
        <v>0</v>
      </c>
      <c r="AT244" s="119">
        <f t="shared" si="58"/>
        <v>0</v>
      </c>
      <c r="AU244" s="119">
        <f t="shared" si="58"/>
        <v>0</v>
      </c>
      <c r="AV244" s="119">
        <f t="shared" si="58"/>
        <v>0</v>
      </c>
      <c r="AW244" s="119">
        <f t="shared" si="58"/>
        <v>0</v>
      </c>
      <c r="AX244" s="119">
        <f t="shared" si="58"/>
        <v>0</v>
      </c>
      <c r="AY244" s="119">
        <f t="shared" si="58"/>
        <v>0</v>
      </c>
      <c r="AZ244" s="119">
        <f t="shared" si="58"/>
        <v>0</v>
      </c>
      <c r="BA244" s="119">
        <f t="shared" si="58"/>
        <v>0</v>
      </c>
      <c r="BB244" s="119">
        <f t="shared" si="58"/>
        <v>0</v>
      </c>
      <c r="BC244" s="119">
        <f t="shared" si="58"/>
        <v>0</v>
      </c>
      <c r="BD244" s="119">
        <f t="shared" si="58"/>
        <v>0</v>
      </c>
      <c r="BE244" s="119">
        <f t="shared" si="58"/>
        <v>0</v>
      </c>
      <c r="BF244" s="119">
        <f t="shared" si="58"/>
        <v>0</v>
      </c>
      <c r="BG244" s="119">
        <f t="shared" si="58"/>
        <v>0</v>
      </c>
      <c r="BH244" s="119">
        <f t="shared" si="58"/>
        <v>0</v>
      </c>
      <c r="BI244" s="119">
        <f t="shared" si="58"/>
        <v>26821</v>
      </c>
      <c r="BJ244" s="119">
        <f t="shared" si="58"/>
        <v>13444.2</v>
      </c>
      <c r="BK244" s="119">
        <f t="shared" si="58"/>
        <v>13444.2</v>
      </c>
      <c r="BL244" s="119">
        <f t="shared" si="58"/>
        <v>0</v>
      </c>
      <c r="BM244" s="119">
        <f t="shared" si="58"/>
        <v>0</v>
      </c>
      <c r="BN244" s="119">
        <f t="shared" si="58"/>
        <v>13444.2</v>
      </c>
      <c r="BO244" s="119">
        <f t="shared" si="58"/>
        <v>0</v>
      </c>
      <c r="BP244" s="119">
        <f t="shared" si="58"/>
        <v>13444.2</v>
      </c>
      <c r="BQ244" s="119">
        <f t="shared" si="58"/>
        <v>0</v>
      </c>
      <c r="BR244" s="119">
        <f t="shared" si="58"/>
        <v>90</v>
      </c>
      <c r="BS244" s="119">
        <f t="shared" ref="BS244:CA244" si="59">BS252+BS253</f>
        <v>13384.2</v>
      </c>
      <c r="BT244" s="119">
        <f t="shared" si="59"/>
        <v>0</v>
      </c>
      <c r="BU244" s="119">
        <f t="shared" si="59"/>
        <v>5000</v>
      </c>
      <c r="BV244" s="119">
        <f t="shared" si="59"/>
        <v>30</v>
      </c>
      <c r="BW244" s="119">
        <f t="shared" si="59"/>
        <v>330</v>
      </c>
      <c r="BX244" s="119">
        <f t="shared" si="59"/>
        <v>330</v>
      </c>
      <c r="BY244" s="119">
        <f t="shared" si="59"/>
        <v>4970</v>
      </c>
      <c r="BZ244" s="119">
        <f t="shared" si="59"/>
        <v>8970</v>
      </c>
      <c r="CA244" s="119">
        <f t="shared" si="59"/>
        <v>6000</v>
      </c>
      <c r="CB244" s="119">
        <f>CB252+CB253</f>
        <v>10670</v>
      </c>
      <c r="CC244" s="119">
        <f>SUM(CC245:CC253)</f>
        <v>13295</v>
      </c>
      <c r="CD244" s="118"/>
      <c r="CE244" s="118"/>
    </row>
    <row r="245" spans="1:83" s="17" customFormat="1" ht="30" hidden="1" x14ac:dyDescent="0.25">
      <c r="A245" s="41">
        <v>1</v>
      </c>
      <c r="B245" s="51" t="s">
        <v>211</v>
      </c>
      <c r="C245" s="44"/>
      <c r="D245" s="44"/>
      <c r="E245" s="45"/>
      <c r="F245" s="41"/>
      <c r="G245" s="38">
        <f>'Bieu8-XSKT'!G245</f>
        <v>6000</v>
      </c>
      <c r="H245" s="38">
        <f>'Bieu8-XSKT'!H245</f>
        <v>5400</v>
      </c>
      <c r="I245" s="38">
        <f>'Bieu8-XSKT'!I245</f>
        <v>0</v>
      </c>
      <c r="J245" s="38">
        <f>'Bieu8-XSKT'!J245</f>
        <v>0</v>
      </c>
      <c r="K245" s="38">
        <f>'Bieu8-XSKT'!K245</f>
        <v>0</v>
      </c>
      <c r="L245" s="38">
        <f>'Bieu8-XSKT'!L245</f>
        <v>0</v>
      </c>
      <c r="M245" s="38">
        <f>'Bieu8-XSKT'!M245</f>
        <v>0</v>
      </c>
      <c r="N245" s="38">
        <f>'Bieu8-XSKT'!N245</f>
        <v>0</v>
      </c>
      <c r="O245" s="38">
        <f>'Bieu8-XSKT'!O245</f>
        <v>0</v>
      </c>
      <c r="P245" s="38">
        <f>'Bieu8-XSKT'!P245</f>
        <v>0</v>
      </c>
      <c r="Q245" s="38">
        <f>'Bieu8-XSKT'!Q245</f>
        <v>0</v>
      </c>
      <c r="R245" s="38">
        <f>'Bieu8-XSKT'!R245</f>
        <v>0</v>
      </c>
      <c r="S245" s="38">
        <f>'Bieu8-XSKT'!S245</f>
        <v>0</v>
      </c>
      <c r="T245" s="38">
        <f>'Bieu8-XSKT'!T245</f>
        <v>0</v>
      </c>
      <c r="U245" s="38">
        <f>'Bieu8-XSKT'!U245</f>
        <v>0</v>
      </c>
      <c r="V245" s="38">
        <f>'Bieu8-XSKT'!V245</f>
        <v>0</v>
      </c>
      <c r="W245" s="38">
        <f>'Bieu8-XSKT'!W245</f>
        <v>0</v>
      </c>
      <c r="X245" s="38">
        <f>'Bieu8-XSKT'!X245</f>
        <v>0</v>
      </c>
      <c r="Y245" s="38">
        <f>'Bieu8-XSKT'!Y245</f>
        <v>0</v>
      </c>
      <c r="Z245" s="38">
        <f>'Bieu8-XSKT'!Z245</f>
        <v>0</v>
      </c>
      <c r="AA245" s="38">
        <f>'Bieu8-XSKT'!AA245</f>
        <v>0</v>
      </c>
      <c r="AB245" s="38">
        <f>'Bieu8-XSKT'!AB245</f>
        <v>0</v>
      </c>
      <c r="AC245" s="38">
        <f>'Bieu8-XSKT'!AC245</f>
        <v>0</v>
      </c>
      <c r="AD245" s="38">
        <f>'Bieu8-XSKT'!AD245</f>
        <v>0</v>
      </c>
      <c r="AE245" s="38">
        <f>'Bieu8-XSKT'!AE245</f>
        <v>0</v>
      </c>
      <c r="AF245" s="38">
        <f>'Bieu8-XSKT'!AF245</f>
        <v>0</v>
      </c>
      <c r="AG245" s="38">
        <f>'Bieu8-XSKT'!AG245</f>
        <v>0</v>
      </c>
      <c r="AH245" s="38">
        <f>'Bieu8-XSKT'!AH245</f>
        <v>0</v>
      </c>
      <c r="AI245" s="38">
        <f>'Bieu8-XSKT'!AI245</f>
        <v>0</v>
      </c>
      <c r="AJ245" s="38">
        <f>'Bieu8-XSKT'!AJ245</f>
        <v>0</v>
      </c>
      <c r="AK245" s="38">
        <f>'Bieu8-XSKT'!AK245</f>
        <v>0</v>
      </c>
      <c r="AL245" s="38">
        <f>'Bieu8-XSKT'!AL245</f>
        <v>0</v>
      </c>
      <c r="AM245" s="38">
        <f>'Bieu8-XSKT'!AM245</f>
        <v>0</v>
      </c>
      <c r="AN245" s="38">
        <f>'Bieu8-XSKT'!AN245</f>
        <v>0</v>
      </c>
      <c r="AO245" s="38">
        <f>'Bieu8-XSKT'!AO245</f>
        <v>0</v>
      </c>
      <c r="AP245" s="38">
        <f>'Bieu8-XSKT'!AP245</f>
        <v>0</v>
      </c>
      <c r="AQ245" s="38">
        <f>'Bieu8-XSKT'!AQ245</f>
        <v>0</v>
      </c>
      <c r="AR245" s="38">
        <f>'Bieu8-XSKT'!AR245</f>
        <v>0</v>
      </c>
      <c r="AS245" s="38">
        <f>'Bieu8-XSKT'!AS245</f>
        <v>0</v>
      </c>
      <c r="AT245" s="38">
        <f>'Bieu8-XSKT'!AT245</f>
        <v>0</v>
      </c>
      <c r="AU245" s="38">
        <f>'Bieu8-XSKT'!AU245</f>
        <v>0</v>
      </c>
      <c r="AV245" s="38">
        <f>'Bieu8-XSKT'!AV245</f>
        <v>0</v>
      </c>
      <c r="AW245" s="38">
        <f>'Bieu8-XSKT'!AW245</f>
        <v>0</v>
      </c>
      <c r="AX245" s="38">
        <f>'Bieu8-XSKT'!AX245</f>
        <v>0</v>
      </c>
      <c r="AY245" s="38">
        <f>'Bieu8-XSKT'!AY245</f>
        <v>0</v>
      </c>
      <c r="AZ245" s="38">
        <f>'Bieu8-XSKT'!AZ245</f>
        <v>0</v>
      </c>
      <c r="BA245" s="38">
        <f>'Bieu8-XSKT'!BA245</f>
        <v>0</v>
      </c>
      <c r="BB245" s="38">
        <f>'Bieu8-XSKT'!BB245</f>
        <v>0</v>
      </c>
      <c r="BC245" s="38">
        <f>'Bieu8-XSKT'!BC245</f>
        <v>0</v>
      </c>
      <c r="BD245" s="38">
        <f>'Bieu8-XSKT'!BD245</f>
        <v>0</v>
      </c>
      <c r="BE245" s="38">
        <f>'Bieu8-XSKT'!BE245</f>
        <v>0</v>
      </c>
      <c r="BF245" s="38">
        <f>'Bieu8-XSKT'!BF245</f>
        <v>0</v>
      </c>
      <c r="BG245" s="38">
        <f>'Bieu8-XSKT'!BG245</f>
        <v>0</v>
      </c>
      <c r="BH245" s="38">
        <f>'Bieu8-XSKT'!BH245</f>
        <v>0</v>
      </c>
      <c r="BI245" s="38">
        <f>'Bieu8-XSKT'!BI245</f>
        <v>6000</v>
      </c>
      <c r="BJ245" s="38">
        <f>'Bieu8-XSKT'!BJ245</f>
        <v>5400</v>
      </c>
      <c r="BK245" s="38">
        <f>'Bieu8-XSKT'!BK245</f>
        <v>5400</v>
      </c>
      <c r="BL245" s="38">
        <f>'Bieu8-XSKT'!BL245</f>
        <v>0</v>
      </c>
      <c r="BM245" s="38">
        <f>'Bieu8-XSKT'!BM245</f>
        <v>0</v>
      </c>
      <c r="BN245" s="38">
        <f>'Bieu8-XSKT'!BN245</f>
        <v>5400</v>
      </c>
      <c r="BO245" s="38">
        <f>'Bieu8-XSKT'!BO245</f>
        <v>0</v>
      </c>
      <c r="BP245" s="38">
        <f>'Bieu8-XSKT'!BP245</f>
        <v>5400</v>
      </c>
      <c r="BQ245" s="38">
        <f>'Bieu8-XSKT'!BQ245</f>
        <v>0</v>
      </c>
      <c r="BR245" s="38">
        <f>'Bieu8-XSKT'!BR245</f>
        <v>120</v>
      </c>
      <c r="BS245" s="38">
        <f>'Bieu8-XSKT'!BS245</f>
        <v>5280</v>
      </c>
      <c r="BT245" s="38">
        <f>'Bieu8-XSKT'!BT245</f>
        <v>0</v>
      </c>
      <c r="BU245" s="38">
        <f>'Bieu8-XSKT'!BU245</f>
        <v>1000</v>
      </c>
      <c r="BV245" s="38">
        <f>'Bieu8-XSKT'!BV245</f>
        <v>220</v>
      </c>
      <c r="BW245" s="38">
        <f>'Bieu8-XSKT'!BW245</f>
        <v>120</v>
      </c>
      <c r="BX245" s="38">
        <f>'Bieu8-XSKT'!BX245</f>
        <v>120</v>
      </c>
      <c r="BY245" s="38">
        <f>'Bieu8-XSKT'!BY245</f>
        <v>780</v>
      </c>
      <c r="BZ245" s="38">
        <f>'Bieu8-XSKT'!BZ245</f>
        <v>780</v>
      </c>
      <c r="CA245" s="38">
        <f>'Bieu8-XSKT'!CA245</f>
        <v>1420</v>
      </c>
      <c r="CB245" s="38">
        <f>'Bieu8-XSKT'!CB245</f>
        <v>2200</v>
      </c>
      <c r="CC245" s="39"/>
      <c r="CD245" s="124" t="s">
        <v>209</v>
      </c>
      <c r="CE245" s="124"/>
    </row>
    <row r="246" spans="1:83" s="17" customFormat="1" ht="45" hidden="1" x14ac:dyDescent="0.25">
      <c r="A246" s="41">
        <f t="shared" ref="A246:A249" si="60">A245+1</f>
        <v>2</v>
      </c>
      <c r="B246" s="141" t="s">
        <v>396</v>
      </c>
      <c r="C246" s="44"/>
      <c r="D246" s="44"/>
      <c r="E246" s="45"/>
      <c r="F246" s="41" t="s">
        <v>443</v>
      </c>
      <c r="G246" s="38">
        <f>'Bieu8-XSKT'!G246</f>
        <v>5549</v>
      </c>
      <c r="H246" s="38">
        <f>'Bieu8-XSKT'!H246</f>
        <v>4994.1000000000004</v>
      </c>
      <c r="I246" s="38">
        <f>'Bieu8-XSKT'!I246</f>
        <v>0</v>
      </c>
      <c r="J246" s="38">
        <f>'Bieu8-XSKT'!J246</f>
        <v>0</v>
      </c>
      <c r="K246" s="38">
        <f>'Bieu8-XSKT'!K246</f>
        <v>0</v>
      </c>
      <c r="L246" s="38">
        <f>'Bieu8-XSKT'!L246</f>
        <v>0</v>
      </c>
      <c r="M246" s="38">
        <f>'Bieu8-XSKT'!M246</f>
        <v>0</v>
      </c>
      <c r="N246" s="38">
        <f>'Bieu8-XSKT'!N246</f>
        <v>0</v>
      </c>
      <c r="O246" s="38">
        <f>'Bieu8-XSKT'!O246</f>
        <v>0</v>
      </c>
      <c r="P246" s="38">
        <f>'Bieu8-XSKT'!P246</f>
        <v>0</v>
      </c>
      <c r="Q246" s="38">
        <f>'Bieu8-XSKT'!Q246</f>
        <v>0</v>
      </c>
      <c r="R246" s="38">
        <f>'Bieu8-XSKT'!R246</f>
        <v>0</v>
      </c>
      <c r="S246" s="38">
        <f>'Bieu8-XSKT'!S246</f>
        <v>0</v>
      </c>
      <c r="T246" s="38">
        <f>'Bieu8-XSKT'!T246</f>
        <v>0</v>
      </c>
      <c r="U246" s="38">
        <f>'Bieu8-XSKT'!U246</f>
        <v>0</v>
      </c>
      <c r="V246" s="38">
        <f>'Bieu8-XSKT'!V246</f>
        <v>0</v>
      </c>
      <c r="W246" s="38">
        <f>'Bieu8-XSKT'!W246</f>
        <v>0</v>
      </c>
      <c r="X246" s="38">
        <f>'Bieu8-XSKT'!X246</f>
        <v>0</v>
      </c>
      <c r="Y246" s="38">
        <f>'Bieu8-XSKT'!Y246</f>
        <v>0</v>
      </c>
      <c r="Z246" s="38">
        <f>'Bieu8-XSKT'!Z246</f>
        <v>0</v>
      </c>
      <c r="AA246" s="38">
        <f>'Bieu8-XSKT'!AA246</f>
        <v>0</v>
      </c>
      <c r="AB246" s="38">
        <f>'Bieu8-XSKT'!AB246</f>
        <v>0</v>
      </c>
      <c r="AC246" s="38">
        <f>'Bieu8-XSKT'!AC246</f>
        <v>0</v>
      </c>
      <c r="AD246" s="38">
        <f>'Bieu8-XSKT'!AD246</f>
        <v>0</v>
      </c>
      <c r="AE246" s="38">
        <f>'Bieu8-XSKT'!AE246</f>
        <v>0</v>
      </c>
      <c r="AF246" s="38">
        <f>'Bieu8-XSKT'!AF246</f>
        <v>0</v>
      </c>
      <c r="AG246" s="38">
        <f>'Bieu8-XSKT'!AG246</f>
        <v>0</v>
      </c>
      <c r="AH246" s="38">
        <f>'Bieu8-XSKT'!AH246</f>
        <v>0</v>
      </c>
      <c r="AI246" s="38">
        <f>'Bieu8-XSKT'!AI246</f>
        <v>0</v>
      </c>
      <c r="AJ246" s="38">
        <f>'Bieu8-XSKT'!AJ246</f>
        <v>0</v>
      </c>
      <c r="AK246" s="38">
        <f>'Bieu8-XSKT'!AK246</f>
        <v>0</v>
      </c>
      <c r="AL246" s="38">
        <f>'Bieu8-XSKT'!AL246</f>
        <v>0</v>
      </c>
      <c r="AM246" s="38">
        <f>'Bieu8-XSKT'!AM246</f>
        <v>0</v>
      </c>
      <c r="AN246" s="38">
        <f>'Bieu8-XSKT'!AN246</f>
        <v>0</v>
      </c>
      <c r="AO246" s="38">
        <f>'Bieu8-XSKT'!AO246</f>
        <v>0</v>
      </c>
      <c r="AP246" s="38">
        <f>'Bieu8-XSKT'!AP246</f>
        <v>0</v>
      </c>
      <c r="AQ246" s="38">
        <f>'Bieu8-XSKT'!AQ246</f>
        <v>0</v>
      </c>
      <c r="AR246" s="38">
        <f>'Bieu8-XSKT'!AR246</f>
        <v>0</v>
      </c>
      <c r="AS246" s="38">
        <f>'Bieu8-XSKT'!AS246</f>
        <v>0</v>
      </c>
      <c r="AT246" s="38">
        <f>'Bieu8-XSKT'!AT246</f>
        <v>0</v>
      </c>
      <c r="AU246" s="38">
        <f>'Bieu8-XSKT'!AU246</f>
        <v>0</v>
      </c>
      <c r="AV246" s="38">
        <f>'Bieu8-XSKT'!AV246</f>
        <v>0</v>
      </c>
      <c r="AW246" s="38">
        <f>'Bieu8-XSKT'!AW246</f>
        <v>0</v>
      </c>
      <c r="AX246" s="38">
        <f>'Bieu8-XSKT'!AX246</f>
        <v>0</v>
      </c>
      <c r="AY246" s="38">
        <f>'Bieu8-XSKT'!AY246</f>
        <v>0</v>
      </c>
      <c r="AZ246" s="38">
        <f>'Bieu8-XSKT'!AZ246</f>
        <v>0</v>
      </c>
      <c r="BA246" s="38">
        <f>'Bieu8-XSKT'!BA246</f>
        <v>0</v>
      </c>
      <c r="BB246" s="38">
        <f>'Bieu8-XSKT'!BB246</f>
        <v>0</v>
      </c>
      <c r="BC246" s="38">
        <f>'Bieu8-XSKT'!BC246</f>
        <v>0</v>
      </c>
      <c r="BD246" s="38">
        <f>'Bieu8-XSKT'!BD246</f>
        <v>0</v>
      </c>
      <c r="BE246" s="38">
        <f>'Bieu8-XSKT'!BE246</f>
        <v>0</v>
      </c>
      <c r="BF246" s="38">
        <f>'Bieu8-XSKT'!BF246</f>
        <v>0</v>
      </c>
      <c r="BG246" s="38">
        <f>'Bieu8-XSKT'!BG246</f>
        <v>0</v>
      </c>
      <c r="BH246" s="38">
        <f>'Bieu8-XSKT'!BH246</f>
        <v>0</v>
      </c>
      <c r="BI246" s="38">
        <f>'Bieu8-XSKT'!BI246</f>
        <v>0</v>
      </c>
      <c r="BJ246" s="38">
        <f>'Bieu8-XSKT'!BJ246</f>
        <v>0</v>
      </c>
      <c r="BK246" s="38">
        <f>'Bieu8-XSKT'!BK246</f>
        <v>0</v>
      </c>
      <c r="BL246" s="38">
        <f>'Bieu8-XSKT'!BL246</f>
        <v>0</v>
      </c>
      <c r="BM246" s="38">
        <f>'Bieu8-XSKT'!BM246</f>
        <v>0</v>
      </c>
      <c r="BN246" s="38">
        <f>'Bieu8-XSKT'!BN246</f>
        <v>0</v>
      </c>
      <c r="BO246" s="38">
        <f>'Bieu8-XSKT'!BO246</f>
        <v>0</v>
      </c>
      <c r="BP246" s="38">
        <f>'Bieu8-XSKT'!BP246</f>
        <v>0</v>
      </c>
      <c r="BQ246" s="38">
        <f>'Bieu8-XSKT'!BQ246</f>
        <v>0</v>
      </c>
      <c r="BR246" s="38">
        <f>'Bieu8-XSKT'!BR246</f>
        <v>0</v>
      </c>
      <c r="BS246" s="38">
        <f>'Bieu8-XSKT'!BS246</f>
        <v>0</v>
      </c>
      <c r="BT246" s="38">
        <f>'Bieu8-XSKT'!BT246</f>
        <v>0</v>
      </c>
      <c r="BU246" s="38">
        <f>'Bieu8-XSKT'!BU246</f>
        <v>1500</v>
      </c>
      <c r="BV246" s="38">
        <f>'Bieu8-XSKT'!BV246</f>
        <v>0</v>
      </c>
      <c r="BW246" s="38">
        <f>'Bieu8-XSKT'!BW246</f>
        <v>0</v>
      </c>
      <c r="BX246" s="38">
        <f>'Bieu8-XSKT'!BX246</f>
        <v>0</v>
      </c>
      <c r="BY246" s="38">
        <f>'Bieu8-XSKT'!BY246</f>
        <v>1500</v>
      </c>
      <c r="BZ246" s="38">
        <f>'Bieu8-XSKT'!BZ246</f>
        <v>1500</v>
      </c>
      <c r="CA246" s="38">
        <f>'Bieu8-XSKT'!CA246</f>
        <v>700</v>
      </c>
      <c r="CB246" s="38">
        <f>'Bieu8-XSKT'!CB246</f>
        <v>2200</v>
      </c>
      <c r="CC246" s="39">
        <f>CB246-BY246</f>
        <v>700</v>
      </c>
      <c r="CD246" s="124" t="s">
        <v>63</v>
      </c>
      <c r="CE246" s="124"/>
    </row>
    <row r="247" spans="1:83" s="17" customFormat="1" ht="30" hidden="1" x14ac:dyDescent="0.25">
      <c r="A247" s="41">
        <f t="shared" si="60"/>
        <v>3</v>
      </c>
      <c r="B247" s="141" t="s">
        <v>212</v>
      </c>
      <c r="C247" s="44"/>
      <c r="D247" s="44"/>
      <c r="E247" s="45"/>
      <c r="F247" s="41"/>
      <c r="G247" s="38">
        <f>'Bieu8-XSKT'!G247</f>
        <v>2530</v>
      </c>
      <c r="H247" s="38">
        <f>'Bieu8-XSKT'!H247</f>
        <v>2530</v>
      </c>
      <c r="I247" s="38">
        <f>'Bieu8-XSKT'!I247</f>
        <v>0</v>
      </c>
      <c r="J247" s="38">
        <f>'Bieu8-XSKT'!J247</f>
        <v>0</v>
      </c>
      <c r="K247" s="38">
        <f>'Bieu8-XSKT'!K247</f>
        <v>0</v>
      </c>
      <c r="L247" s="38">
        <f>'Bieu8-XSKT'!L247</f>
        <v>0</v>
      </c>
      <c r="M247" s="38">
        <f>'Bieu8-XSKT'!M247</f>
        <v>0</v>
      </c>
      <c r="N247" s="38">
        <f>'Bieu8-XSKT'!N247</f>
        <v>0</v>
      </c>
      <c r="O247" s="38">
        <f>'Bieu8-XSKT'!O247</f>
        <v>0</v>
      </c>
      <c r="P247" s="38">
        <f>'Bieu8-XSKT'!P247</f>
        <v>0</v>
      </c>
      <c r="Q247" s="38">
        <f>'Bieu8-XSKT'!Q247</f>
        <v>0</v>
      </c>
      <c r="R247" s="38">
        <f>'Bieu8-XSKT'!R247</f>
        <v>0</v>
      </c>
      <c r="S247" s="38">
        <f>'Bieu8-XSKT'!S247</f>
        <v>0</v>
      </c>
      <c r="T247" s="38">
        <f>'Bieu8-XSKT'!T247</f>
        <v>0</v>
      </c>
      <c r="U247" s="38">
        <f>'Bieu8-XSKT'!U247</f>
        <v>0</v>
      </c>
      <c r="V247" s="38">
        <f>'Bieu8-XSKT'!V247</f>
        <v>0</v>
      </c>
      <c r="W247" s="38">
        <f>'Bieu8-XSKT'!W247</f>
        <v>0</v>
      </c>
      <c r="X247" s="38">
        <f>'Bieu8-XSKT'!X247</f>
        <v>0</v>
      </c>
      <c r="Y247" s="38">
        <f>'Bieu8-XSKT'!Y247</f>
        <v>0</v>
      </c>
      <c r="Z247" s="38">
        <f>'Bieu8-XSKT'!Z247</f>
        <v>0</v>
      </c>
      <c r="AA247" s="38">
        <f>'Bieu8-XSKT'!AA247</f>
        <v>0</v>
      </c>
      <c r="AB247" s="38">
        <f>'Bieu8-XSKT'!AB247</f>
        <v>0</v>
      </c>
      <c r="AC247" s="38">
        <f>'Bieu8-XSKT'!AC247</f>
        <v>0</v>
      </c>
      <c r="AD247" s="38">
        <f>'Bieu8-XSKT'!AD247</f>
        <v>0</v>
      </c>
      <c r="AE247" s="38">
        <f>'Bieu8-XSKT'!AE247</f>
        <v>0</v>
      </c>
      <c r="AF247" s="38">
        <f>'Bieu8-XSKT'!AF247</f>
        <v>0</v>
      </c>
      <c r="AG247" s="38">
        <f>'Bieu8-XSKT'!AG247</f>
        <v>0</v>
      </c>
      <c r="AH247" s="38">
        <f>'Bieu8-XSKT'!AH247</f>
        <v>0</v>
      </c>
      <c r="AI247" s="38">
        <f>'Bieu8-XSKT'!AI247</f>
        <v>0</v>
      </c>
      <c r="AJ247" s="38">
        <f>'Bieu8-XSKT'!AJ247</f>
        <v>0</v>
      </c>
      <c r="AK247" s="38">
        <f>'Bieu8-XSKT'!AK247</f>
        <v>0</v>
      </c>
      <c r="AL247" s="38">
        <f>'Bieu8-XSKT'!AL247</f>
        <v>0</v>
      </c>
      <c r="AM247" s="38">
        <f>'Bieu8-XSKT'!AM247</f>
        <v>0</v>
      </c>
      <c r="AN247" s="38">
        <f>'Bieu8-XSKT'!AN247</f>
        <v>0</v>
      </c>
      <c r="AO247" s="38">
        <f>'Bieu8-XSKT'!AO247</f>
        <v>0</v>
      </c>
      <c r="AP247" s="38">
        <f>'Bieu8-XSKT'!AP247</f>
        <v>0</v>
      </c>
      <c r="AQ247" s="38">
        <f>'Bieu8-XSKT'!AQ247</f>
        <v>0</v>
      </c>
      <c r="AR247" s="38">
        <f>'Bieu8-XSKT'!AR247</f>
        <v>0</v>
      </c>
      <c r="AS247" s="38">
        <f>'Bieu8-XSKT'!AS247</f>
        <v>0</v>
      </c>
      <c r="AT247" s="38">
        <f>'Bieu8-XSKT'!AT247</f>
        <v>0</v>
      </c>
      <c r="AU247" s="38">
        <f>'Bieu8-XSKT'!AU247</f>
        <v>0</v>
      </c>
      <c r="AV247" s="38">
        <f>'Bieu8-XSKT'!AV247</f>
        <v>0</v>
      </c>
      <c r="AW247" s="38">
        <f>'Bieu8-XSKT'!AW247</f>
        <v>0</v>
      </c>
      <c r="AX247" s="38">
        <f>'Bieu8-XSKT'!AX247</f>
        <v>0</v>
      </c>
      <c r="AY247" s="38">
        <f>'Bieu8-XSKT'!AY247</f>
        <v>0</v>
      </c>
      <c r="AZ247" s="38">
        <f>'Bieu8-XSKT'!AZ247</f>
        <v>0</v>
      </c>
      <c r="BA247" s="38">
        <f>'Bieu8-XSKT'!BA247</f>
        <v>0</v>
      </c>
      <c r="BB247" s="38">
        <f>'Bieu8-XSKT'!BB247</f>
        <v>0</v>
      </c>
      <c r="BC247" s="38">
        <f>'Bieu8-XSKT'!BC247</f>
        <v>0</v>
      </c>
      <c r="BD247" s="38">
        <f>'Bieu8-XSKT'!BD247</f>
        <v>0</v>
      </c>
      <c r="BE247" s="38">
        <f>'Bieu8-XSKT'!BE247</f>
        <v>0</v>
      </c>
      <c r="BF247" s="38">
        <f>'Bieu8-XSKT'!BF247</f>
        <v>0</v>
      </c>
      <c r="BG247" s="38">
        <f>'Bieu8-XSKT'!BG247</f>
        <v>0</v>
      </c>
      <c r="BH247" s="38">
        <f>'Bieu8-XSKT'!BH247</f>
        <v>0</v>
      </c>
      <c r="BI247" s="38">
        <f>'Bieu8-XSKT'!BI247</f>
        <v>2530</v>
      </c>
      <c r="BJ247" s="38">
        <f>'Bieu8-XSKT'!BJ247</f>
        <v>2530</v>
      </c>
      <c r="BK247" s="38">
        <f>'Bieu8-XSKT'!BK247</f>
        <v>2764</v>
      </c>
      <c r="BL247" s="38">
        <f>'Bieu8-XSKT'!BL247</f>
        <v>0</v>
      </c>
      <c r="BM247" s="38">
        <f>'Bieu8-XSKT'!BM247</f>
        <v>0</v>
      </c>
      <c r="BN247" s="38">
        <f>'Bieu8-XSKT'!BN247</f>
        <v>2530</v>
      </c>
      <c r="BO247" s="38">
        <f>'Bieu8-XSKT'!BO247</f>
        <v>234</v>
      </c>
      <c r="BP247" s="38">
        <f>'Bieu8-XSKT'!BP247</f>
        <v>2764</v>
      </c>
      <c r="BQ247" s="38">
        <f>'Bieu8-XSKT'!BQ247</f>
        <v>0</v>
      </c>
      <c r="BR247" s="38">
        <f>'Bieu8-XSKT'!BR247</f>
        <v>50</v>
      </c>
      <c r="BS247" s="38">
        <f>'Bieu8-XSKT'!BS247</f>
        <v>2714</v>
      </c>
      <c r="BT247" s="38">
        <f>'Bieu8-XSKT'!BT247</f>
        <v>0</v>
      </c>
      <c r="BU247" s="38">
        <f>'Bieu8-XSKT'!BU247</f>
        <v>2534</v>
      </c>
      <c r="BV247" s="38">
        <f>'Bieu8-XSKT'!BV247</f>
        <v>50</v>
      </c>
      <c r="BW247" s="38">
        <f>'Bieu8-XSKT'!BW247</f>
        <v>50</v>
      </c>
      <c r="BX247" s="38">
        <f>'Bieu8-XSKT'!BX247</f>
        <v>50</v>
      </c>
      <c r="BY247" s="38">
        <f>'Bieu8-XSKT'!BY247</f>
        <v>2484</v>
      </c>
      <c r="BZ247" s="38">
        <f>'Bieu8-XSKT'!BZ247</f>
        <v>2484</v>
      </c>
      <c r="CA247" s="38">
        <f>'Bieu8-XSKT'!CA247</f>
        <v>0</v>
      </c>
      <c r="CB247" s="38">
        <f>'Bieu8-XSKT'!CB247</f>
        <v>2484</v>
      </c>
      <c r="CC247" s="39"/>
      <c r="CD247" s="124" t="s">
        <v>213</v>
      </c>
      <c r="CE247" s="124"/>
    </row>
    <row r="248" spans="1:83" s="17" customFormat="1" ht="30" hidden="1" x14ac:dyDescent="0.25">
      <c r="A248" s="41">
        <f t="shared" si="60"/>
        <v>4</v>
      </c>
      <c r="B248" s="141" t="s">
        <v>214</v>
      </c>
      <c r="C248" s="44"/>
      <c r="D248" s="44"/>
      <c r="E248" s="45"/>
      <c r="F248" s="41"/>
      <c r="G248" s="38">
        <f>'Bieu8-XSKT'!G248</f>
        <v>4984</v>
      </c>
      <c r="H248" s="38">
        <f>'Bieu8-XSKT'!H248</f>
        <v>4734.8</v>
      </c>
      <c r="I248" s="38">
        <f>'Bieu8-XSKT'!I248</f>
        <v>0</v>
      </c>
      <c r="J248" s="38">
        <f>'Bieu8-XSKT'!J248</f>
        <v>0</v>
      </c>
      <c r="K248" s="38">
        <f>'Bieu8-XSKT'!K248</f>
        <v>0</v>
      </c>
      <c r="L248" s="38">
        <f>'Bieu8-XSKT'!L248</f>
        <v>0</v>
      </c>
      <c r="M248" s="38">
        <f>'Bieu8-XSKT'!M248</f>
        <v>0</v>
      </c>
      <c r="N248" s="38">
        <f>'Bieu8-XSKT'!N248</f>
        <v>0</v>
      </c>
      <c r="O248" s="38">
        <f>'Bieu8-XSKT'!O248</f>
        <v>0</v>
      </c>
      <c r="P248" s="38">
        <f>'Bieu8-XSKT'!P248</f>
        <v>0</v>
      </c>
      <c r="Q248" s="38">
        <f>'Bieu8-XSKT'!Q248</f>
        <v>0</v>
      </c>
      <c r="R248" s="38">
        <f>'Bieu8-XSKT'!R248</f>
        <v>0</v>
      </c>
      <c r="S248" s="38">
        <f>'Bieu8-XSKT'!S248</f>
        <v>0</v>
      </c>
      <c r="T248" s="38">
        <f>'Bieu8-XSKT'!T248</f>
        <v>0</v>
      </c>
      <c r="U248" s="38">
        <f>'Bieu8-XSKT'!U248</f>
        <v>0</v>
      </c>
      <c r="V248" s="38">
        <f>'Bieu8-XSKT'!V248</f>
        <v>0</v>
      </c>
      <c r="W248" s="38">
        <f>'Bieu8-XSKT'!W248</f>
        <v>0</v>
      </c>
      <c r="X248" s="38">
        <f>'Bieu8-XSKT'!X248</f>
        <v>0</v>
      </c>
      <c r="Y248" s="38">
        <f>'Bieu8-XSKT'!Y248</f>
        <v>0</v>
      </c>
      <c r="Z248" s="38">
        <f>'Bieu8-XSKT'!Z248</f>
        <v>0</v>
      </c>
      <c r="AA248" s="38">
        <f>'Bieu8-XSKT'!AA248</f>
        <v>0</v>
      </c>
      <c r="AB248" s="38">
        <f>'Bieu8-XSKT'!AB248</f>
        <v>0</v>
      </c>
      <c r="AC248" s="38">
        <f>'Bieu8-XSKT'!AC248</f>
        <v>0</v>
      </c>
      <c r="AD248" s="38">
        <f>'Bieu8-XSKT'!AD248</f>
        <v>0</v>
      </c>
      <c r="AE248" s="38">
        <f>'Bieu8-XSKT'!AE248</f>
        <v>0</v>
      </c>
      <c r="AF248" s="38">
        <f>'Bieu8-XSKT'!AF248</f>
        <v>0</v>
      </c>
      <c r="AG248" s="38">
        <f>'Bieu8-XSKT'!AG248</f>
        <v>0</v>
      </c>
      <c r="AH248" s="38">
        <f>'Bieu8-XSKT'!AH248</f>
        <v>0</v>
      </c>
      <c r="AI248" s="38">
        <f>'Bieu8-XSKT'!AI248</f>
        <v>0</v>
      </c>
      <c r="AJ248" s="38">
        <f>'Bieu8-XSKT'!AJ248</f>
        <v>0</v>
      </c>
      <c r="AK248" s="38">
        <f>'Bieu8-XSKT'!AK248</f>
        <v>0</v>
      </c>
      <c r="AL248" s="38">
        <f>'Bieu8-XSKT'!AL248</f>
        <v>0</v>
      </c>
      <c r="AM248" s="38">
        <f>'Bieu8-XSKT'!AM248</f>
        <v>0</v>
      </c>
      <c r="AN248" s="38">
        <f>'Bieu8-XSKT'!AN248</f>
        <v>0</v>
      </c>
      <c r="AO248" s="38">
        <f>'Bieu8-XSKT'!AO248</f>
        <v>0</v>
      </c>
      <c r="AP248" s="38">
        <f>'Bieu8-XSKT'!AP248</f>
        <v>0</v>
      </c>
      <c r="AQ248" s="38">
        <f>'Bieu8-XSKT'!AQ248</f>
        <v>0</v>
      </c>
      <c r="AR248" s="38">
        <f>'Bieu8-XSKT'!AR248</f>
        <v>0</v>
      </c>
      <c r="AS248" s="38">
        <f>'Bieu8-XSKT'!AS248</f>
        <v>0</v>
      </c>
      <c r="AT248" s="38">
        <f>'Bieu8-XSKT'!AT248</f>
        <v>0</v>
      </c>
      <c r="AU248" s="38">
        <f>'Bieu8-XSKT'!AU248</f>
        <v>0</v>
      </c>
      <c r="AV248" s="38">
        <f>'Bieu8-XSKT'!AV248</f>
        <v>0</v>
      </c>
      <c r="AW248" s="38">
        <f>'Bieu8-XSKT'!AW248</f>
        <v>0</v>
      </c>
      <c r="AX248" s="38">
        <f>'Bieu8-XSKT'!AX248</f>
        <v>0</v>
      </c>
      <c r="AY248" s="38">
        <f>'Bieu8-XSKT'!AY248</f>
        <v>0</v>
      </c>
      <c r="AZ248" s="38">
        <f>'Bieu8-XSKT'!AZ248</f>
        <v>0</v>
      </c>
      <c r="BA248" s="38">
        <f>'Bieu8-XSKT'!BA248</f>
        <v>0</v>
      </c>
      <c r="BB248" s="38">
        <f>'Bieu8-XSKT'!BB248</f>
        <v>0</v>
      </c>
      <c r="BC248" s="38">
        <f>'Bieu8-XSKT'!BC248</f>
        <v>0</v>
      </c>
      <c r="BD248" s="38">
        <f>'Bieu8-XSKT'!BD248</f>
        <v>0</v>
      </c>
      <c r="BE248" s="38">
        <f>'Bieu8-XSKT'!BE248</f>
        <v>0</v>
      </c>
      <c r="BF248" s="38">
        <f>'Bieu8-XSKT'!BF248</f>
        <v>0</v>
      </c>
      <c r="BG248" s="38">
        <f>'Bieu8-XSKT'!BG248</f>
        <v>0</v>
      </c>
      <c r="BH248" s="38">
        <f>'Bieu8-XSKT'!BH248</f>
        <v>0</v>
      </c>
      <c r="BI248" s="38">
        <f>'Bieu8-XSKT'!BI248</f>
        <v>4984</v>
      </c>
      <c r="BJ248" s="38">
        <f>'Bieu8-XSKT'!BJ248</f>
        <v>4734.8</v>
      </c>
      <c r="BK248" s="38">
        <f>'Bieu8-XSKT'!BK248</f>
        <v>3990.8</v>
      </c>
      <c r="BL248" s="38">
        <f>'Bieu8-XSKT'!BL248</f>
        <v>0</v>
      </c>
      <c r="BM248" s="38">
        <f>'Bieu8-XSKT'!BM248</f>
        <v>0</v>
      </c>
      <c r="BN248" s="38">
        <f>'Bieu8-XSKT'!BN248</f>
        <v>4734.8</v>
      </c>
      <c r="BO248" s="38">
        <f>'Bieu8-XSKT'!BO248</f>
        <v>-744</v>
      </c>
      <c r="BP248" s="38">
        <f>'Bieu8-XSKT'!BP248</f>
        <v>3990.8</v>
      </c>
      <c r="BQ248" s="38">
        <f>'Bieu8-XSKT'!BQ248</f>
        <v>0</v>
      </c>
      <c r="BR248" s="38">
        <f>'Bieu8-XSKT'!BR248</f>
        <v>140</v>
      </c>
      <c r="BS248" s="38">
        <f>'Bieu8-XSKT'!BS248</f>
        <v>3850.8</v>
      </c>
      <c r="BT248" s="38">
        <f>'Bieu8-XSKT'!BT248</f>
        <v>0</v>
      </c>
      <c r="BU248" s="38">
        <f>'Bieu8-XSKT'!BU248</f>
        <v>5756</v>
      </c>
      <c r="BV248" s="38">
        <f>'Bieu8-XSKT'!BV248</f>
        <v>140</v>
      </c>
      <c r="BW248" s="38">
        <f>'Bieu8-XSKT'!BW248</f>
        <v>140</v>
      </c>
      <c r="BX248" s="38">
        <f>'Bieu8-XSKT'!BX248</f>
        <v>140</v>
      </c>
      <c r="BY248" s="38">
        <f>'Bieu8-XSKT'!BY248</f>
        <v>5616</v>
      </c>
      <c r="BZ248" s="38">
        <f>'Bieu8-XSKT'!BZ248</f>
        <v>5616</v>
      </c>
      <c r="CA248" s="38">
        <f>'Bieu8-XSKT'!CA248</f>
        <v>0</v>
      </c>
      <c r="CB248" s="38">
        <f>'Bieu8-XSKT'!CB248</f>
        <v>4616</v>
      </c>
      <c r="CC248" s="39"/>
      <c r="CD248" s="124" t="s">
        <v>213</v>
      </c>
      <c r="CE248" s="124"/>
    </row>
    <row r="249" spans="1:83" s="17" customFormat="1" ht="45" hidden="1" x14ac:dyDescent="0.25">
      <c r="A249" s="41">
        <f t="shared" si="60"/>
        <v>5</v>
      </c>
      <c r="B249" s="141" t="s">
        <v>215</v>
      </c>
      <c r="C249" s="44"/>
      <c r="D249" s="44"/>
      <c r="E249" s="45"/>
      <c r="F249" s="41"/>
      <c r="G249" s="38">
        <f>'Bieu8-XSKT'!G249</f>
        <v>0</v>
      </c>
      <c r="H249" s="38">
        <f>'Bieu8-XSKT'!H249</f>
        <v>0</v>
      </c>
      <c r="I249" s="38">
        <f>'Bieu8-XSKT'!I249</f>
        <v>0</v>
      </c>
      <c r="J249" s="38">
        <f>'Bieu8-XSKT'!J249</f>
        <v>0</v>
      </c>
      <c r="K249" s="38">
        <f>'Bieu8-XSKT'!K249</f>
        <v>0</v>
      </c>
      <c r="L249" s="38">
        <f>'Bieu8-XSKT'!L249</f>
        <v>0</v>
      </c>
      <c r="M249" s="38">
        <f>'Bieu8-XSKT'!M249</f>
        <v>0</v>
      </c>
      <c r="N249" s="38">
        <f>'Bieu8-XSKT'!N249</f>
        <v>0</v>
      </c>
      <c r="O249" s="38">
        <f>'Bieu8-XSKT'!O249</f>
        <v>0</v>
      </c>
      <c r="P249" s="38">
        <f>'Bieu8-XSKT'!P249</f>
        <v>0</v>
      </c>
      <c r="Q249" s="38">
        <f>'Bieu8-XSKT'!Q249</f>
        <v>0</v>
      </c>
      <c r="R249" s="38">
        <f>'Bieu8-XSKT'!R249</f>
        <v>0</v>
      </c>
      <c r="S249" s="38">
        <f>'Bieu8-XSKT'!S249</f>
        <v>0</v>
      </c>
      <c r="T249" s="38">
        <f>'Bieu8-XSKT'!T249</f>
        <v>0</v>
      </c>
      <c r="U249" s="38">
        <f>'Bieu8-XSKT'!U249</f>
        <v>0</v>
      </c>
      <c r="V249" s="38">
        <f>'Bieu8-XSKT'!V249</f>
        <v>0</v>
      </c>
      <c r="W249" s="38">
        <f>'Bieu8-XSKT'!W249</f>
        <v>0</v>
      </c>
      <c r="X249" s="38">
        <f>'Bieu8-XSKT'!X249</f>
        <v>0</v>
      </c>
      <c r="Y249" s="38">
        <f>'Bieu8-XSKT'!Y249</f>
        <v>0</v>
      </c>
      <c r="Z249" s="38">
        <f>'Bieu8-XSKT'!Z249</f>
        <v>0</v>
      </c>
      <c r="AA249" s="38">
        <f>'Bieu8-XSKT'!AA249</f>
        <v>0</v>
      </c>
      <c r="AB249" s="38">
        <f>'Bieu8-XSKT'!AB249</f>
        <v>0</v>
      </c>
      <c r="AC249" s="38">
        <f>'Bieu8-XSKT'!AC249</f>
        <v>0</v>
      </c>
      <c r="AD249" s="38">
        <f>'Bieu8-XSKT'!AD249</f>
        <v>0</v>
      </c>
      <c r="AE249" s="38">
        <f>'Bieu8-XSKT'!AE249</f>
        <v>0</v>
      </c>
      <c r="AF249" s="38">
        <f>'Bieu8-XSKT'!AF249</f>
        <v>0</v>
      </c>
      <c r="AG249" s="38">
        <f>'Bieu8-XSKT'!AG249</f>
        <v>0</v>
      </c>
      <c r="AH249" s="38">
        <f>'Bieu8-XSKT'!AH249</f>
        <v>0</v>
      </c>
      <c r="AI249" s="38">
        <f>'Bieu8-XSKT'!AI249</f>
        <v>0</v>
      </c>
      <c r="AJ249" s="38">
        <f>'Bieu8-XSKT'!AJ249</f>
        <v>0</v>
      </c>
      <c r="AK249" s="38">
        <f>'Bieu8-XSKT'!AK249</f>
        <v>0</v>
      </c>
      <c r="AL249" s="38">
        <f>'Bieu8-XSKT'!AL249</f>
        <v>0</v>
      </c>
      <c r="AM249" s="38">
        <f>'Bieu8-XSKT'!AM249</f>
        <v>0</v>
      </c>
      <c r="AN249" s="38">
        <f>'Bieu8-XSKT'!AN249</f>
        <v>0</v>
      </c>
      <c r="AO249" s="38">
        <f>'Bieu8-XSKT'!AO249</f>
        <v>0</v>
      </c>
      <c r="AP249" s="38">
        <f>'Bieu8-XSKT'!AP249</f>
        <v>0</v>
      </c>
      <c r="AQ249" s="38">
        <f>'Bieu8-XSKT'!AQ249</f>
        <v>0</v>
      </c>
      <c r="AR249" s="38">
        <f>'Bieu8-XSKT'!AR249</f>
        <v>0</v>
      </c>
      <c r="AS249" s="38">
        <f>'Bieu8-XSKT'!AS249</f>
        <v>0</v>
      </c>
      <c r="AT249" s="38">
        <f>'Bieu8-XSKT'!AT249</f>
        <v>0</v>
      </c>
      <c r="AU249" s="38">
        <f>'Bieu8-XSKT'!AU249</f>
        <v>0</v>
      </c>
      <c r="AV249" s="38">
        <f>'Bieu8-XSKT'!AV249</f>
        <v>0</v>
      </c>
      <c r="AW249" s="38">
        <f>'Bieu8-XSKT'!AW249</f>
        <v>0</v>
      </c>
      <c r="AX249" s="38">
        <f>'Bieu8-XSKT'!AX249</f>
        <v>0</v>
      </c>
      <c r="AY249" s="38">
        <f>'Bieu8-XSKT'!AY249</f>
        <v>0</v>
      </c>
      <c r="AZ249" s="38">
        <f>'Bieu8-XSKT'!AZ249</f>
        <v>0</v>
      </c>
      <c r="BA249" s="38">
        <f>'Bieu8-XSKT'!BA249</f>
        <v>0</v>
      </c>
      <c r="BB249" s="38">
        <f>'Bieu8-XSKT'!BB249</f>
        <v>0</v>
      </c>
      <c r="BC249" s="38">
        <f>'Bieu8-XSKT'!BC249</f>
        <v>0</v>
      </c>
      <c r="BD249" s="38">
        <f>'Bieu8-XSKT'!BD249</f>
        <v>0</v>
      </c>
      <c r="BE249" s="38">
        <f>'Bieu8-XSKT'!BE249</f>
        <v>0</v>
      </c>
      <c r="BF249" s="38">
        <f>'Bieu8-XSKT'!BF249</f>
        <v>0</v>
      </c>
      <c r="BG249" s="38">
        <f>'Bieu8-XSKT'!BG249</f>
        <v>0</v>
      </c>
      <c r="BH249" s="38">
        <f>'Bieu8-XSKT'!BH249</f>
        <v>0</v>
      </c>
      <c r="BI249" s="38">
        <f>'Bieu8-XSKT'!BI249</f>
        <v>0</v>
      </c>
      <c r="BJ249" s="38">
        <f>'Bieu8-XSKT'!BJ249</f>
        <v>0</v>
      </c>
      <c r="BK249" s="38">
        <f>'Bieu8-XSKT'!BK249</f>
        <v>0</v>
      </c>
      <c r="BL249" s="38">
        <f>'Bieu8-XSKT'!BL249</f>
        <v>0</v>
      </c>
      <c r="BM249" s="38">
        <f>'Bieu8-XSKT'!BM249</f>
        <v>0</v>
      </c>
      <c r="BN249" s="38">
        <f>'Bieu8-XSKT'!BN249</f>
        <v>0</v>
      </c>
      <c r="BO249" s="38">
        <f>'Bieu8-XSKT'!BO249</f>
        <v>0</v>
      </c>
      <c r="BP249" s="38">
        <f>'Bieu8-XSKT'!BP249</f>
        <v>0</v>
      </c>
      <c r="BQ249" s="38">
        <f>'Bieu8-XSKT'!BQ249</f>
        <v>0</v>
      </c>
      <c r="BR249" s="38">
        <f>'Bieu8-XSKT'!BR249</f>
        <v>0</v>
      </c>
      <c r="BS249" s="38">
        <f>'Bieu8-XSKT'!BS249</f>
        <v>0</v>
      </c>
      <c r="BT249" s="38">
        <f>'Bieu8-XSKT'!BT249</f>
        <v>0</v>
      </c>
      <c r="BU249" s="38">
        <f>'Bieu8-XSKT'!BU249</f>
        <v>0</v>
      </c>
      <c r="BV249" s="38">
        <f>'Bieu8-XSKT'!BV249</f>
        <v>0</v>
      </c>
      <c r="BW249" s="38">
        <f>'Bieu8-XSKT'!BW249</f>
        <v>0</v>
      </c>
      <c r="BX249" s="38">
        <f>'Bieu8-XSKT'!BX249</f>
        <v>0</v>
      </c>
      <c r="BY249" s="38">
        <f>'Bieu8-XSKT'!BY249</f>
        <v>0</v>
      </c>
      <c r="BZ249" s="38">
        <f>'Bieu8-XSKT'!BZ249</f>
        <v>0</v>
      </c>
      <c r="CA249" s="38">
        <f>'Bieu8-XSKT'!CA249</f>
        <v>0</v>
      </c>
      <c r="CB249" s="38">
        <f>'Bieu8-XSKT'!CB249</f>
        <v>0</v>
      </c>
      <c r="CC249" s="39"/>
      <c r="CD249" s="124" t="s">
        <v>213</v>
      </c>
      <c r="CE249" s="124"/>
    </row>
    <row r="250" spans="1:83" s="17" customFormat="1" ht="30" hidden="1" x14ac:dyDescent="0.25">
      <c r="A250" s="41">
        <f>A249+1</f>
        <v>6</v>
      </c>
      <c r="B250" s="141" t="s">
        <v>216</v>
      </c>
      <c r="C250" s="44"/>
      <c r="D250" s="44"/>
      <c r="E250" s="45"/>
      <c r="F250" s="41"/>
      <c r="G250" s="38">
        <f>'Bieu8-XSKT'!G250</f>
        <v>29480</v>
      </c>
      <c r="H250" s="38">
        <f>'Bieu8-XSKT'!H250</f>
        <v>26532</v>
      </c>
      <c r="I250" s="38">
        <f>'Bieu8-XSKT'!I250</f>
        <v>0</v>
      </c>
      <c r="J250" s="38">
        <f>'Bieu8-XSKT'!J250</f>
        <v>0</v>
      </c>
      <c r="K250" s="38">
        <f>'Bieu8-XSKT'!K250</f>
        <v>0</v>
      </c>
      <c r="L250" s="38">
        <f>'Bieu8-XSKT'!L250</f>
        <v>0</v>
      </c>
      <c r="M250" s="38">
        <f>'Bieu8-XSKT'!M250</f>
        <v>0</v>
      </c>
      <c r="N250" s="38">
        <f>'Bieu8-XSKT'!N250</f>
        <v>0</v>
      </c>
      <c r="O250" s="38">
        <f>'Bieu8-XSKT'!O250</f>
        <v>0</v>
      </c>
      <c r="P250" s="38">
        <f>'Bieu8-XSKT'!P250</f>
        <v>0</v>
      </c>
      <c r="Q250" s="38">
        <f>'Bieu8-XSKT'!Q250</f>
        <v>0</v>
      </c>
      <c r="R250" s="38">
        <f>'Bieu8-XSKT'!R250</f>
        <v>0</v>
      </c>
      <c r="S250" s="38">
        <f>'Bieu8-XSKT'!S250</f>
        <v>0</v>
      </c>
      <c r="T250" s="38">
        <f>'Bieu8-XSKT'!T250</f>
        <v>0</v>
      </c>
      <c r="U250" s="38">
        <f>'Bieu8-XSKT'!U250</f>
        <v>0</v>
      </c>
      <c r="V250" s="38">
        <f>'Bieu8-XSKT'!V250</f>
        <v>0</v>
      </c>
      <c r="W250" s="38">
        <f>'Bieu8-XSKT'!W250</f>
        <v>0</v>
      </c>
      <c r="X250" s="38">
        <f>'Bieu8-XSKT'!X250</f>
        <v>0</v>
      </c>
      <c r="Y250" s="38">
        <f>'Bieu8-XSKT'!Y250</f>
        <v>0</v>
      </c>
      <c r="Z250" s="38">
        <f>'Bieu8-XSKT'!Z250</f>
        <v>0</v>
      </c>
      <c r="AA250" s="38">
        <f>'Bieu8-XSKT'!AA250</f>
        <v>0</v>
      </c>
      <c r="AB250" s="38">
        <f>'Bieu8-XSKT'!AB250</f>
        <v>0</v>
      </c>
      <c r="AC250" s="38">
        <f>'Bieu8-XSKT'!AC250</f>
        <v>0</v>
      </c>
      <c r="AD250" s="38">
        <f>'Bieu8-XSKT'!AD250</f>
        <v>0</v>
      </c>
      <c r="AE250" s="38">
        <f>'Bieu8-XSKT'!AE250</f>
        <v>0</v>
      </c>
      <c r="AF250" s="38">
        <f>'Bieu8-XSKT'!AF250</f>
        <v>0</v>
      </c>
      <c r="AG250" s="38">
        <f>'Bieu8-XSKT'!AG250</f>
        <v>0</v>
      </c>
      <c r="AH250" s="38">
        <f>'Bieu8-XSKT'!AH250</f>
        <v>0</v>
      </c>
      <c r="AI250" s="38">
        <f>'Bieu8-XSKT'!AI250</f>
        <v>0</v>
      </c>
      <c r="AJ250" s="38">
        <f>'Bieu8-XSKT'!AJ250</f>
        <v>0</v>
      </c>
      <c r="AK250" s="38">
        <f>'Bieu8-XSKT'!AK250</f>
        <v>0</v>
      </c>
      <c r="AL250" s="38">
        <f>'Bieu8-XSKT'!AL250</f>
        <v>0</v>
      </c>
      <c r="AM250" s="38">
        <f>'Bieu8-XSKT'!AM250</f>
        <v>0</v>
      </c>
      <c r="AN250" s="38">
        <f>'Bieu8-XSKT'!AN250</f>
        <v>0</v>
      </c>
      <c r="AO250" s="38">
        <f>'Bieu8-XSKT'!AO250</f>
        <v>0</v>
      </c>
      <c r="AP250" s="38">
        <f>'Bieu8-XSKT'!AP250</f>
        <v>0</v>
      </c>
      <c r="AQ250" s="38">
        <f>'Bieu8-XSKT'!AQ250</f>
        <v>0</v>
      </c>
      <c r="AR250" s="38">
        <f>'Bieu8-XSKT'!AR250</f>
        <v>0</v>
      </c>
      <c r="AS250" s="38">
        <f>'Bieu8-XSKT'!AS250</f>
        <v>0</v>
      </c>
      <c r="AT250" s="38">
        <f>'Bieu8-XSKT'!AT250</f>
        <v>0</v>
      </c>
      <c r="AU250" s="38">
        <f>'Bieu8-XSKT'!AU250</f>
        <v>0</v>
      </c>
      <c r="AV250" s="38">
        <f>'Bieu8-XSKT'!AV250</f>
        <v>0</v>
      </c>
      <c r="AW250" s="38">
        <f>'Bieu8-XSKT'!AW250</f>
        <v>0</v>
      </c>
      <c r="AX250" s="38">
        <f>'Bieu8-XSKT'!AX250</f>
        <v>0</v>
      </c>
      <c r="AY250" s="38">
        <f>'Bieu8-XSKT'!AY250</f>
        <v>0</v>
      </c>
      <c r="AZ250" s="38">
        <f>'Bieu8-XSKT'!AZ250</f>
        <v>0</v>
      </c>
      <c r="BA250" s="38">
        <f>'Bieu8-XSKT'!BA250</f>
        <v>0</v>
      </c>
      <c r="BB250" s="38">
        <f>'Bieu8-XSKT'!BB250</f>
        <v>0</v>
      </c>
      <c r="BC250" s="38">
        <f>'Bieu8-XSKT'!BC250</f>
        <v>0</v>
      </c>
      <c r="BD250" s="38">
        <f>'Bieu8-XSKT'!BD250</f>
        <v>0</v>
      </c>
      <c r="BE250" s="38">
        <f>'Bieu8-XSKT'!BE250</f>
        <v>0</v>
      </c>
      <c r="BF250" s="38">
        <f>'Bieu8-XSKT'!BF250</f>
        <v>0</v>
      </c>
      <c r="BG250" s="38">
        <f>'Bieu8-XSKT'!BG250</f>
        <v>0</v>
      </c>
      <c r="BH250" s="38">
        <f>'Bieu8-XSKT'!BH250</f>
        <v>0</v>
      </c>
      <c r="BI250" s="38">
        <f>'Bieu8-XSKT'!BI250</f>
        <v>29480</v>
      </c>
      <c r="BJ250" s="38">
        <f>'Bieu8-XSKT'!BJ250</f>
        <v>26532</v>
      </c>
      <c r="BK250" s="38">
        <f>'Bieu8-XSKT'!BK250</f>
        <v>26532</v>
      </c>
      <c r="BL250" s="38">
        <f>'Bieu8-XSKT'!BL250</f>
        <v>0</v>
      </c>
      <c r="BM250" s="38">
        <f>'Bieu8-XSKT'!BM250</f>
        <v>0</v>
      </c>
      <c r="BN250" s="38">
        <f>'Bieu8-XSKT'!BN250</f>
        <v>26532</v>
      </c>
      <c r="BO250" s="38">
        <f>'Bieu8-XSKT'!BO250</f>
        <v>0</v>
      </c>
      <c r="BP250" s="38">
        <f>'Bieu8-XSKT'!BP250</f>
        <v>26532</v>
      </c>
      <c r="BQ250" s="38">
        <f>'Bieu8-XSKT'!BQ250</f>
        <v>0</v>
      </c>
      <c r="BR250" s="38">
        <f>'Bieu8-XSKT'!BR250</f>
        <v>485</v>
      </c>
      <c r="BS250" s="38">
        <f>'Bieu8-XSKT'!BS250</f>
        <v>26047</v>
      </c>
      <c r="BT250" s="38">
        <f>'Bieu8-XSKT'!BT250</f>
        <v>0</v>
      </c>
      <c r="BU250" s="38">
        <f>'Bieu8-XSKT'!BU250</f>
        <v>5000</v>
      </c>
      <c r="BV250" s="38">
        <f>'Bieu8-XSKT'!BV250</f>
        <v>485</v>
      </c>
      <c r="BW250" s="38">
        <f>'Bieu8-XSKT'!BW250</f>
        <v>485</v>
      </c>
      <c r="BX250" s="38">
        <f>'Bieu8-XSKT'!BX250</f>
        <v>485</v>
      </c>
      <c r="BY250" s="38">
        <f>'Bieu8-XSKT'!BY250</f>
        <v>4515</v>
      </c>
      <c r="BZ250" s="38">
        <f>'Bieu8-XSKT'!BZ250</f>
        <v>4515</v>
      </c>
      <c r="CA250" s="38">
        <f>'Bieu8-XSKT'!CA250</f>
        <v>5485</v>
      </c>
      <c r="CB250" s="38">
        <f>'Bieu8-XSKT'!CB250</f>
        <v>10000</v>
      </c>
      <c r="CC250" s="39">
        <f>CB250-BY250</f>
        <v>5485</v>
      </c>
      <c r="CD250" s="124" t="s">
        <v>213</v>
      </c>
      <c r="CE250" s="124"/>
    </row>
    <row r="251" spans="1:83" s="17" customFormat="1" ht="45" hidden="1" x14ac:dyDescent="0.25">
      <c r="A251" s="41">
        <f t="shared" ref="A251:A253" si="61">A250+1</f>
        <v>7</v>
      </c>
      <c r="B251" s="141" t="s">
        <v>437</v>
      </c>
      <c r="C251" s="44"/>
      <c r="D251" s="44"/>
      <c r="E251" s="45"/>
      <c r="F251" s="41"/>
      <c r="G251" s="38">
        <f>'Bieu8-XSKT'!G251</f>
        <v>7457</v>
      </c>
      <c r="H251" s="38">
        <f>'Bieu8-XSKT'!H251</f>
        <v>6711.3</v>
      </c>
      <c r="I251" s="38">
        <f>'Bieu8-XSKT'!I251</f>
        <v>0</v>
      </c>
      <c r="J251" s="38">
        <f>'Bieu8-XSKT'!J251</f>
        <v>0</v>
      </c>
      <c r="K251" s="38">
        <f>'Bieu8-XSKT'!K251</f>
        <v>0</v>
      </c>
      <c r="L251" s="38">
        <f>'Bieu8-XSKT'!L251</f>
        <v>0</v>
      </c>
      <c r="M251" s="38">
        <f>'Bieu8-XSKT'!M251</f>
        <v>0</v>
      </c>
      <c r="N251" s="38">
        <f>'Bieu8-XSKT'!N251</f>
        <v>0</v>
      </c>
      <c r="O251" s="38">
        <f>'Bieu8-XSKT'!O251</f>
        <v>0</v>
      </c>
      <c r="P251" s="38">
        <f>'Bieu8-XSKT'!P251</f>
        <v>0</v>
      </c>
      <c r="Q251" s="38">
        <f>'Bieu8-XSKT'!Q251</f>
        <v>0</v>
      </c>
      <c r="R251" s="38">
        <f>'Bieu8-XSKT'!R251</f>
        <v>0</v>
      </c>
      <c r="S251" s="38">
        <f>'Bieu8-XSKT'!S251</f>
        <v>0</v>
      </c>
      <c r="T251" s="38">
        <f>'Bieu8-XSKT'!T251</f>
        <v>0</v>
      </c>
      <c r="U251" s="38">
        <f>'Bieu8-XSKT'!U251</f>
        <v>0</v>
      </c>
      <c r="V251" s="38">
        <f>'Bieu8-XSKT'!V251</f>
        <v>0</v>
      </c>
      <c r="W251" s="38">
        <f>'Bieu8-XSKT'!W251</f>
        <v>0</v>
      </c>
      <c r="X251" s="38">
        <f>'Bieu8-XSKT'!X251</f>
        <v>0</v>
      </c>
      <c r="Y251" s="38">
        <f>'Bieu8-XSKT'!Y251</f>
        <v>0</v>
      </c>
      <c r="Z251" s="38">
        <f>'Bieu8-XSKT'!Z251</f>
        <v>0</v>
      </c>
      <c r="AA251" s="38">
        <f>'Bieu8-XSKT'!AA251</f>
        <v>0</v>
      </c>
      <c r="AB251" s="38">
        <f>'Bieu8-XSKT'!AB251</f>
        <v>0</v>
      </c>
      <c r="AC251" s="38">
        <f>'Bieu8-XSKT'!AC251</f>
        <v>0</v>
      </c>
      <c r="AD251" s="38">
        <f>'Bieu8-XSKT'!AD251</f>
        <v>0</v>
      </c>
      <c r="AE251" s="38">
        <f>'Bieu8-XSKT'!AE251</f>
        <v>0</v>
      </c>
      <c r="AF251" s="38">
        <f>'Bieu8-XSKT'!AF251</f>
        <v>0</v>
      </c>
      <c r="AG251" s="38">
        <f>'Bieu8-XSKT'!AG251</f>
        <v>0</v>
      </c>
      <c r="AH251" s="38">
        <f>'Bieu8-XSKT'!AH251</f>
        <v>0</v>
      </c>
      <c r="AI251" s="38">
        <f>'Bieu8-XSKT'!AI251</f>
        <v>0</v>
      </c>
      <c r="AJ251" s="38">
        <f>'Bieu8-XSKT'!AJ251</f>
        <v>0</v>
      </c>
      <c r="AK251" s="38">
        <f>'Bieu8-XSKT'!AK251</f>
        <v>0</v>
      </c>
      <c r="AL251" s="38">
        <f>'Bieu8-XSKT'!AL251</f>
        <v>0</v>
      </c>
      <c r="AM251" s="38">
        <f>'Bieu8-XSKT'!AM251</f>
        <v>0</v>
      </c>
      <c r="AN251" s="38">
        <f>'Bieu8-XSKT'!AN251</f>
        <v>0</v>
      </c>
      <c r="AO251" s="38">
        <f>'Bieu8-XSKT'!AO251</f>
        <v>0</v>
      </c>
      <c r="AP251" s="38">
        <f>'Bieu8-XSKT'!AP251</f>
        <v>0</v>
      </c>
      <c r="AQ251" s="38">
        <f>'Bieu8-XSKT'!AQ251</f>
        <v>0</v>
      </c>
      <c r="AR251" s="38">
        <f>'Bieu8-XSKT'!AR251</f>
        <v>0</v>
      </c>
      <c r="AS251" s="38">
        <f>'Bieu8-XSKT'!AS251</f>
        <v>0</v>
      </c>
      <c r="AT251" s="38">
        <f>'Bieu8-XSKT'!AT251</f>
        <v>0</v>
      </c>
      <c r="AU251" s="38">
        <f>'Bieu8-XSKT'!AU251</f>
        <v>0</v>
      </c>
      <c r="AV251" s="38">
        <f>'Bieu8-XSKT'!AV251</f>
        <v>0</v>
      </c>
      <c r="AW251" s="38">
        <f>'Bieu8-XSKT'!AW251</f>
        <v>0</v>
      </c>
      <c r="AX251" s="38">
        <f>'Bieu8-XSKT'!AX251</f>
        <v>0</v>
      </c>
      <c r="AY251" s="38">
        <f>'Bieu8-XSKT'!AY251</f>
        <v>0</v>
      </c>
      <c r="AZ251" s="38">
        <f>'Bieu8-XSKT'!AZ251</f>
        <v>0</v>
      </c>
      <c r="BA251" s="38">
        <f>'Bieu8-XSKT'!BA251</f>
        <v>0</v>
      </c>
      <c r="BB251" s="38">
        <f>'Bieu8-XSKT'!BB251</f>
        <v>0</v>
      </c>
      <c r="BC251" s="38">
        <f>'Bieu8-XSKT'!BC251</f>
        <v>0</v>
      </c>
      <c r="BD251" s="38">
        <f>'Bieu8-XSKT'!BD251</f>
        <v>0</v>
      </c>
      <c r="BE251" s="38">
        <f>'Bieu8-XSKT'!BE251</f>
        <v>0</v>
      </c>
      <c r="BF251" s="38">
        <f>'Bieu8-XSKT'!BF251</f>
        <v>0</v>
      </c>
      <c r="BG251" s="38">
        <f>'Bieu8-XSKT'!BG251</f>
        <v>0</v>
      </c>
      <c r="BH251" s="38">
        <f>'Bieu8-XSKT'!BH251</f>
        <v>0</v>
      </c>
      <c r="BI251" s="38">
        <f>'Bieu8-XSKT'!BI251</f>
        <v>7457</v>
      </c>
      <c r="BJ251" s="38">
        <f>'Bieu8-XSKT'!BJ251</f>
        <v>2000</v>
      </c>
      <c r="BK251" s="38">
        <f>'Bieu8-XSKT'!BK251</f>
        <v>2000</v>
      </c>
      <c r="BL251" s="38">
        <f>'Bieu8-XSKT'!BL251</f>
        <v>0</v>
      </c>
      <c r="BM251" s="38">
        <f>'Bieu8-XSKT'!BM251</f>
        <v>0</v>
      </c>
      <c r="BN251" s="38">
        <f>'Bieu8-XSKT'!BN251</f>
        <v>2000</v>
      </c>
      <c r="BO251" s="38">
        <f>'Bieu8-XSKT'!BO251</f>
        <v>0</v>
      </c>
      <c r="BP251" s="38">
        <f>'Bieu8-XSKT'!BP251</f>
        <v>2000</v>
      </c>
      <c r="BQ251" s="38">
        <f>'Bieu8-XSKT'!BQ251</f>
        <v>0</v>
      </c>
      <c r="BR251" s="38">
        <f>'Bieu8-XSKT'!BR251</f>
        <v>150</v>
      </c>
      <c r="BS251" s="38">
        <f>'Bieu8-XSKT'!BS251</f>
        <v>0</v>
      </c>
      <c r="BT251" s="38">
        <f>'Bieu8-XSKT'!BT251</f>
        <v>0</v>
      </c>
      <c r="BU251" s="38">
        <f>'Bieu8-XSKT'!BU251</f>
        <v>2000</v>
      </c>
      <c r="BV251" s="38">
        <f>'Bieu8-XSKT'!BV251</f>
        <v>110</v>
      </c>
      <c r="BW251" s="38">
        <f>'Bieu8-XSKT'!BW251</f>
        <v>150</v>
      </c>
      <c r="BX251" s="38">
        <f>'Bieu8-XSKT'!BX251</f>
        <v>150</v>
      </c>
      <c r="BY251" s="38">
        <f>'Bieu8-XSKT'!BY251</f>
        <v>1890</v>
      </c>
      <c r="BZ251" s="38">
        <f>'Bieu8-XSKT'!BZ251</f>
        <v>1890</v>
      </c>
      <c r="CA251" s="38">
        <f>'Bieu8-XSKT'!CA251</f>
        <v>1110</v>
      </c>
      <c r="CB251" s="38">
        <f>'Bieu8-XSKT'!CB251</f>
        <v>3000</v>
      </c>
      <c r="CC251" s="38">
        <f>CB251-BY251</f>
        <v>1110</v>
      </c>
      <c r="CD251" s="124" t="s">
        <v>217</v>
      </c>
      <c r="CE251" s="124"/>
    </row>
    <row r="252" spans="1:83" s="17" customFormat="1" ht="75" x14ac:dyDescent="0.25">
      <c r="A252" s="41">
        <v>1</v>
      </c>
      <c r="B252" s="156" t="s">
        <v>327</v>
      </c>
      <c r="C252" s="44"/>
      <c r="D252" s="44"/>
      <c r="E252" s="45"/>
      <c r="F252" s="138" t="s">
        <v>510</v>
      </c>
      <c r="G252" s="38">
        <f>'Bieu8-XSKT'!G252</f>
        <v>11883</v>
      </c>
      <c r="H252" s="38">
        <f>'Bieu8-XSKT'!H252</f>
        <v>10694.7</v>
      </c>
      <c r="I252" s="38">
        <f>'Bieu8-XSKT'!I252</f>
        <v>0</v>
      </c>
      <c r="J252" s="38">
        <f>'Bieu8-XSKT'!J252</f>
        <v>0</v>
      </c>
      <c r="K252" s="38">
        <f>'Bieu8-XSKT'!K252</f>
        <v>0</v>
      </c>
      <c r="L252" s="38">
        <f>'Bieu8-XSKT'!L252</f>
        <v>0</v>
      </c>
      <c r="M252" s="38">
        <f>'Bieu8-XSKT'!M252</f>
        <v>0</v>
      </c>
      <c r="N252" s="38">
        <f>'Bieu8-XSKT'!N252</f>
        <v>0</v>
      </c>
      <c r="O252" s="38">
        <f>'Bieu8-XSKT'!O252</f>
        <v>0</v>
      </c>
      <c r="P252" s="38">
        <f>'Bieu8-XSKT'!P252</f>
        <v>0</v>
      </c>
      <c r="Q252" s="38">
        <f>'Bieu8-XSKT'!Q252</f>
        <v>0</v>
      </c>
      <c r="R252" s="38">
        <f>'Bieu8-XSKT'!R252</f>
        <v>0</v>
      </c>
      <c r="S252" s="38">
        <f>'Bieu8-XSKT'!S252</f>
        <v>0</v>
      </c>
      <c r="T252" s="38">
        <f>'Bieu8-XSKT'!T252</f>
        <v>0</v>
      </c>
      <c r="U252" s="38">
        <f>'Bieu8-XSKT'!U252</f>
        <v>0</v>
      </c>
      <c r="V252" s="38">
        <f>'Bieu8-XSKT'!V252</f>
        <v>0</v>
      </c>
      <c r="W252" s="38">
        <f>'Bieu8-XSKT'!W252</f>
        <v>0</v>
      </c>
      <c r="X252" s="38">
        <f>'Bieu8-XSKT'!X252</f>
        <v>0</v>
      </c>
      <c r="Y252" s="38">
        <f>'Bieu8-XSKT'!Y252</f>
        <v>0</v>
      </c>
      <c r="Z252" s="38">
        <f>'Bieu8-XSKT'!Z252</f>
        <v>0</v>
      </c>
      <c r="AA252" s="38">
        <f>'Bieu8-XSKT'!AA252</f>
        <v>0</v>
      </c>
      <c r="AB252" s="38">
        <f>'Bieu8-XSKT'!AB252</f>
        <v>0</v>
      </c>
      <c r="AC252" s="38">
        <f>'Bieu8-XSKT'!AC252</f>
        <v>0</v>
      </c>
      <c r="AD252" s="38">
        <f>'Bieu8-XSKT'!AD252</f>
        <v>0</v>
      </c>
      <c r="AE252" s="38">
        <f>'Bieu8-XSKT'!AE252</f>
        <v>0</v>
      </c>
      <c r="AF252" s="38">
        <f>'Bieu8-XSKT'!AF252</f>
        <v>0</v>
      </c>
      <c r="AG252" s="38">
        <f>'Bieu8-XSKT'!AG252</f>
        <v>0</v>
      </c>
      <c r="AH252" s="38">
        <f>'Bieu8-XSKT'!AH252</f>
        <v>0</v>
      </c>
      <c r="AI252" s="38">
        <f>'Bieu8-XSKT'!AI252</f>
        <v>0</v>
      </c>
      <c r="AJ252" s="38">
        <f>'Bieu8-XSKT'!AJ252</f>
        <v>0</v>
      </c>
      <c r="AK252" s="38">
        <f>'Bieu8-XSKT'!AK252</f>
        <v>0</v>
      </c>
      <c r="AL252" s="38">
        <f>'Bieu8-XSKT'!AL252</f>
        <v>0</v>
      </c>
      <c r="AM252" s="38">
        <f>'Bieu8-XSKT'!AM252</f>
        <v>0</v>
      </c>
      <c r="AN252" s="38">
        <f>'Bieu8-XSKT'!AN252</f>
        <v>0</v>
      </c>
      <c r="AO252" s="38">
        <f>'Bieu8-XSKT'!AO252</f>
        <v>0</v>
      </c>
      <c r="AP252" s="38">
        <f>'Bieu8-XSKT'!AP252</f>
        <v>0</v>
      </c>
      <c r="AQ252" s="38">
        <f>'Bieu8-XSKT'!AQ252</f>
        <v>0</v>
      </c>
      <c r="AR252" s="38">
        <f>'Bieu8-XSKT'!AR252</f>
        <v>0</v>
      </c>
      <c r="AS252" s="38">
        <f>'Bieu8-XSKT'!AS252</f>
        <v>0</v>
      </c>
      <c r="AT252" s="38">
        <f>'Bieu8-XSKT'!AT252</f>
        <v>0</v>
      </c>
      <c r="AU252" s="38">
        <f>'Bieu8-XSKT'!AU252</f>
        <v>0</v>
      </c>
      <c r="AV252" s="38">
        <f>'Bieu8-XSKT'!AV252</f>
        <v>0</v>
      </c>
      <c r="AW252" s="38">
        <f>'Bieu8-XSKT'!AW252</f>
        <v>0</v>
      </c>
      <c r="AX252" s="38">
        <f>'Bieu8-XSKT'!AX252</f>
        <v>0</v>
      </c>
      <c r="AY252" s="38">
        <f>'Bieu8-XSKT'!AY252</f>
        <v>0</v>
      </c>
      <c r="AZ252" s="38">
        <f>'Bieu8-XSKT'!AZ252</f>
        <v>0</v>
      </c>
      <c r="BA252" s="38">
        <f>'Bieu8-XSKT'!BA252</f>
        <v>0</v>
      </c>
      <c r="BB252" s="38">
        <f>'Bieu8-XSKT'!BB252</f>
        <v>0</v>
      </c>
      <c r="BC252" s="38">
        <f>'Bieu8-XSKT'!BC252</f>
        <v>0</v>
      </c>
      <c r="BD252" s="38">
        <f>'Bieu8-XSKT'!BD252</f>
        <v>0</v>
      </c>
      <c r="BE252" s="38">
        <f>'Bieu8-XSKT'!BE252</f>
        <v>0</v>
      </c>
      <c r="BF252" s="38">
        <f>'Bieu8-XSKT'!BF252</f>
        <v>0</v>
      </c>
      <c r="BG252" s="38">
        <f>'Bieu8-XSKT'!BG252</f>
        <v>0</v>
      </c>
      <c r="BH252" s="38">
        <f>'Bieu8-XSKT'!BH252</f>
        <v>0</v>
      </c>
      <c r="BI252" s="38">
        <f>'Bieu8-XSKT'!BI252</f>
        <v>11883</v>
      </c>
      <c r="BJ252" s="38">
        <f>'Bieu8-XSKT'!BJ252</f>
        <v>0</v>
      </c>
      <c r="BK252" s="38">
        <f>'Bieu8-XSKT'!BK252</f>
        <v>0</v>
      </c>
      <c r="BL252" s="38">
        <f>'Bieu8-XSKT'!BL252</f>
        <v>0</v>
      </c>
      <c r="BM252" s="38">
        <f>'Bieu8-XSKT'!BM252</f>
        <v>0</v>
      </c>
      <c r="BN252" s="38">
        <f>'Bieu8-XSKT'!BN252</f>
        <v>0</v>
      </c>
      <c r="BO252" s="38">
        <f>'Bieu8-XSKT'!BO252</f>
        <v>0</v>
      </c>
      <c r="BP252" s="38">
        <f>'Bieu8-XSKT'!BP252</f>
        <v>0</v>
      </c>
      <c r="BQ252" s="38">
        <f>'Bieu8-XSKT'!BQ252</f>
        <v>0</v>
      </c>
      <c r="BR252" s="38">
        <f>'Bieu8-XSKT'!BR252</f>
        <v>30</v>
      </c>
      <c r="BS252" s="38">
        <f>'Bieu8-XSKT'!BS252</f>
        <v>0</v>
      </c>
      <c r="BT252" s="38">
        <f>'Bieu8-XSKT'!BT252</f>
        <v>0</v>
      </c>
      <c r="BU252" s="38">
        <f>'Bieu8-XSKT'!BU252</f>
        <v>5000</v>
      </c>
      <c r="BV252" s="38">
        <f>'Bieu8-XSKT'!BV252</f>
        <v>30</v>
      </c>
      <c r="BW252" s="38">
        <f>'Bieu8-XSKT'!BW252</f>
        <v>30</v>
      </c>
      <c r="BX252" s="38">
        <f>'Bieu8-XSKT'!BX252</f>
        <v>30</v>
      </c>
      <c r="BY252" s="38">
        <f>'Bieu8-XSKT'!BY252</f>
        <v>4970</v>
      </c>
      <c r="BZ252" s="38">
        <f>'Bieu8-XSKT'!BZ252</f>
        <v>4970</v>
      </c>
      <c r="CA252" s="38">
        <f>'Bieu8-XSKT'!CA252</f>
        <v>0</v>
      </c>
      <c r="CB252" s="38">
        <f>'Bieu8-XSKT'!CB252</f>
        <v>4970</v>
      </c>
      <c r="CC252" s="39"/>
      <c r="CD252" s="124" t="s">
        <v>217</v>
      </c>
      <c r="CE252" s="243" t="s">
        <v>513</v>
      </c>
    </row>
    <row r="253" spans="1:83" s="17" customFormat="1" ht="51" x14ac:dyDescent="0.25">
      <c r="A253" s="41">
        <f t="shared" si="61"/>
        <v>2</v>
      </c>
      <c r="B253" s="151" t="s">
        <v>322</v>
      </c>
      <c r="C253" s="44"/>
      <c r="D253" s="44"/>
      <c r="E253" s="45"/>
      <c r="F253" s="242" t="s">
        <v>694</v>
      </c>
      <c r="G253" s="38">
        <f>'Bieu8-XSKT'!G253</f>
        <v>14938</v>
      </c>
      <c r="H253" s="38">
        <f>'Bieu8-XSKT'!H253</f>
        <v>13444.2</v>
      </c>
      <c r="I253" s="38">
        <f>'Bieu8-XSKT'!I253</f>
        <v>0</v>
      </c>
      <c r="J253" s="38">
        <f>'Bieu8-XSKT'!J253</f>
        <v>0</v>
      </c>
      <c r="K253" s="38">
        <f>'Bieu8-XSKT'!K253</f>
        <v>0</v>
      </c>
      <c r="L253" s="38">
        <f>'Bieu8-XSKT'!L253</f>
        <v>0</v>
      </c>
      <c r="M253" s="38">
        <f>'Bieu8-XSKT'!M253</f>
        <v>0</v>
      </c>
      <c r="N253" s="38">
        <f>'Bieu8-XSKT'!N253</f>
        <v>0</v>
      </c>
      <c r="O253" s="38">
        <f>'Bieu8-XSKT'!O253</f>
        <v>0</v>
      </c>
      <c r="P253" s="38">
        <f>'Bieu8-XSKT'!P253</f>
        <v>0</v>
      </c>
      <c r="Q253" s="38">
        <f>'Bieu8-XSKT'!Q253</f>
        <v>0</v>
      </c>
      <c r="R253" s="38">
        <f>'Bieu8-XSKT'!R253</f>
        <v>0</v>
      </c>
      <c r="S253" s="38">
        <f>'Bieu8-XSKT'!S253</f>
        <v>0</v>
      </c>
      <c r="T253" s="38">
        <f>'Bieu8-XSKT'!T253</f>
        <v>0</v>
      </c>
      <c r="U253" s="38">
        <f>'Bieu8-XSKT'!U253</f>
        <v>0</v>
      </c>
      <c r="V253" s="38">
        <f>'Bieu8-XSKT'!V253</f>
        <v>0</v>
      </c>
      <c r="W253" s="38">
        <f>'Bieu8-XSKT'!W253</f>
        <v>0</v>
      </c>
      <c r="X253" s="38">
        <f>'Bieu8-XSKT'!X253</f>
        <v>0</v>
      </c>
      <c r="Y253" s="38">
        <f>'Bieu8-XSKT'!Y253</f>
        <v>0</v>
      </c>
      <c r="Z253" s="38">
        <f>'Bieu8-XSKT'!Z253</f>
        <v>0</v>
      </c>
      <c r="AA253" s="38">
        <f>'Bieu8-XSKT'!AA253</f>
        <v>0</v>
      </c>
      <c r="AB253" s="38">
        <f>'Bieu8-XSKT'!AB253</f>
        <v>0</v>
      </c>
      <c r="AC253" s="38">
        <f>'Bieu8-XSKT'!AC253</f>
        <v>0</v>
      </c>
      <c r="AD253" s="38">
        <f>'Bieu8-XSKT'!AD253</f>
        <v>0</v>
      </c>
      <c r="AE253" s="38">
        <f>'Bieu8-XSKT'!AE253</f>
        <v>0</v>
      </c>
      <c r="AF253" s="38">
        <f>'Bieu8-XSKT'!AF253</f>
        <v>0</v>
      </c>
      <c r="AG253" s="38">
        <f>'Bieu8-XSKT'!AG253</f>
        <v>0</v>
      </c>
      <c r="AH253" s="38">
        <f>'Bieu8-XSKT'!AH253</f>
        <v>0</v>
      </c>
      <c r="AI253" s="38">
        <f>'Bieu8-XSKT'!AI253</f>
        <v>0</v>
      </c>
      <c r="AJ253" s="38">
        <f>'Bieu8-XSKT'!AJ253</f>
        <v>0</v>
      </c>
      <c r="AK253" s="38">
        <f>'Bieu8-XSKT'!AK253</f>
        <v>0</v>
      </c>
      <c r="AL253" s="38">
        <f>'Bieu8-XSKT'!AL253</f>
        <v>0</v>
      </c>
      <c r="AM253" s="38">
        <f>'Bieu8-XSKT'!AM253</f>
        <v>0</v>
      </c>
      <c r="AN253" s="38">
        <f>'Bieu8-XSKT'!AN253</f>
        <v>0</v>
      </c>
      <c r="AO253" s="38">
        <f>'Bieu8-XSKT'!AO253</f>
        <v>0</v>
      </c>
      <c r="AP253" s="38">
        <f>'Bieu8-XSKT'!AP253</f>
        <v>0</v>
      </c>
      <c r="AQ253" s="38">
        <f>'Bieu8-XSKT'!AQ253</f>
        <v>0</v>
      </c>
      <c r="AR253" s="38">
        <f>'Bieu8-XSKT'!AR253</f>
        <v>0</v>
      </c>
      <c r="AS253" s="38">
        <f>'Bieu8-XSKT'!AS253</f>
        <v>0</v>
      </c>
      <c r="AT253" s="38">
        <f>'Bieu8-XSKT'!AT253</f>
        <v>0</v>
      </c>
      <c r="AU253" s="38">
        <f>'Bieu8-XSKT'!AU253</f>
        <v>0</v>
      </c>
      <c r="AV253" s="38">
        <f>'Bieu8-XSKT'!AV253</f>
        <v>0</v>
      </c>
      <c r="AW253" s="38">
        <f>'Bieu8-XSKT'!AW253</f>
        <v>0</v>
      </c>
      <c r="AX253" s="38">
        <f>'Bieu8-XSKT'!AX253</f>
        <v>0</v>
      </c>
      <c r="AY253" s="38">
        <f>'Bieu8-XSKT'!AY253</f>
        <v>0</v>
      </c>
      <c r="AZ253" s="38">
        <f>'Bieu8-XSKT'!AZ253</f>
        <v>0</v>
      </c>
      <c r="BA253" s="38">
        <f>'Bieu8-XSKT'!BA253</f>
        <v>0</v>
      </c>
      <c r="BB253" s="38">
        <f>'Bieu8-XSKT'!BB253</f>
        <v>0</v>
      </c>
      <c r="BC253" s="38">
        <f>'Bieu8-XSKT'!BC253</f>
        <v>0</v>
      </c>
      <c r="BD253" s="38">
        <f>'Bieu8-XSKT'!BD253</f>
        <v>0</v>
      </c>
      <c r="BE253" s="38">
        <f>'Bieu8-XSKT'!BE253</f>
        <v>0</v>
      </c>
      <c r="BF253" s="38">
        <f>'Bieu8-XSKT'!BF253</f>
        <v>0</v>
      </c>
      <c r="BG253" s="38">
        <f>'Bieu8-XSKT'!BG253</f>
        <v>0</v>
      </c>
      <c r="BH253" s="38">
        <f>'Bieu8-XSKT'!BH253</f>
        <v>0</v>
      </c>
      <c r="BI253" s="38">
        <f>'Bieu8-XSKT'!BI253</f>
        <v>14938</v>
      </c>
      <c r="BJ253" s="38">
        <f>'Bieu8-XSKT'!BJ253</f>
        <v>13444.2</v>
      </c>
      <c r="BK253" s="38">
        <f>'Bieu8-XSKT'!BK253</f>
        <v>13444.2</v>
      </c>
      <c r="BL253" s="38">
        <f>'Bieu8-XSKT'!BL253</f>
        <v>0</v>
      </c>
      <c r="BM253" s="38">
        <f>'Bieu8-XSKT'!BM253</f>
        <v>0</v>
      </c>
      <c r="BN253" s="38">
        <f>'Bieu8-XSKT'!BN253</f>
        <v>13444.2</v>
      </c>
      <c r="BO253" s="38">
        <f>'Bieu8-XSKT'!BO253</f>
        <v>0</v>
      </c>
      <c r="BP253" s="38">
        <f>'Bieu8-XSKT'!BP253</f>
        <v>13444.2</v>
      </c>
      <c r="BQ253" s="38">
        <f>'Bieu8-XSKT'!BQ253</f>
        <v>0</v>
      </c>
      <c r="BR253" s="38">
        <f>'Bieu8-XSKT'!BR253</f>
        <v>60</v>
      </c>
      <c r="BS253" s="38">
        <f>'Bieu8-XSKT'!BS253</f>
        <v>13384.2</v>
      </c>
      <c r="BT253" s="38">
        <f>'Bieu8-XSKT'!BT253</f>
        <v>0</v>
      </c>
      <c r="BU253" s="38">
        <f>'Bieu8-XSKT'!BU253</f>
        <v>0</v>
      </c>
      <c r="BV253" s="38">
        <f>'Bieu8-XSKT'!BV253</f>
        <v>0</v>
      </c>
      <c r="BW253" s="38">
        <f>'Bieu8-XSKT'!BW253</f>
        <v>300</v>
      </c>
      <c r="BX253" s="38">
        <f>'Bieu8-XSKT'!BX253</f>
        <v>300</v>
      </c>
      <c r="BY253" s="38">
        <f>'Bieu8-XSKT'!BY253</f>
        <v>0</v>
      </c>
      <c r="BZ253" s="38">
        <f>'Bieu8-XSKT'!BZ253</f>
        <v>4000</v>
      </c>
      <c r="CA253" s="38">
        <f>'Bieu8-XSKT'!CA253</f>
        <v>6000</v>
      </c>
      <c r="CB253" s="38">
        <f>'Bieu8-XSKT'!CB253</f>
        <v>5700</v>
      </c>
      <c r="CC253" s="39">
        <v>6000</v>
      </c>
      <c r="CD253" s="124" t="s">
        <v>323</v>
      </c>
      <c r="CE253" s="243" t="s">
        <v>511</v>
      </c>
    </row>
    <row r="254" spans="1:83" s="125" customFormat="1" ht="15.75" x14ac:dyDescent="0.25">
      <c r="A254" s="143" t="s">
        <v>182</v>
      </c>
      <c r="B254" s="144" t="s">
        <v>197</v>
      </c>
      <c r="C254" s="44"/>
      <c r="D254" s="44"/>
      <c r="E254" s="45"/>
      <c r="F254" s="238"/>
      <c r="G254" s="119">
        <f t="shared" ref="G254:BR254" si="62">G255</f>
        <v>297477</v>
      </c>
      <c r="H254" s="119">
        <f t="shared" si="62"/>
        <v>267729.3</v>
      </c>
      <c r="I254" s="119">
        <f t="shared" si="62"/>
        <v>0</v>
      </c>
      <c r="J254" s="119">
        <f t="shared" si="62"/>
        <v>0</v>
      </c>
      <c r="K254" s="119">
        <f t="shared" si="62"/>
        <v>0</v>
      </c>
      <c r="L254" s="119">
        <f t="shared" si="62"/>
        <v>0</v>
      </c>
      <c r="M254" s="119">
        <f t="shared" si="62"/>
        <v>0</v>
      </c>
      <c r="N254" s="119">
        <f t="shared" si="62"/>
        <v>0</v>
      </c>
      <c r="O254" s="119">
        <f t="shared" si="62"/>
        <v>0</v>
      </c>
      <c r="P254" s="119">
        <f t="shared" si="62"/>
        <v>0</v>
      </c>
      <c r="Q254" s="119">
        <f t="shared" si="62"/>
        <v>0</v>
      </c>
      <c r="R254" s="119">
        <f t="shared" si="62"/>
        <v>0</v>
      </c>
      <c r="S254" s="119">
        <f t="shared" si="62"/>
        <v>0</v>
      </c>
      <c r="T254" s="119">
        <f t="shared" si="62"/>
        <v>0</v>
      </c>
      <c r="U254" s="119">
        <f t="shared" si="62"/>
        <v>0</v>
      </c>
      <c r="V254" s="119">
        <f t="shared" si="62"/>
        <v>0</v>
      </c>
      <c r="W254" s="119">
        <f t="shared" si="62"/>
        <v>0</v>
      </c>
      <c r="X254" s="119">
        <f t="shared" si="62"/>
        <v>0</v>
      </c>
      <c r="Y254" s="119">
        <f t="shared" si="62"/>
        <v>0</v>
      </c>
      <c r="Z254" s="119">
        <f t="shared" si="62"/>
        <v>0</v>
      </c>
      <c r="AA254" s="119">
        <f t="shared" si="62"/>
        <v>0</v>
      </c>
      <c r="AB254" s="119">
        <f t="shared" si="62"/>
        <v>0</v>
      </c>
      <c r="AC254" s="119">
        <f t="shared" si="62"/>
        <v>0</v>
      </c>
      <c r="AD254" s="119">
        <f t="shared" si="62"/>
        <v>0</v>
      </c>
      <c r="AE254" s="119">
        <f t="shared" si="62"/>
        <v>0</v>
      </c>
      <c r="AF254" s="119">
        <f t="shared" si="62"/>
        <v>0</v>
      </c>
      <c r="AG254" s="119">
        <f t="shared" si="62"/>
        <v>0</v>
      </c>
      <c r="AH254" s="119">
        <f t="shared" si="62"/>
        <v>0</v>
      </c>
      <c r="AI254" s="119">
        <f t="shared" si="62"/>
        <v>0</v>
      </c>
      <c r="AJ254" s="119">
        <f t="shared" si="62"/>
        <v>0</v>
      </c>
      <c r="AK254" s="119">
        <f t="shared" si="62"/>
        <v>0</v>
      </c>
      <c r="AL254" s="119">
        <f t="shared" si="62"/>
        <v>0</v>
      </c>
      <c r="AM254" s="119">
        <f t="shared" si="62"/>
        <v>0</v>
      </c>
      <c r="AN254" s="119">
        <f t="shared" si="62"/>
        <v>0</v>
      </c>
      <c r="AO254" s="119">
        <f t="shared" si="62"/>
        <v>0</v>
      </c>
      <c r="AP254" s="119">
        <f t="shared" si="62"/>
        <v>0</v>
      </c>
      <c r="AQ254" s="119">
        <f t="shared" si="62"/>
        <v>0</v>
      </c>
      <c r="AR254" s="119">
        <f t="shared" si="62"/>
        <v>0</v>
      </c>
      <c r="AS254" s="119">
        <f t="shared" si="62"/>
        <v>0</v>
      </c>
      <c r="AT254" s="119">
        <f t="shared" si="62"/>
        <v>0</v>
      </c>
      <c r="AU254" s="119">
        <f t="shared" si="62"/>
        <v>0</v>
      </c>
      <c r="AV254" s="119">
        <f t="shared" si="62"/>
        <v>0</v>
      </c>
      <c r="AW254" s="119">
        <f t="shared" si="62"/>
        <v>0</v>
      </c>
      <c r="AX254" s="119">
        <f t="shared" si="62"/>
        <v>0</v>
      </c>
      <c r="AY254" s="119">
        <f t="shared" si="62"/>
        <v>0</v>
      </c>
      <c r="AZ254" s="119">
        <f t="shared" si="62"/>
        <v>0</v>
      </c>
      <c r="BA254" s="119">
        <f t="shared" si="62"/>
        <v>0</v>
      </c>
      <c r="BB254" s="119">
        <f t="shared" si="62"/>
        <v>0</v>
      </c>
      <c r="BC254" s="119">
        <f t="shared" si="62"/>
        <v>0</v>
      </c>
      <c r="BD254" s="119">
        <f t="shared" si="62"/>
        <v>0</v>
      </c>
      <c r="BE254" s="119">
        <f t="shared" si="62"/>
        <v>0</v>
      </c>
      <c r="BF254" s="119">
        <f t="shared" si="62"/>
        <v>0</v>
      </c>
      <c r="BG254" s="119">
        <f t="shared" si="62"/>
        <v>0</v>
      </c>
      <c r="BH254" s="119">
        <f t="shared" si="62"/>
        <v>0</v>
      </c>
      <c r="BI254" s="119">
        <f t="shared" si="62"/>
        <v>0</v>
      </c>
      <c r="BJ254" s="119">
        <f t="shared" si="62"/>
        <v>0</v>
      </c>
      <c r="BK254" s="119">
        <f t="shared" si="62"/>
        <v>0</v>
      </c>
      <c r="BL254" s="119">
        <f t="shared" si="62"/>
        <v>0</v>
      </c>
      <c r="BM254" s="119">
        <f t="shared" si="62"/>
        <v>0</v>
      </c>
      <c r="BN254" s="119">
        <f t="shared" si="62"/>
        <v>0</v>
      </c>
      <c r="BO254" s="119">
        <f t="shared" si="62"/>
        <v>0</v>
      </c>
      <c r="BP254" s="119">
        <f t="shared" si="62"/>
        <v>0</v>
      </c>
      <c r="BQ254" s="119">
        <f t="shared" si="62"/>
        <v>0</v>
      </c>
      <c r="BR254" s="119">
        <f t="shared" si="62"/>
        <v>0</v>
      </c>
      <c r="BS254" s="119">
        <f t="shared" ref="BS254:BZ254" si="63">BS255</f>
        <v>0</v>
      </c>
      <c r="BT254" s="119">
        <f t="shared" si="63"/>
        <v>0</v>
      </c>
      <c r="BU254" s="119">
        <f t="shared" si="63"/>
        <v>0</v>
      </c>
      <c r="BV254" s="119">
        <f t="shared" si="63"/>
        <v>0</v>
      </c>
      <c r="BW254" s="119">
        <f t="shared" si="63"/>
        <v>0</v>
      </c>
      <c r="BX254" s="119">
        <f t="shared" si="63"/>
        <v>0</v>
      </c>
      <c r="BY254" s="119">
        <f t="shared" si="63"/>
        <v>0</v>
      </c>
      <c r="BZ254" s="119">
        <f t="shared" si="63"/>
        <v>0</v>
      </c>
      <c r="CA254" s="119">
        <f>CA255</f>
        <v>20000</v>
      </c>
      <c r="CB254" s="119">
        <f>CB261</f>
        <v>0</v>
      </c>
      <c r="CC254" s="153">
        <f>CC256+CC259+CC261</f>
        <v>0</v>
      </c>
      <c r="CD254" s="154"/>
      <c r="CE254" s="120"/>
    </row>
    <row r="255" spans="1:83" s="3" customFormat="1" ht="60" x14ac:dyDescent="0.25">
      <c r="A255" s="186">
        <v>1</v>
      </c>
      <c r="B255" s="347" t="s">
        <v>662</v>
      </c>
      <c r="C255" s="187"/>
      <c r="D255" s="187"/>
      <c r="E255" s="348"/>
      <c r="F255" s="349" t="s">
        <v>526</v>
      </c>
      <c r="G255" s="188">
        <v>297477</v>
      </c>
      <c r="H255" s="188">
        <f>G255*0.9</f>
        <v>267729.3</v>
      </c>
      <c r="I255" s="188"/>
      <c r="J255" s="188"/>
      <c r="K255" s="188"/>
      <c r="L255" s="188"/>
      <c r="M255" s="188"/>
      <c r="N255" s="188"/>
      <c r="O255" s="188"/>
      <c r="P255" s="188"/>
      <c r="Q255" s="188"/>
      <c r="R255" s="189"/>
      <c r="S255" s="189"/>
      <c r="T255" s="188"/>
      <c r="U255" s="189"/>
      <c r="V255" s="189"/>
      <c r="W255" s="189"/>
      <c r="X255" s="188"/>
      <c r="Y255" s="188"/>
      <c r="Z255" s="188"/>
      <c r="AA255" s="188"/>
      <c r="AB255" s="189"/>
      <c r="AC255" s="189"/>
      <c r="AD255" s="189"/>
      <c r="AE255" s="188"/>
      <c r="AF255" s="188"/>
      <c r="AG255" s="189"/>
      <c r="AH255" s="189"/>
      <c r="AI255" s="189"/>
      <c r="AJ255" s="189"/>
      <c r="AK255" s="189"/>
      <c r="AL255" s="189"/>
      <c r="AM255" s="189"/>
      <c r="AN255" s="189"/>
      <c r="AO255" s="189"/>
      <c r="AP255" s="188"/>
      <c r="AQ255" s="188"/>
      <c r="AR255" s="188"/>
      <c r="AS255" s="189"/>
      <c r="AT255" s="189"/>
      <c r="AU255" s="188"/>
      <c r="AV255" s="188"/>
      <c r="AW255" s="188"/>
      <c r="AX255" s="188"/>
      <c r="AY255" s="188"/>
      <c r="AZ255" s="188"/>
      <c r="BA255" s="188"/>
      <c r="BB255" s="188"/>
      <c r="BC255" s="188"/>
      <c r="BD255" s="189"/>
      <c r="BE255" s="188"/>
      <c r="BF255" s="188"/>
      <c r="BG255" s="189"/>
      <c r="BH255" s="189"/>
      <c r="BI255" s="189"/>
      <c r="BJ255" s="189"/>
      <c r="BK255" s="189"/>
      <c r="BL255" s="189"/>
      <c r="BM255" s="189"/>
      <c r="BN255" s="189"/>
      <c r="BO255" s="188"/>
      <c r="BP255" s="188"/>
      <c r="BQ255" s="189"/>
      <c r="BR255" s="189"/>
      <c r="BS255" s="189"/>
      <c r="BT255" s="189"/>
      <c r="BU255" s="189"/>
      <c r="BV255" s="189"/>
      <c r="BW255" s="189"/>
      <c r="BX255" s="189"/>
      <c r="BY255" s="189"/>
      <c r="BZ255" s="189"/>
      <c r="CA255" s="189">
        <v>20000</v>
      </c>
      <c r="CB255" s="189">
        <v>20000</v>
      </c>
      <c r="CC255" s="189"/>
      <c r="CD255" s="186" t="s">
        <v>501</v>
      </c>
      <c r="CE255" s="213"/>
    </row>
    <row r="256" spans="1:83" x14ac:dyDescent="0.25">
      <c r="A256" s="202"/>
      <c r="B256" s="203"/>
      <c r="CE256" s="106"/>
    </row>
    <row r="257" spans="67:83" x14ac:dyDescent="0.25">
      <c r="BO257" s="206"/>
      <c r="BP257" s="206"/>
      <c r="CE257" s="106"/>
    </row>
    <row r="258" spans="67:83" x14ac:dyDescent="0.25">
      <c r="CA258" s="209"/>
      <c r="CB258" s="209"/>
      <c r="CC258" s="209"/>
      <c r="CD258" s="210"/>
      <c r="CE258" s="106"/>
    </row>
    <row r="259" spans="67:83" x14ac:dyDescent="0.25">
      <c r="CA259" s="209"/>
      <c r="CB259" s="209"/>
      <c r="CC259" s="209"/>
      <c r="CD259" s="210"/>
      <c r="CE259" s="106"/>
    </row>
    <row r="260" spans="67:83" x14ac:dyDescent="0.25">
      <c r="CA260" s="209"/>
      <c r="CB260" s="209"/>
      <c r="CC260" s="209"/>
      <c r="CD260" s="210"/>
      <c r="CE260" s="106"/>
    </row>
    <row r="261" spans="67:83" x14ac:dyDescent="0.25">
      <c r="CA261" s="209"/>
      <c r="CB261" s="209"/>
      <c r="CC261" s="209"/>
      <c r="CD261" s="210"/>
      <c r="CE261" s="106"/>
    </row>
    <row r="262" spans="67:83" x14ac:dyDescent="0.25">
      <c r="CA262" s="209"/>
      <c r="CB262" s="209"/>
      <c r="CC262" s="209"/>
      <c r="CD262" s="210"/>
      <c r="CE262" s="106"/>
    </row>
    <row r="263" spans="67:83" x14ac:dyDescent="0.25">
      <c r="CA263" s="209"/>
      <c r="CB263" s="209"/>
      <c r="CC263" s="209"/>
      <c r="CD263" s="210"/>
      <c r="CE263" s="106"/>
    </row>
  </sheetData>
  <mergeCells count="43">
    <mergeCell ref="CE119:CE165"/>
    <mergeCell ref="CC5:CC9"/>
    <mergeCell ref="CD5:CD9"/>
    <mergeCell ref="CE5:CE9"/>
    <mergeCell ref="F6:F9"/>
    <mergeCell ref="G6:G9"/>
    <mergeCell ref="H6:H9"/>
    <mergeCell ref="BE7:BE9"/>
    <mergeCell ref="BF7:BF9"/>
    <mergeCell ref="BG7:BG9"/>
    <mergeCell ref="BH7:BH9"/>
    <mergeCell ref="BW5:BW9"/>
    <mergeCell ref="BX5:BX9"/>
    <mergeCell ref="BY5:BY9"/>
    <mergeCell ref="BZ5:BZ9"/>
    <mergeCell ref="CA5:CA9"/>
    <mergeCell ref="CB5:CB9"/>
    <mergeCell ref="BQ5:BQ9"/>
    <mergeCell ref="BR5:BR9"/>
    <mergeCell ref="BS5:BS9"/>
    <mergeCell ref="BT5:BT9"/>
    <mergeCell ref="BU5:BU9"/>
    <mergeCell ref="BP5:BP9"/>
    <mergeCell ref="BI7:BI9"/>
    <mergeCell ref="BJ7:BJ9"/>
    <mergeCell ref="BL7:BL9"/>
    <mergeCell ref="BM7:BM9"/>
    <mergeCell ref="A3:CE3"/>
    <mergeCell ref="A2:CE2"/>
    <mergeCell ref="A4:CE4"/>
    <mergeCell ref="A5:A9"/>
    <mergeCell ref="B5:B9"/>
    <mergeCell ref="F5:H5"/>
    <mergeCell ref="V5:V9"/>
    <mergeCell ref="AY5:AY9"/>
    <mergeCell ref="BE5:BF6"/>
    <mergeCell ref="BG5:BH6"/>
    <mergeCell ref="BV5:BV9"/>
    <mergeCell ref="BI5:BJ6"/>
    <mergeCell ref="BK5:BK9"/>
    <mergeCell ref="BL5:BM6"/>
    <mergeCell ref="BN5:BN9"/>
    <mergeCell ref="BO5:BO9"/>
  </mergeCells>
  <pageMargins left="0.31496062992125984" right="7.874015748031496E-2" top="0.19685039370078741" bottom="0.43307086614173229" header="0.11811023622047245" footer="0.15748031496062992"/>
  <pageSetup paperSize="9" scale="9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E128"/>
  <sheetViews>
    <sheetView workbookViewId="0">
      <selection activeCell="A3" sqref="A3:CE3"/>
    </sheetView>
  </sheetViews>
  <sheetFormatPr defaultColWidth="29.140625" defaultRowHeight="12.75" x14ac:dyDescent="0.25"/>
  <cols>
    <col min="1" max="1" width="4.85546875" style="354" customWidth="1"/>
    <col min="2" max="2" width="29.42578125" style="355" customWidth="1"/>
    <col min="3" max="3" width="13.42578125" style="356" customWidth="1"/>
    <col min="4" max="4" width="10.5703125" style="356" customWidth="1"/>
    <col min="5" max="5" width="10.140625" style="356" hidden="1" customWidth="1"/>
    <col min="6" max="6" width="9.140625" style="356" customWidth="1"/>
    <col min="7" max="7" width="10.140625" style="356" customWidth="1"/>
    <col min="8" max="8" width="12.140625" style="356" customWidth="1"/>
    <col min="9" max="9" width="14.85546875" style="354" hidden="1" customWidth="1"/>
    <col min="10" max="10" width="25.5703125" style="354" customWidth="1"/>
    <col min="11" max="11" width="15.85546875" style="354" customWidth="1"/>
    <col min="12" max="12" width="10.42578125" style="354" customWidth="1"/>
    <col min="13" max="13" width="11.42578125" style="354" hidden="1" customWidth="1"/>
    <col min="14" max="17" width="29.140625" style="354" hidden="1" customWidth="1"/>
    <col min="18" max="18" width="4.85546875" style="354" hidden="1" customWidth="1"/>
    <col min="19" max="22" width="29.140625" style="354" hidden="1" customWidth="1"/>
    <col min="23" max="23" width="3" style="354" hidden="1" customWidth="1"/>
    <col min="24" max="27" width="29.140625" style="354" hidden="1" customWidth="1"/>
    <col min="28" max="28" width="4.140625" style="354" hidden="1" customWidth="1"/>
    <col min="29" max="31" width="29.140625" style="354" hidden="1" customWidth="1"/>
    <col min="32" max="32" width="2.85546875" style="354" hidden="1" customWidth="1"/>
    <col min="33" max="35" width="29.140625" style="354" hidden="1" customWidth="1"/>
    <col min="36" max="36" width="12.85546875" style="354" hidden="1" customWidth="1"/>
    <col min="37" max="39" width="29.140625" style="354" hidden="1" customWidth="1"/>
    <col min="40" max="40" width="16.42578125" style="354" hidden="1" customWidth="1"/>
    <col min="41" max="43" width="29.140625" style="354" hidden="1" customWidth="1"/>
    <col min="44" max="44" width="6" style="354" hidden="1" customWidth="1"/>
    <col min="45" max="48" width="29.140625" style="354" hidden="1" customWidth="1"/>
    <col min="49" max="49" width="2.140625" style="354" hidden="1" customWidth="1"/>
    <col min="50" max="52" width="29.140625" style="354" hidden="1" customWidth="1"/>
    <col min="53" max="53" width="10.140625" style="354" hidden="1" customWidth="1"/>
    <col min="54" max="56" width="29.140625" style="354" hidden="1" customWidth="1"/>
    <col min="57" max="57" width="9.42578125" style="354" hidden="1" customWidth="1"/>
    <col min="58" max="61" width="29.140625" style="354" hidden="1" customWidth="1"/>
    <col min="62" max="62" width="6.42578125" style="354" hidden="1" customWidth="1"/>
    <col min="63" max="66" width="29.140625" style="354" hidden="1" customWidth="1"/>
    <col min="67" max="67" width="6.140625" style="354" hidden="1" customWidth="1"/>
    <col min="68" max="70" width="29.140625" style="354" hidden="1" customWidth="1"/>
    <col min="71" max="71" width="5.85546875" style="354" hidden="1" customWidth="1"/>
    <col min="72" max="74" width="29.140625" style="354" hidden="1" customWidth="1"/>
    <col min="75" max="75" width="8" style="354" hidden="1" customWidth="1"/>
    <col min="76" max="78" width="29.140625" style="354" hidden="1" customWidth="1"/>
    <col min="79" max="79" width="3" style="354" hidden="1" customWidth="1"/>
    <col min="80" max="82" width="29.140625" style="354" hidden="1" customWidth="1"/>
    <col min="83" max="83" width="0.140625" style="354" hidden="1" customWidth="1"/>
    <col min="84" max="256" width="29.140625" style="354"/>
    <col min="257" max="257" width="5.140625" style="354" customWidth="1"/>
    <col min="258" max="258" width="30.42578125" style="354" customWidth="1"/>
    <col min="259" max="259" width="25.85546875" style="354" customWidth="1"/>
    <col min="260" max="260" width="14.85546875" style="354" customWidth="1"/>
    <col min="261" max="261" width="9.85546875" style="354" customWidth="1"/>
    <col min="262" max="262" width="0" style="354" hidden="1" customWidth="1"/>
    <col min="263" max="264" width="9.42578125" style="354" customWidth="1"/>
    <col min="265" max="265" width="12.140625" style="354" customWidth="1"/>
    <col min="266" max="266" width="22.85546875" style="354" customWidth="1"/>
    <col min="267" max="267" width="17.140625" style="354" customWidth="1"/>
    <col min="268" max="268" width="14" style="354" customWidth="1"/>
    <col min="269" max="512" width="29.140625" style="354"/>
    <col min="513" max="513" width="5.140625" style="354" customWidth="1"/>
    <col min="514" max="514" width="30.42578125" style="354" customWidth="1"/>
    <col min="515" max="515" width="25.85546875" style="354" customWidth="1"/>
    <col min="516" max="516" width="14.85546875" style="354" customWidth="1"/>
    <col min="517" max="517" width="9.85546875" style="354" customWidth="1"/>
    <col min="518" max="518" width="0" style="354" hidden="1" customWidth="1"/>
    <col min="519" max="520" width="9.42578125" style="354" customWidth="1"/>
    <col min="521" max="521" width="12.140625" style="354" customWidth="1"/>
    <col min="522" max="522" width="22.85546875" style="354" customWidth="1"/>
    <col min="523" max="523" width="17.140625" style="354" customWidth="1"/>
    <col min="524" max="524" width="14" style="354" customWidth="1"/>
    <col min="525" max="768" width="29.140625" style="354"/>
    <col min="769" max="769" width="5.140625" style="354" customWidth="1"/>
    <col min="770" max="770" width="30.42578125" style="354" customWidth="1"/>
    <col min="771" max="771" width="25.85546875" style="354" customWidth="1"/>
    <col min="772" max="772" width="14.85546875" style="354" customWidth="1"/>
    <col min="773" max="773" width="9.85546875" style="354" customWidth="1"/>
    <col min="774" max="774" width="0" style="354" hidden="1" customWidth="1"/>
    <col min="775" max="776" width="9.42578125" style="354" customWidth="1"/>
    <col min="777" max="777" width="12.140625" style="354" customWidth="1"/>
    <col min="778" max="778" width="22.85546875" style="354" customWidth="1"/>
    <col min="779" max="779" width="17.140625" style="354" customWidth="1"/>
    <col min="780" max="780" width="14" style="354" customWidth="1"/>
    <col min="781" max="1024" width="29.140625" style="354"/>
    <col min="1025" max="1025" width="5.140625" style="354" customWidth="1"/>
    <col min="1026" max="1026" width="30.42578125" style="354" customWidth="1"/>
    <col min="1027" max="1027" width="25.85546875" style="354" customWidth="1"/>
    <col min="1028" max="1028" width="14.85546875" style="354" customWidth="1"/>
    <col min="1029" max="1029" width="9.85546875" style="354" customWidth="1"/>
    <col min="1030" max="1030" width="0" style="354" hidden="1" customWidth="1"/>
    <col min="1031" max="1032" width="9.42578125" style="354" customWidth="1"/>
    <col min="1033" max="1033" width="12.140625" style="354" customWidth="1"/>
    <col min="1034" max="1034" width="22.85546875" style="354" customWidth="1"/>
    <col min="1035" max="1035" width="17.140625" style="354" customWidth="1"/>
    <col min="1036" max="1036" width="14" style="354" customWidth="1"/>
    <col min="1037" max="1280" width="29.140625" style="354"/>
    <col min="1281" max="1281" width="5.140625" style="354" customWidth="1"/>
    <col min="1282" max="1282" width="30.42578125" style="354" customWidth="1"/>
    <col min="1283" max="1283" width="25.85546875" style="354" customWidth="1"/>
    <col min="1284" max="1284" width="14.85546875" style="354" customWidth="1"/>
    <col min="1285" max="1285" width="9.85546875" style="354" customWidth="1"/>
    <col min="1286" max="1286" width="0" style="354" hidden="1" customWidth="1"/>
    <col min="1287" max="1288" width="9.42578125" style="354" customWidth="1"/>
    <col min="1289" max="1289" width="12.140625" style="354" customWidth="1"/>
    <col min="1290" max="1290" width="22.85546875" style="354" customWidth="1"/>
    <col min="1291" max="1291" width="17.140625" style="354" customWidth="1"/>
    <col min="1292" max="1292" width="14" style="354" customWidth="1"/>
    <col min="1293" max="1536" width="29.140625" style="354"/>
    <col min="1537" max="1537" width="5.140625" style="354" customWidth="1"/>
    <col min="1538" max="1538" width="30.42578125" style="354" customWidth="1"/>
    <col min="1539" max="1539" width="25.85546875" style="354" customWidth="1"/>
    <col min="1540" max="1540" width="14.85546875" style="354" customWidth="1"/>
    <col min="1541" max="1541" width="9.85546875" style="354" customWidth="1"/>
    <col min="1542" max="1542" width="0" style="354" hidden="1" customWidth="1"/>
    <col min="1543" max="1544" width="9.42578125" style="354" customWidth="1"/>
    <col min="1545" max="1545" width="12.140625" style="354" customWidth="1"/>
    <col min="1546" max="1546" width="22.85546875" style="354" customWidth="1"/>
    <col min="1547" max="1547" width="17.140625" style="354" customWidth="1"/>
    <col min="1548" max="1548" width="14" style="354" customWidth="1"/>
    <col min="1549" max="1792" width="29.140625" style="354"/>
    <col min="1793" max="1793" width="5.140625" style="354" customWidth="1"/>
    <col min="1794" max="1794" width="30.42578125" style="354" customWidth="1"/>
    <col min="1795" max="1795" width="25.85546875" style="354" customWidth="1"/>
    <col min="1796" max="1796" width="14.85546875" style="354" customWidth="1"/>
    <col min="1797" max="1797" width="9.85546875" style="354" customWidth="1"/>
    <col min="1798" max="1798" width="0" style="354" hidden="1" customWidth="1"/>
    <col min="1799" max="1800" width="9.42578125" style="354" customWidth="1"/>
    <col min="1801" max="1801" width="12.140625" style="354" customWidth="1"/>
    <col min="1802" max="1802" width="22.85546875" style="354" customWidth="1"/>
    <col min="1803" max="1803" width="17.140625" style="354" customWidth="1"/>
    <col min="1804" max="1804" width="14" style="354" customWidth="1"/>
    <col min="1805" max="2048" width="29.140625" style="354"/>
    <col min="2049" max="2049" width="5.140625" style="354" customWidth="1"/>
    <col min="2050" max="2050" width="30.42578125" style="354" customWidth="1"/>
    <col min="2051" max="2051" width="25.85546875" style="354" customWidth="1"/>
    <col min="2052" max="2052" width="14.85546875" style="354" customWidth="1"/>
    <col min="2053" max="2053" width="9.85546875" style="354" customWidth="1"/>
    <col min="2054" max="2054" width="0" style="354" hidden="1" customWidth="1"/>
    <col min="2055" max="2056" width="9.42578125" style="354" customWidth="1"/>
    <col min="2057" max="2057" width="12.140625" style="354" customWidth="1"/>
    <col min="2058" max="2058" width="22.85546875" style="354" customWidth="1"/>
    <col min="2059" max="2059" width="17.140625" style="354" customWidth="1"/>
    <col min="2060" max="2060" width="14" style="354" customWidth="1"/>
    <col min="2061" max="2304" width="29.140625" style="354"/>
    <col min="2305" max="2305" width="5.140625" style="354" customWidth="1"/>
    <col min="2306" max="2306" width="30.42578125" style="354" customWidth="1"/>
    <col min="2307" max="2307" width="25.85546875" style="354" customWidth="1"/>
    <col min="2308" max="2308" width="14.85546875" style="354" customWidth="1"/>
    <col min="2309" max="2309" width="9.85546875" style="354" customWidth="1"/>
    <col min="2310" max="2310" width="0" style="354" hidden="1" customWidth="1"/>
    <col min="2311" max="2312" width="9.42578125" style="354" customWidth="1"/>
    <col min="2313" max="2313" width="12.140625" style="354" customWidth="1"/>
    <col min="2314" max="2314" width="22.85546875" style="354" customWidth="1"/>
    <col min="2315" max="2315" width="17.140625" style="354" customWidth="1"/>
    <col min="2316" max="2316" width="14" style="354" customWidth="1"/>
    <col min="2317" max="2560" width="29.140625" style="354"/>
    <col min="2561" max="2561" width="5.140625" style="354" customWidth="1"/>
    <col min="2562" max="2562" width="30.42578125" style="354" customWidth="1"/>
    <col min="2563" max="2563" width="25.85546875" style="354" customWidth="1"/>
    <col min="2564" max="2564" width="14.85546875" style="354" customWidth="1"/>
    <col min="2565" max="2565" width="9.85546875" style="354" customWidth="1"/>
    <col min="2566" max="2566" width="0" style="354" hidden="1" customWidth="1"/>
    <col min="2567" max="2568" width="9.42578125" style="354" customWidth="1"/>
    <col min="2569" max="2569" width="12.140625" style="354" customWidth="1"/>
    <col min="2570" max="2570" width="22.85546875" style="354" customWidth="1"/>
    <col min="2571" max="2571" width="17.140625" style="354" customWidth="1"/>
    <col min="2572" max="2572" width="14" style="354" customWidth="1"/>
    <col min="2573" max="2816" width="29.140625" style="354"/>
    <col min="2817" max="2817" width="5.140625" style="354" customWidth="1"/>
    <col min="2818" max="2818" width="30.42578125" style="354" customWidth="1"/>
    <col min="2819" max="2819" width="25.85546875" style="354" customWidth="1"/>
    <col min="2820" max="2820" width="14.85546875" style="354" customWidth="1"/>
    <col min="2821" max="2821" width="9.85546875" style="354" customWidth="1"/>
    <col min="2822" max="2822" width="0" style="354" hidden="1" customWidth="1"/>
    <col min="2823" max="2824" width="9.42578125" style="354" customWidth="1"/>
    <col min="2825" max="2825" width="12.140625" style="354" customWidth="1"/>
    <col min="2826" max="2826" width="22.85546875" style="354" customWidth="1"/>
    <col min="2827" max="2827" width="17.140625" style="354" customWidth="1"/>
    <col min="2828" max="2828" width="14" style="354" customWidth="1"/>
    <col min="2829" max="3072" width="29.140625" style="354"/>
    <col min="3073" max="3073" width="5.140625" style="354" customWidth="1"/>
    <col min="3074" max="3074" width="30.42578125" style="354" customWidth="1"/>
    <col min="3075" max="3075" width="25.85546875" style="354" customWidth="1"/>
    <col min="3076" max="3076" width="14.85546875" style="354" customWidth="1"/>
    <col min="3077" max="3077" width="9.85546875" style="354" customWidth="1"/>
    <col min="3078" max="3078" width="0" style="354" hidden="1" customWidth="1"/>
    <col min="3079" max="3080" width="9.42578125" style="354" customWidth="1"/>
    <col min="3081" max="3081" width="12.140625" style="354" customWidth="1"/>
    <col min="3082" max="3082" width="22.85546875" style="354" customWidth="1"/>
    <col min="3083" max="3083" width="17.140625" style="354" customWidth="1"/>
    <col min="3084" max="3084" width="14" style="354" customWidth="1"/>
    <col min="3085" max="3328" width="29.140625" style="354"/>
    <col min="3329" max="3329" width="5.140625" style="354" customWidth="1"/>
    <col min="3330" max="3330" width="30.42578125" style="354" customWidth="1"/>
    <col min="3331" max="3331" width="25.85546875" style="354" customWidth="1"/>
    <col min="3332" max="3332" width="14.85546875" style="354" customWidth="1"/>
    <col min="3333" max="3333" width="9.85546875" style="354" customWidth="1"/>
    <col min="3334" max="3334" width="0" style="354" hidden="1" customWidth="1"/>
    <col min="3335" max="3336" width="9.42578125" style="354" customWidth="1"/>
    <col min="3337" max="3337" width="12.140625" style="354" customWidth="1"/>
    <col min="3338" max="3338" width="22.85546875" style="354" customWidth="1"/>
    <col min="3339" max="3339" width="17.140625" style="354" customWidth="1"/>
    <col min="3340" max="3340" width="14" style="354" customWidth="1"/>
    <col min="3341" max="3584" width="29.140625" style="354"/>
    <col min="3585" max="3585" width="5.140625" style="354" customWidth="1"/>
    <col min="3586" max="3586" width="30.42578125" style="354" customWidth="1"/>
    <col min="3587" max="3587" width="25.85546875" style="354" customWidth="1"/>
    <col min="3588" max="3588" width="14.85546875" style="354" customWidth="1"/>
    <col min="3589" max="3589" width="9.85546875" style="354" customWidth="1"/>
    <col min="3590" max="3590" width="0" style="354" hidden="1" customWidth="1"/>
    <col min="3591" max="3592" width="9.42578125" style="354" customWidth="1"/>
    <col min="3593" max="3593" width="12.140625" style="354" customWidth="1"/>
    <col min="3594" max="3594" width="22.85546875" style="354" customWidth="1"/>
    <col min="3595" max="3595" width="17.140625" style="354" customWidth="1"/>
    <col min="3596" max="3596" width="14" style="354" customWidth="1"/>
    <col min="3597" max="3840" width="29.140625" style="354"/>
    <col min="3841" max="3841" width="5.140625" style="354" customWidth="1"/>
    <col min="3842" max="3842" width="30.42578125" style="354" customWidth="1"/>
    <col min="3843" max="3843" width="25.85546875" style="354" customWidth="1"/>
    <col min="3844" max="3844" width="14.85546875" style="354" customWidth="1"/>
    <col min="3845" max="3845" width="9.85546875" style="354" customWidth="1"/>
    <col min="3846" max="3846" width="0" style="354" hidden="1" customWidth="1"/>
    <col min="3847" max="3848" width="9.42578125" style="354" customWidth="1"/>
    <col min="3849" max="3849" width="12.140625" style="354" customWidth="1"/>
    <col min="3850" max="3850" width="22.85546875" style="354" customWidth="1"/>
    <col min="3851" max="3851" width="17.140625" style="354" customWidth="1"/>
    <col min="3852" max="3852" width="14" style="354" customWidth="1"/>
    <col min="3853" max="4096" width="29.140625" style="354"/>
    <col min="4097" max="4097" width="5.140625" style="354" customWidth="1"/>
    <col min="4098" max="4098" width="30.42578125" style="354" customWidth="1"/>
    <col min="4099" max="4099" width="25.85546875" style="354" customWidth="1"/>
    <col min="4100" max="4100" width="14.85546875" style="354" customWidth="1"/>
    <col min="4101" max="4101" width="9.85546875" style="354" customWidth="1"/>
    <col min="4102" max="4102" width="0" style="354" hidden="1" customWidth="1"/>
    <col min="4103" max="4104" width="9.42578125" style="354" customWidth="1"/>
    <col min="4105" max="4105" width="12.140625" style="354" customWidth="1"/>
    <col min="4106" max="4106" width="22.85546875" style="354" customWidth="1"/>
    <col min="4107" max="4107" width="17.140625" style="354" customWidth="1"/>
    <col min="4108" max="4108" width="14" style="354" customWidth="1"/>
    <col min="4109" max="4352" width="29.140625" style="354"/>
    <col min="4353" max="4353" width="5.140625" style="354" customWidth="1"/>
    <col min="4354" max="4354" width="30.42578125" style="354" customWidth="1"/>
    <col min="4355" max="4355" width="25.85546875" style="354" customWidth="1"/>
    <col min="4356" max="4356" width="14.85546875" style="354" customWidth="1"/>
    <col min="4357" max="4357" width="9.85546875" style="354" customWidth="1"/>
    <col min="4358" max="4358" width="0" style="354" hidden="1" customWidth="1"/>
    <col min="4359" max="4360" width="9.42578125" style="354" customWidth="1"/>
    <col min="4361" max="4361" width="12.140625" style="354" customWidth="1"/>
    <col min="4362" max="4362" width="22.85546875" style="354" customWidth="1"/>
    <col min="4363" max="4363" width="17.140625" style="354" customWidth="1"/>
    <col min="4364" max="4364" width="14" style="354" customWidth="1"/>
    <col min="4365" max="4608" width="29.140625" style="354"/>
    <col min="4609" max="4609" width="5.140625" style="354" customWidth="1"/>
    <col min="4610" max="4610" width="30.42578125" style="354" customWidth="1"/>
    <col min="4611" max="4611" width="25.85546875" style="354" customWidth="1"/>
    <col min="4612" max="4612" width="14.85546875" style="354" customWidth="1"/>
    <col min="4613" max="4613" width="9.85546875" style="354" customWidth="1"/>
    <col min="4614" max="4614" width="0" style="354" hidden="1" customWidth="1"/>
    <col min="4615" max="4616" width="9.42578125" style="354" customWidth="1"/>
    <col min="4617" max="4617" width="12.140625" style="354" customWidth="1"/>
    <col min="4618" max="4618" width="22.85546875" style="354" customWidth="1"/>
    <col min="4619" max="4619" width="17.140625" style="354" customWidth="1"/>
    <col min="4620" max="4620" width="14" style="354" customWidth="1"/>
    <col min="4621" max="4864" width="29.140625" style="354"/>
    <col min="4865" max="4865" width="5.140625" style="354" customWidth="1"/>
    <col min="4866" max="4866" width="30.42578125" style="354" customWidth="1"/>
    <col min="4867" max="4867" width="25.85546875" style="354" customWidth="1"/>
    <col min="4868" max="4868" width="14.85546875" style="354" customWidth="1"/>
    <col min="4869" max="4869" width="9.85546875" style="354" customWidth="1"/>
    <col min="4870" max="4870" width="0" style="354" hidden="1" customWidth="1"/>
    <col min="4871" max="4872" width="9.42578125" style="354" customWidth="1"/>
    <col min="4873" max="4873" width="12.140625" style="354" customWidth="1"/>
    <col min="4874" max="4874" width="22.85546875" style="354" customWidth="1"/>
    <col min="4875" max="4875" width="17.140625" style="354" customWidth="1"/>
    <col min="4876" max="4876" width="14" style="354" customWidth="1"/>
    <col min="4877" max="5120" width="29.140625" style="354"/>
    <col min="5121" max="5121" width="5.140625" style="354" customWidth="1"/>
    <col min="5122" max="5122" width="30.42578125" style="354" customWidth="1"/>
    <col min="5123" max="5123" width="25.85546875" style="354" customWidth="1"/>
    <col min="5124" max="5124" width="14.85546875" style="354" customWidth="1"/>
    <col min="5125" max="5125" width="9.85546875" style="354" customWidth="1"/>
    <col min="5126" max="5126" width="0" style="354" hidden="1" customWidth="1"/>
    <col min="5127" max="5128" width="9.42578125" style="354" customWidth="1"/>
    <col min="5129" max="5129" width="12.140625" style="354" customWidth="1"/>
    <col min="5130" max="5130" width="22.85546875" style="354" customWidth="1"/>
    <col min="5131" max="5131" width="17.140625" style="354" customWidth="1"/>
    <col min="5132" max="5132" width="14" style="354" customWidth="1"/>
    <col min="5133" max="5376" width="29.140625" style="354"/>
    <col min="5377" max="5377" width="5.140625" style="354" customWidth="1"/>
    <col min="5378" max="5378" width="30.42578125" style="354" customWidth="1"/>
    <col min="5379" max="5379" width="25.85546875" style="354" customWidth="1"/>
    <col min="5380" max="5380" width="14.85546875" style="354" customWidth="1"/>
    <col min="5381" max="5381" width="9.85546875" style="354" customWidth="1"/>
    <col min="5382" max="5382" width="0" style="354" hidden="1" customWidth="1"/>
    <col min="5383" max="5384" width="9.42578125" style="354" customWidth="1"/>
    <col min="5385" max="5385" width="12.140625" style="354" customWidth="1"/>
    <col min="5386" max="5386" width="22.85546875" style="354" customWidth="1"/>
    <col min="5387" max="5387" width="17.140625" style="354" customWidth="1"/>
    <col min="5388" max="5388" width="14" style="354" customWidth="1"/>
    <col min="5389" max="5632" width="29.140625" style="354"/>
    <col min="5633" max="5633" width="5.140625" style="354" customWidth="1"/>
    <col min="5634" max="5634" width="30.42578125" style="354" customWidth="1"/>
    <col min="5635" max="5635" width="25.85546875" style="354" customWidth="1"/>
    <col min="5636" max="5636" width="14.85546875" style="354" customWidth="1"/>
    <col min="5637" max="5637" width="9.85546875" style="354" customWidth="1"/>
    <col min="5638" max="5638" width="0" style="354" hidden="1" customWidth="1"/>
    <col min="5639" max="5640" width="9.42578125" style="354" customWidth="1"/>
    <col min="5641" max="5641" width="12.140625" style="354" customWidth="1"/>
    <col min="5642" max="5642" width="22.85546875" style="354" customWidth="1"/>
    <col min="5643" max="5643" width="17.140625" style="354" customWidth="1"/>
    <col min="5644" max="5644" width="14" style="354" customWidth="1"/>
    <col min="5645" max="5888" width="29.140625" style="354"/>
    <col min="5889" max="5889" width="5.140625" style="354" customWidth="1"/>
    <col min="5890" max="5890" width="30.42578125" style="354" customWidth="1"/>
    <col min="5891" max="5891" width="25.85546875" style="354" customWidth="1"/>
    <col min="5892" max="5892" width="14.85546875" style="354" customWidth="1"/>
    <col min="5893" max="5893" width="9.85546875" style="354" customWidth="1"/>
    <col min="5894" max="5894" width="0" style="354" hidden="1" customWidth="1"/>
    <col min="5895" max="5896" width="9.42578125" style="354" customWidth="1"/>
    <col min="5897" max="5897" width="12.140625" style="354" customWidth="1"/>
    <col min="5898" max="5898" width="22.85546875" style="354" customWidth="1"/>
    <col min="5899" max="5899" width="17.140625" style="354" customWidth="1"/>
    <col min="5900" max="5900" width="14" style="354" customWidth="1"/>
    <col min="5901" max="6144" width="29.140625" style="354"/>
    <col min="6145" max="6145" width="5.140625" style="354" customWidth="1"/>
    <col min="6146" max="6146" width="30.42578125" style="354" customWidth="1"/>
    <col min="6147" max="6147" width="25.85546875" style="354" customWidth="1"/>
    <col min="6148" max="6148" width="14.85546875" style="354" customWidth="1"/>
    <col min="6149" max="6149" width="9.85546875" style="354" customWidth="1"/>
    <col min="6150" max="6150" width="0" style="354" hidden="1" customWidth="1"/>
    <col min="6151" max="6152" width="9.42578125" style="354" customWidth="1"/>
    <col min="6153" max="6153" width="12.140625" style="354" customWidth="1"/>
    <col min="6154" max="6154" width="22.85546875" style="354" customWidth="1"/>
    <col min="6155" max="6155" width="17.140625" style="354" customWidth="1"/>
    <col min="6156" max="6156" width="14" style="354" customWidth="1"/>
    <col min="6157" max="6400" width="29.140625" style="354"/>
    <col min="6401" max="6401" width="5.140625" style="354" customWidth="1"/>
    <col min="6402" max="6402" width="30.42578125" style="354" customWidth="1"/>
    <col min="6403" max="6403" width="25.85546875" style="354" customWidth="1"/>
    <col min="6404" max="6404" width="14.85546875" style="354" customWidth="1"/>
    <col min="6405" max="6405" width="9.85546875" style="354" customWidth="1"/>
    <col min="6406" max="6406" width="0" style="354" hidden="1" customWidth="1"/>
    <col min="6407" max="6408" width="9.42578125" style="354" customWidth="1"/>
    <col min="6409" max="6409" width="12.140625" style="354" customWidth="1"/>
    <col min="6410" max="6410" width="22.85546875" style="354" customWidth="1"/>
    <col min="6411" max="6411" width="17.140625" style="354" customWidth="1"/>
    <col min="6412" max="6412" width="14" style="354" customWidth="1"/>
    <col min="6413" max="6656" width="29.140625" style="354"/>
    <col min="6657" max="6657" width="5.140625" style="354" customWidth="1"/>
    <col min="6658" max="6658" width="30.42578125" style="354" customWidth="1"/>
    <col min="6659" max="6659" width="25.85546875" style="354" customWidth="1"/>
    <col min="6660" max="6660" width="14.85546875" style="354" customWidth="1"/>
    <col min="6661" max="6661" width="9.85546875" style="354" customWidth="1"/>
    <col min="6662" max="6662" width="0" style="354" hidden="1" customWidth="1"/>
    <col min="6663" max="6664" width="9.42578125" style="354" customWidth="1"/>
    <col min="6665" max="6665" width="12.140625" style="354" customWidth="1"/>
    <col min="6666" max="6666" width="22.85546875" style="354" customWidth="1"/>
    <col min="6667" max="6667" width="17.140625" style="354" customWidth="1"/>
    <col min="6668" max="6668" width="14" style="354" customWidth="1"/>
    <col min="6669" max="6912" width="29.140625" style="354"/>
    <col min="6913" max="6913" width="5.140625" style="354" customWidth="1"/>
    <col min="6914" max="6914" width="30.42578125" style="354" customWidth="1"/>
    <col min="6915" max="6915" width="25.85546875" style="354" customWidth="1"/>
    <col min="6916" max="6916" width="14.85546875" style="354" customWidth="1"/>
    <col min="6917" max="6917" width="9.85546875" style="354" customWidth="1"/>
    <col min="6918" max="6918" width="0" style="354" hidden="1" customWidth="1"/>
    <col min="6919" max="6920" width="9.42578125" style="354" customWidth="1"/>
    <col min="6921" max="6921" width="12.140625" style="354" customWidth="1"/>
    <col min="6922" max="6922" width="22.85546875" style="354" customWidth="1"/>
    <col min="6923" max="6923" width="17.140625" style="354" customWidth="1"/>
    <col min="6924" max="6924" width="14" style="354" customWidth="1"/>
    <col min="6925" max="7168" width="29.140625" style="354"/>
    <col min="7169" max="7169" width="5.140625" style="354" customWidth="1"/>
    <col min="7170" max="7170" width="30.42578125" style="354" customWidth="1"/>
    <col min="7171" max="7171" width="25.85546875" style="354" customWidth="1"/>
    <col min="7172" max="7172" width="14.85546875" style="354" customWidth="1"/>
    <col min="7173" max="7173" width="9.85546875" style="354" customWidth="1"/>
    <col min="7174" max="7174" width="0" style="354" hidden="1" customWidth="1"/>
    <col min="7175" max="7176" width="9.42578125" style="354" customWidth="1"/>
    <col min="7177" max="7177" width="12.140625" style="354" customWidth="1"/>
    <col min="7178" max="7178" width="22.85546875" style="354" customWidth="1"/>
    <col min="7179" max="7179" width="17.140625" style="354" customWidth="1"/>
    <col min="7180" max="7180" width="14" style="354" customWidth="1"/>
    <col min="7181" max="7424" width="29.140625" style="354"/>
    <col min="7425" max="7425" width="5.140625" style="354" customWidth="1"/>
    <col min="7426" max="7426" width="30.42578125" style="354" customWidth="1"/>
    <col min="7427" max="7427" width="25.85546875" style="354" customWidth="1"/>
    <col min="7428" max="7428" width="14.85546875" style="354" customWidth="1"/>
    <col min="7429" max="7429" width="9.85546875" style="354" customWidth="1"/>
    <col min="7430" max="7430" width="0" style="354" hidden="1" customWidth="1"/>
    <col min="7431" max="7432" width="9.42578125" style="354" customWidth="1"/>
    <col min="7433" max="7433" width="12.140625" style="354" customWidth="1"/>
    <col min="7434" max="7434" width="22.85546875" style="354" customWidth="1"/>
    <col min="7435" max="7435" width="17.140625" style="354" customWidth="1"/>
    <col min="7436" max="7436" width="14" style="354" customWidth="1"/>
    <col min="7437" max="7680" width="29.140625" style="354"/>
    <col min="7681" max="7681" width="5.140625" style="354" customWidth="1"/>
    <col min="7682" max="7682" width="30.42578125" style="354" customWidth="1"/>
    <col min="7683" max="7683" width="25.85546875" style="354" customWidth="1"/>
    <col min="7684" max="7684" width="14.85546875" style="354" customWidth="1"/>
    <col min="7685" max="7685" width="9.85546875" style="354" customWidth="1"/>
    <col min="7686" max="7686" width="0" style="354" hidden="1" customWidth="1"/>
    <col min="7687" max="7688" width="9.42578125" style="354" customWidth="1"/>
    <col min="7689" max="7689" width="12.140625" style="354" customWidth="1"/>
    <col min="7690" max="7690" width="22.85546875" style="354" customWidth="1"/>
    <col min="7691" max="7691" width="17.140625" style="354" customWidth="1"/>
    <col min="7692" max="7692" width="14" style="354" customWidth="1"/>
    <col min="7693" max="7936" width="29.140625" style="354"/>
    <col min="7937" max="7937" width="5.140625" style="354" customWidth="1"/>
    <col min="7938" max="7938" width="30.42578125" style="354" customWidth="1"/>
    <col min="7939" max="7939" width="25.85546875" style="354" customWidth="1"/>
    <col min="7940" max="7940" width="14.85546875" style="354" customWidth="1"/>
    <col min="7941" max="7941" width="9.85546875" style="354" customWidth="1"/>
    <col min="7942" max="7942" width="0" style="354" hidden="1" customWidth="1"/>
    <col min="7943" max="7944" width="9.42578125" style="354" customWidth="1"/>
    <col min="7945" max="7945" width="12.140625" style="354" customWidth="1"/>
    <col min="7946" max="7946" width="22.85546875" style="354" customWidth="1"/>
    <col min="7947" max="7947" width="17.140625" style="354" customWidth="1"/>
    <col min="7948" max="7948" width="14" style="354" customWidth="1"/>
    <col min="7949" max="8192" width="29.140625" style="354"/>
    <col min="8193" max="8193" width="5.140625" style="354" customWidth="1"/>
    <col min="8194" max="8194" width="30.42578125" style="354" customWidth="1"/>
    <col min="8195" max="8195" width="25.85546875" style="354" customWidth="1"/>
    <col min="8196" max="8196" width="14.85546875" style="354" customWidth="1"/>
    <col min="8197" max="8197" width="9.85546875" style="354" customWidth="1"/>
    <col min="8198" max="8198" width="0" style="354" hidden="1" customWidth="1"/>
    <col min="8199" max="8200" width="9.42578125" style="354" customWidth="1"/>
    <col min="8201" max="8201" width="12.140625" style="354" customWidth="1"/>
    <col min="8202" max="8202" width="22.85546875" style="354" customWidth="1"/>
    <col min="8203" max="8203" width="17.140625" style="354" customWidth="1"/>
    <col min="8204" max="8204" width="14" style="354" customWidth="1"/>
    <col min="8205" max="8448" width="29.140625" style="354"/>
    <col min="8449" max="8449" width="5.140625" style="354" customWidth="1"/>
    <col min="8450" max="8450" width="30.42578125" style="354" customWidth="1"/>
    <col min="8451" max="8451" width="25.85546875" style="354" customWidth="1"/>
    <col min="8452" max="8452" width="14.85546875" style="354" customWidth="1"/>
    <col min="8453" max="8453" width="9.85546875" style="354" customWidth="1"/>
    <col min="8454" max="8454" width="0" style="354" hidden="1" customWidth="1"/>
    <col min="8455" max="8456" width="9.42578125" style="354" customWidth="1"/>
    <col min="8457" max="8457" width="12.140625" style="354" customWidth="1"/>
    <col min="8458" max="8458" width="22.85546875" style="354" customWidth="1"/>
    <col min="8459" max="8459" width="17.140625" style="354" customWidth="1"/>
    <col min="8460" max="8460" width="14" style="354" customWidth="1"/>
    <col min="8461" max="8704" width="29.140625" style="354"/>
    <col min="8705" max="8705" width="5.140625" style="354" customWidth="1"/>
    <col min="8706" max="8706" width="30.42578125" style="354" customWidth="1"/>
    <col min="8707" max="8707" width="25.85546875" style="354" customWidth="1"/>
    <col min="8708" max="8708" width="14.85546875" style="354" customWidth="1"/>
    <col min="8709" max="8709" width="9.85546875" style="354" customWidth="1"/>
    <col min="8710" max="8710" width="0" style="354" hidden="1" customWidth="1"/>
    <col min="8711" max="8712" width="9.42578125" style="354" customWidth="1"/>
    <col min="8713" max="8713" width="12.140625" style="354" customWidth="1"/>
    <col min="8714" max="8714" width="22.85546875" style="354" customWidth="1"/>
    <col min="8715" max="8715" width="17.140625" style="354" customWidth="1"/>
    <col min="8716" max="8716" width="14" style="354" customWidth="1"/>
    <col min="8717" max="8960" width="29.140625" style="354"/>
    <col min="8961" max="8961" width="5.140625" style="354" customWidth="1"/>
    <col min="8962" max="8962" width="30.42578125" style="354" customWidth="1"/>
    <col min="8963" max="8963" width="25.85546875" style="354" customWidth="1"/>
    <col min="8964" max="8964" width="14.85546875" style="354" customWidth="1"/>
    <col min="8965" max="8965" width="9.85546875" style="354" customWidth="1"/>
    <col min="8966" max="8966" width="0" style="354" hidden="1" customWidth="1"/>
    <col min="8967" max="8968" width="9.42578125" style="354" customWidth="1"/>
    <col min="8969" max="8969" width="12.140625" style="354" customWidth="1"/>
    <col min="8970" max="8970" width="22.85546875" style="354" customWidth="1"/>
    <col min="8971" max="8971" width="17.140625" style="354" customWidth="1"/>
    <col min="8972" max="8972" width="14" style="354" customWidth="1"/>
    <col min="8973" max="9216" width="29.140625" style="354"/>
    <col min="9217" max="9217" width="5.140625" style="354" customWidth="1"/>
    <col min="9218" max="9218" width="30.42578125" style="354" customWidth="1"/>
    <col min="9219" max="9219" width="25.85546875" style="354" customWidth="1"/>
    <col min="9220" max="9220" width="14.85546875" style="354" customWidth="1"/>
    <col min="9221" max="9221" width="9.85546875" style="354" customWidth="1"/>
    <col min="9222" max="9222" width="0" style="354" hidden="1" customWidth="1"/>
    <col min="9223" max="9224" width="9.42578125" style="354" customWidth="1"/>
    <col min="9225" max="9225" width="12.140625" style="354" customWidth="1"/>
    <col min="9226" max="9226" width="22.85546875" style="354" customWidth="1"/>
    <col min="9227" max="9227" width="17.140625" style="354" customWidth="1"/>
    <col min="9228" max="9228" width="14" style="354" customWidth="1"/>
    <col min="9229" max="9472" width="29.140625" style="354"/>
    <col min="9473" max="9473" width="5.140625" style="354" customWidth="1"/>
    <col min="9474" max="9474" width="30.42578125" style="354" customWidth="1"/>
    <col min="9475" max="9475" width="25.85546875" style="354" customWidth="1"/>
    <col min="9476" max="9476" width="14.85546875" style="354" customWidth="1"/>
    <col min="9477" max="9477" width="9.85546875" style="354" customWidth="1"/>
    <col min="9478" max="9478" width="0" style="354" hidden="1" customWidth="1"/>
    <col min="9479" max="9480" width="9.42578125" style="354" customWidth="1"/>
    <col min="9481" max="9481" width="12.140625" style="354" customWidth="1"/>
    <col min="9482" max="9482" width="22.85546875" style="354" customWidth="1"/>
    <col min="9483" max="9483" width="17.140625" style="354" customWidth="1"/>
    <col min="9484" max="9484" width="14" style="354" customWidth="1"/>
    <col min="9485" max="9728" width="29.140625" style="354"/>
    <col min="9729" max="9729" width="5.140625" style="354" customWidth="1"/>
    <col min="9730" max="9730" width="30.42578125" style="354" customWidth="1"/>
    <col min="9731" max="9731" width="25.85546875" style="354" customWidth="1"/>
    <col min="9732" max="9732" width="14.85546875" style="354" customWidth="1"/>
    <col min="9733" max="9733" width="9.85546875" style="354" customWidth="1"/>
    <col min="9734" max="9734" width="0" style="354" hidden="1" customWidth="1"/>
    <col min="9735" max="9736" width="9.42578125" style="354" customWidth="1"/>
    <col min="9737" max="9737" width="12.140625" style="354" customWidth="1"/>
    <col min="9738" max="9738" width="22.85546875" style="354" customWidth="1"/>
    <col min="9739" max="9739" width="17.140625" style="354" customWidth="1"/>
    <col min="9740" max="9740" width="14" style="354" customWidth="1"/>
    <col min="9741" max="9984" width="29.140625" style="354"/>
    <col min="9985" max="9985" width="5.140625" style="354" customWidth="1"/>
    <col min="9986" max="9986" width="30.42578125" style="354" customWidth="1"/>
    <col min="9987" max="9987" width="25.85546875" style="354" customWidth="1"/>
    <col min="9988" max="9988" width="14.85546875" style="354" customWidth="1"/>
    <col min="9989" max="9989" width="9.85546875" style="354" customWidth="1"/>
    <col min="9990" max="9990" width="0" style="354" hidden="1" customWidth="1"/>
    <col min="9991" max="9992" width="9.42578125" style="354" customWidth="1"/>
    <col min="9993" max="9993" width="12.140625" style="354" customWidth="1"/>
    <col min="9994" max="9994" width="22.85546875" style="354" customWidth="1"/>
    <col min="9995" max="9995" width="17.140625" style="354" customWidth="1"/>
    <col min="9996" max="9996" width="14" style="354" customWidth="1"/>
    <col min="9997" max="10240" width="29.140625" style="354"/>
    <col min="10241" max="10241" width="5.140625" style="354" customWidth="1"/>
    <col min="10242" max="10242" width="30.42578125" style="354" customWidth="1"/>
    <col min="10243" max="10243" width="25.85546875" style="354" customWidth="1"/>
    <col min="10244" max="10244" width="14.85546875" style="354" customWidth="1"/>
    <col min="10245" max="10245" width="9.85546875" style="354" customWidth="1"/>
    <col min="10246" max="10246" width="0" style="354" hidden="1" customWidth="1"/>
    <col min="10247" max="10248" width="9.42578125" style="354" customWidth="1"/>
    <col min="10249" max="10249" width="12.140625" style="354" customWidth="1"/>
    <col min="10250" max="10250" width="22.85546875" style="354" customWidth="1"/>
    <col min="10251" max="10251" width="17.140625" style="354" customWidth="1"/>
    <col min="10252" max="10252" width="14" style="354" customWidth="1"/>
    <col min="10253" max="10496" width="29.140625" style="354"/>
    <col min="10497" max="10497" width="5.140625" style="354" customWidth="1"/>
    <col min="10498" max="10498" width="30.42578125" style="354" customWidth="1"/>
    <col min="10499" max="10499" width="25.85546875" style="354" customWidth="1"/>
    <col min="10500" max="10500" width="14.85546875" style="354" customWidth="1"/>
    <col min="10501" max="10501" width="9.85546875" style="354" customWidth="1"/>
    <col min="10502" max="10502" width="0" style="354" hidden="1" customWidth="1"/>
    <col min="10503" max="10504" width="9.42578125" style="354" customWidth="1"/>
    <col min="10505" max="10505" width="12.140625" style="354" customWidth="1"/>
    <col min="10506" max="10506" width="22.85546875" style="354" customWidth="1"/>
    <col min="10507" max="10507" width="17.140625" style="354" customWidth="1"/>
    <col min="10508" max="10508" width="14" style="354" customWidth="1"/>
    <col min="10509" max="10752" width="29.140625" style="354"/>
    <col min="10753" max="10753" width="5.140625" style="354" customWidth="1"/>
    <col min="10754" max="10754" width="30.42578125" style="354" customWidth="1"/>
    <col min="10755" max="10755" width="25.85546875" style="354" customWidth="1"/>
    <col min="10756" max="10756" width="14.85546875" style="354" customWidth="1"/>
    <col min="10757" max="10757" width="9.85546875" style="354" customWidth="1"/>
    <col min="10758" max="10758" width="0" style="354" hidden="1" customWidth="1"/>
    <col min="10759" max="10760" width="9.42578125" style="354" customWidth="1"/>
    <col min="10761" max="10761" width="12.140625" style="354" customWidth="1"/>
    <col min="10762" max="10762" width="22.85546875" style="354" customWidth="1"/>
    <col min="10763" max="10763" width="17.140625" style="354" customWidth="1"/>
    <col min="10764" max="10764" width="14" style="354" customWidth="1"/>
    <col min="10765" max="11008" width="29.140625" style="354"/>
    <col min="11009" max="11009" width="5.140625" style="354" customWidth="1"/>
    <col min="11010" max="11010" width="30.42578125" style="354" customWidth="1"/>
    <col min="11011" max="11011" width="25.85546875" style="354" customWidth="1"/>
    <col min="11012" max="11012" width="14.85546875" style="354" customWidth="1"/>
    <col min="11013" max="11013" width="9.85546875" style="354" customWidth="1"/>
    <col min="11014" max="11014" width="0" style="354" hidden="1" customWidth="1"/>
    <col min="11015" max="11016" width="9.42578125" style="354" customWidth="1"/>
    <col min="11017" max="11017" width="12.140625" style="354" customWidth="1"/>
    <col min="11018" max="11018" width="22.85546875" style="354" customWidth="1"/>
    <col min="11019" max="11019" width="17.140625" style="354" customWidth="1"/>
    <col min="11020" max="11020" width="14" style="354" customWidth="1"/>
    <col min="11021" max="11264" width="29.140625" style="354"/>
    <col min="11265" max="11265" width="5.140625" style="354" customWidth="1"/>
    <col min="11266" max="11266" width="30.42578125" style="354" customWidth="1"/>
    <col min="11267" max="11267" width="25.85546875" style="354" customWidth="1"/>
    <col min="11268" max="11268" width="14.85546875" style="354" customWidth="1"/>
    <col min="11269" max="11269" width="9.85546875" style="354" customWidth="1"/>
    <col min="11270" max="11270" width="0" style="354" hidden="1" customWidth="1"/>
    <col min="11271" max="11272" width="9.42578125" style="354" customWidth="1"/>
    <col min="11273" max="11273" width="12.140625" style="354" customWidth="1"/>
    <col min="11274" max="11274" width="22.85546875" style="354" customWidth="1"/>
    <col min="11275" max="11275" width="17.140625" style="354" customWidth="1"/>
    <col min="11276" max="11276" width="14" style="354" customWidth="1"/>
    <col min="11277" max="11520" width="29.140625" style="354"/>
    <col min="11521" max="11521" width="5.140625" style="354" customWidth="1"/>
    <col min="11522" max="11522" width="30.42578125" style="354" customWidth="1"/>
    <col min="11523" max="11523" width="25.85546875" style="354" customWidth="1"/>
    <col min="11524" max="11524" width="14.85546875" style="354" customWidth="1"/>
    <col min="11525" max="11525" width="9.85546875" style="354" customWidth="1"/>
    <col min="11526" max="11526" width="0" style="354" hidden="1" customWidth="1"/>
    <col min="11527" max="11528" width="9.42578125" style="354" customWidth="1"/>
    <col min="11529" max="11529" width="12.140625" style="354" customWidth="1"/>
    <col min="11530" max="11530" width="22.85546875" style="354" customWidth="1"/>
    <col min="11531" max="11531" width="17.140625" style="354" customWidth="1"/>
    <col min="11532" max="11532" width="14" style="354" customWidth="1"/>
    <col min="11533" max="11776" width="29.140625" style="354"/>
    <col min="11777" max="11777" width="5.140625" style="354" customWidth="1"/>
    <col min="11778" max="11778" width="30.42578125" style="354" customWidth="1"/>
    <col min="11779" max="11779" width="25.85546875" style="354" customWidth="1"/>
    <col min="11780" max="11780" width="14.85546875" style="354" customWidth="1"/>
    <col min="11781" max="11781" width="9.85546875" style="354" customWidth="1"/>
    <col min="11782" max="11782" width="0" style="354" hidden="1" customWidth="1"/>
    <col min="11783" max="11784" width="9.42578125" style="354" customWidth="1"/>
    <col min="11785" max="11785" width="12.140625" style="354" customWidth="1"/>
    <col min="11786" max="11786" width="22.85546875" style="354" customWidth="1"/>
    <col min="11787" max="11787" width="17.140625" style="354" customWidth="1"/>
    <col min="11788" max="11788" width="14" style="354" customWidth="1"/>
    <col min="11789" max="12032" width="29.140625" style="354"/>
    <col min="12033" max="12033" width="5.140625" style="354" customWidth="1"/>
    <col min="12034" max="12034" width="30.42578125" style="354" customWidth="1"/>
    <col min="12035" max="12035" width="25.85546875" style="354" customWidth="1"/>
    <col min="12036" max="12036" width="14.85546875" style="354" customWidth="1"/>
    <col min="12037" max="12037" width="9.85546875" style="354" customWidth="1"/>
    <col min="12038" max="12038" width="0" style="354" hidden="1" customWidth="1"/>
    <col min="12039" max="12040" width="9.42578125" style="354" customWidth="1"/>
    <col min="12041" max="12041" width="12.140625" style="354" customWidth="1"/>
    <col min="12042" max="12042" width="22.85546875" style="354" customWidth="1"/>
    <col min="12043" max="12043" width="17.140625" style="354" customWidth="1"/>
    <col min="12044" max="12044" width="14" style="354" customWidth="1"/>
    <col min="12045" max="12288" width="29.140625" style="354"/>
    <col min="12289" max="12289" width="5.140625" style="354" customWidth="1"/>
    <col min="12290" max="12290" width="30.42578125" style="354" customWidth="1"/>
    <col min="12291" max="12291" width="25.85546875" style="354" customWidth="1"/>
    <col min="12292" max="12292" width="14.85546875" style="354" customWidth="1"/>
    <col min="12293" max="12293" width="9.85546875" style="354" customWidth="1"/>
    <col min="12294" max="12294" width="0" style="354" hidden="1" customWidth="1"/>
    <col min="12295" max="12296" width="9.42578125" style="354" customWidth="1"/>
    <col min="12297" max="12297" width="12.140625" style="354" customWidth="1"/>
    <col min="12298" max="12298" width="22.85546875" style="354" customWidth="1"/>
    <col min="12299" max="12299" width="17.140625" style="354" customWidth="1"/>
    <col min="12300" max="12300" width="14" style="354" customWidth="1"/>
    <col min="12301" max="12544" width="29.140625" style="354"/>
    <col min="12545" max="12545" width="5.140625" style="354" customWidth="1"/>
    <col min="12546" max="12546" width="30.42578125" style="354" customWidth="1"/>
    <col min="12547" max="12547" width="25.85546875" style="354" customWidth="1"/>
    <col min="12548" max="12548" width="14.85546875" style="354" customWidth="1"/>
    <col min="12549" max="12549" width="9.85546875" style="354" customWidth="1"/>
    <col min="12550" max="12550" width="0" style="354" hidden="1" customWidth="1"/>
    <col min="12551" max="12552" width="9.42578125" style="354" customWidth="1"/>
    <col min="12553" max="12553" width="12.140625" style="354" customWidth="1"/>
    <col min="12554" max="12554" width="22.85546875" style="354" customWidth="1"/>
    <col min="12555" max="12555" width="17.140625" style="354" customWidth="1"/>
    <col min="12556" max="12556" width="14" style="354" customWidth="1"/>
    <col min="12557" max="12800" width="29.140625" style="354"/>
    <col min="12801" max="12801" width="5.140625" style="354" customWidth="1"/>
    <col min="12802" max="12802" width="30.42578125" style="354" customWidth="1"/>
    <col min="12803" max="12803" width="25.85546875" style="354" customWidth="1"/>
    <col min="12804" max="12804" width="14.85546875" style="354" customWidth="1"/>
    <col min="12805" max="12805" width="9.85546875" style="354" customWidth="1"/>
    <col min="12806" max="12806" width="0" style="354" hidden="1" customWidth="1"/>
    <col min="12807" max="12808" width="9.42578125" style="354" customWidth="1"/>
    <col min="12809" max="12809" width="12.140625" style="354" customWidth="1"/>
    <col min="12810" max="12810" width="22.85546875" style="354" customWidth="1"/>
    <col min="12811" max="12811" width="17.140625" style="354" customWidth="1"/>
    <col min="12812" max="12812" width="14" style="354" customWidth="1"/>
    <col min="12813" max="13056" width="29.140625" style="354"/>
    <col min="13057" max="13057" width="5.140625" style="354" customWidth="1"/>
    <col min="13058" max="13058" width="30.42578125" style="354" customWidth="1"/>
    <col min="13059" max="13059" width="25.85546875" style="354" customWidth="1"/>
    <col min="13060" max="13060" width="14.85546875" style="354" customWidth="1"/>
    <col min="13061" max="13061" width="9.85546875" style="354" customWidth="1"/>
    <col min="13062" max="13062" width="0" style="354" hidden="1" customWidth="1"/>
    <col min="13063" max="13064" width="9.42578125" style="354" customWidth="1"/>
    <col min="13065" max="13065" width="12.140625" style="354" customWidth="1"/>
    <col min="13066" max="13066" width="22.85546875" style="354" customWidth="1"/>
    <col min="13067" max="13067" width="17.140625" style="354" customWidth="1"/>
    <col min="13068" max="13068" width="14" style="354" customWidth="1"/>
    <col min="13069" max="13312" width="29.140625" style="354"/>
    <col min="13313" max="13313" width="5.140625" style="354" customWidth="1"/>
    <col min="13314" max="13314" width="30.42578125" style="354" customWidth="1"/>
    <col min="13315" max="13315" width="25.85546875" style="354" customWidth="1"/>
    <col min="13316" max="13316" width="14.85546875" style="354" customWidth="1"/>
    <col min="13317" max="13317" width="9.85546875" style="354" customWidth="1"/>
    <col min="13318" max="13318" width="0" style="354" hidden="1" customWidth="1"/>
    <col min="13319" max="13320" width="9.42578125" style="354" customWidth="1"/>
    <col min="13321" max="13321" width="12.140625" style="354" customWidth="1"/>
    <col min="13322" max="13322" width="22.85546875" style="354" customWidth="1"/>
    <col min="13323" max="13323" width="17.140625" style="354" customWidth="1"/>
    <col min="13324" max="13324" width="14" style="354" customWidth="1"/>
    <col min="13325" max="13568" width="29.140625" style="354"/>
    <col min="13569" max="13569" width="5.140625" style="354" customWidth="1"/>
    <col min="13570" max="13570" width="30.42578125" style="354" customWidth="1"/>
    <col min="13571" max="13571" width="25.85546875" style="354" customWidth="1"/>
    <col min="13572" max="13572" width="14.85546875" style="354" customWidth="1"/>
    <col min="13573" max="13573" width="9.85546875" style="354" customWidth="1"/>
    <col min="13574" max="13574" width="0" style="354" hidden="1" customWidth="1"/>
    <col min="13575" max="13576" width="9.42578125" style="354" customWidth="1"/>
    <col min="13577" max="13577" width="12.140625" style="354" customWidth="1"/>
    <col min="13578" max="13578" width="22.85546875" style="354" customWidth="1"/>
    <col min="13579" max="13579" width="17.140625" style="354" customWidth="1"/>
    <col min="13580" max="13580" width="14" style="354" customWidth="1"/>
    <col min="13581" max="13824" width="29.140625" style="354"/>
    <col min="13825" max="13825" width="5.140625" style="354" customWidth="1"/>
    <col min="13826" max="13826" width="30.42578125" style="354" customWidth="1"/>
    <col min="13827" max="13827" width="25.85546875" style="354" customWidth="1"/>
    <col min="13828" max="13828" width="14.85546875" style="354" customWidth="1"/>
    <col min="13829" max="13829" width="9.85546875" style="354" customWidth="1"/>
    <col min="13830" max="13830" width="0" style="354" hidden="1" customWidth="1"/>
    <col min="13831" max="13832" width="9.42578125" style="354" customWidth="1"/>
    <col min="13833" max="13833" width="12.140625" style="354" customWidth="1"/>
    <col min="13834" max="13834" width="22.85546875" style="354" customWidth="1"/>
    <col min="13835" max="13835" width="17.140625" style="354" customWidth="1"/>
    <col min="13836" max="13836" width="14" style="354" customWidth="1"/>
    <col min="13837" max="14080" width="29.140625" style="354"/>
    <col min="14081" max="14081" width="5.140625" style="354" customWidth="1"/>
    <col min="14082" max="14082" width="30.42578125" style="354" customWidth="1"/>
    <col min="14083" max="14083" width="25.85546875" style="354" customWidth="1"/>
    <col min="14084" max="14084" width="14.85546875" style="354" customWidth="1"/>
    <col min="14085" max="14085" width="9.85546875" style="354" customWidth="1"/>
    <col min="14086" max="14086" width="0" style="354" hidden="1" customWidth="1"/>
    <col min="14087" max="14088" width="9.42578125" style="354" customWidth="1"/>
    <col min="14089" max="14089" width="12.140625" style="354" customWidth="1"/>
    <col min="14090" max="14090" width="22.85546875" style="354" customWidth="1"/>
    <col min="14091" max="14091" width="17.140625" style="354" customWidth="1"/>
    <col min="14092" max="14092" width="14" style="354" customWidth="1"/>
    <col min="14093" max="14336" width="29.140625" style="354"/>
    <col min="14337" max="14337" width="5.140625" style="354" customWidth="1"/>
    <col min="14338" max="14338" width="30.42578125" style="354" customWidth="1"/>
    <col min="14339" max="14339" width="25.85546875" style="354" customWidth="1"/>
    <col min="14340" max="14340" width="14.85546875" style="354" customWidth="1"/>
    <col min="14341" max="14341" width="9.85546875" style="354" customWidth="1"/>
    <col min="14342" max="14342" width="0" style="354" hidden="1" customWidth="1"/>
    <col min="14343" max="14344" width="9.42578125" style="354" customWidth="1"/>
    <col min="14345" max="14345" width="12.140625" style="354" customWidth="1"/>
    <col min="14346" max="14346" width="22.85546875" style="354" customWidth="1"/>
    <col min="14347" max="14347" width="17.140625" style="354" customWidth="1"/>
    <col min="14348" max="14348" width="14" style="354" customWidth="1"/>
    <col min="14349" max="14592" width="29.140625" style="354"/>
    <col min="14593" max="14593" width="5.140625" style="354" customWidth="1"/>
    <col min="14594" max="14594" width="30.42578125" style="354" customWidth="1"/>
    <col min="14595" max="14595" width="25.85546875" style="354" customWidth="1"/>
    <col min="14596" max="14596" width="14.85546875" style="354" customWidth="1"/>
    <col min="14597" max="14597" width="9.85546875" style="354" customWidth="1"/>
    <col min="14598" max="14598" width="0" style="354" hidden="1" customWidth="1"/>
    <col min="14599" max="14600" width="9.42578125" style="354" customWidth="1"/>
    <col min="14601" max="14601" width="12.140625" style="354" customWidth="1"/>
    <col min="14602" max="14602" width="22.85546875" style="354" customWidth="1"/>
    <col min="14603" max="14603" width="17.140625" style="354" customWidth="1"/>
    <col min="14604" max="14604" width="14" style="354" customWidth="1"/>
    <col min="14605" max="14848" width="29.140625" style="354"/>
    <col min="14849" max="14849" width="5.140625" style="354" customWidth="1"/>
    <col min="14850" max="14850" width="30.42578125" style="354" customWidth="1"/>
    <col min="14851" max="14851" width="25.85546875" style="354" customWidth="1"/>
    <col min="14852" max="14852" width="14.85546875" style="354" customWidth="1"/>
    <col min="14853" max="14853" width="9.85546875" style="354" customWidth="1"/>
    <col min="14854" max="14854" width="0" style="354" hidden="1" customWidth="1"/>
    <col min="14855" max="14856" width="9.42578125" style="354" customWidth="1"/>
    <col min="14857" max="14857" width="12.140625" style="354" customWidth="1"/>
    <col min="14858" max="14858" width="22.85546875" style="354" customWidth="1"/>
    <col min="14859" max="14859" width="17.140625" style="354" customWidth="1"/>
    <col min="14860" max="14860" width="14" style="354" customWidth="1"/>
    <col min="14861" max="15104" width="29.140625" style="354"/>
    <col min="15105" max="15105" width="5.140625" style="354" customWidth="1"/>
    <col min="15106" max="15106" width="30.42578125" style="354" customWidth="1"/>
    <col min="15107" max="15107" width="25.85546875" style="354" customWidth="1"/>
    <col min="15108" max="15108" width="14.85546875" style="354" customWidth="1"/>
    <col min="15109" max="15109" width="9.85546875" style="354" customWidth="1"/>
    <col min="15110" max="15110" width="0" style="354" hidden="1" customWidth="1"/>
    <col min="15111" max="15112" width="9.42578125" style="354" customWidth="1"/>
    <col min="15113" max="15113" width="12.140625" style="354" customWidth="1"/>
    <col min="15114" max="15114" width="22.85546875" style="354" customWidth="1"/>
    <col min="15115" max="15115" width="17.140625" style="354" customWidth="1"/>
    <col min="15116" max="15116" width="14" style="354" customWidth="1"/>
    <col min="15117" max="15360" width="29.140625" style="354"/>
    <col min="15361" max="15361" width="5.140625" style="354" customWidth="1"/>
    <col min="15362" max="15362" width="30.42578125" style="354" customWidth="1"/>
    <col min="15363" max="15363" width="25.85546875" style="354" customWidth="1"/>
    <col min="15364" max="15364" width="14.85546875" style="354" customWidth="1"/>
    <col min="15365" max="15365" width="9.85546875" style="354" customWidth="1"/>
    <col min="15366" max="15366" width="0" style="354" hidden="1" customWidth="1"/>
    <col min="15367" max="15368" width="9.42578125" style="354" customWidth="1"/>
    <col min="15369" max="15369" width="12.140625" style="354" customWidth="1"/>
    <col min="15370" max="15370" width="22.85546875" style="354" customWidth="1"/>
    <col min="15371" max="15371" width="17.140625" style="354" customWidth="1"/>
    <col min="15372" max="15372" width="14" style="354" customWidth="1"/>
    <col min="15373" max="15616" width="29.140625" style="354"/>
    <col min="15617" max="15617" width="5.140625" style="354" customWidth="1"/>
    <col min="15618" max="15618" width="30.42578125" style="354" customWidth="1"/>
    <col min="15619" max="15619" width="25.85546875" style="354" customWidth="1"/>
    <col min="15620" max="15620" width="14.85546875" style="354" customWidth="1"/>
    <col min="15621" max="15621" width="9.85546875" style="354" customWidth="1"/>
    <col min="15622" max="15622" width="0" style="354" hidden="1" customWidth="1"/>
    <col min="15623" max="15624" width="9.42578125" style="354" customWidth="1"/>
    <col min="15625" max="15625" width="12.140625" style="354" customWidth="1"/>
    <col min="15626" max="15626" width="22.85546875" style="354" customWidth="1"/>
    <col min="15627" max="15627" width="17.140625" style="354" customWidth="1"/>
    <col min="15628" max="15628" width="14" style="354" customWidth="1"/>
    <col min="15629" max="15872" width="29.140625" style="354"/>
    <col min="15873" max="15873" width="5.140625" style="354" customWidth="1"/>
    <col min="15874" max="15874" width="30.42578125" style="354" customWidth="1"/>
    <col min="15875" max="15875" width="25.85546875" style="354" customWidth="1"/>
    <col min="15876" max="15876" width="14.85546875" style="354" customWidth="1"/>
    <col min="15877" max="15877" width="9.85546875" style="354" customWidth="1"/>
    <col min="15878" max="15878" width="0" style="354" hidden="1" customWidth="1"/>
    <col min="15879" max="15880" width="9.42578125" style="354" customWidth="1"/>
    <col min="15881" max="15881" width="12.140625" style="354" customWidth="1"/>
    <col min="15882" max="15882" width="22.85546875" style="354" customWidth="1"/>
    <col min="15883" max="15883" width="17.140625" style="354" customWidth="1"/>
    <col min="15884" max="15884" width="14" style="354" customWidth="1"/>
    <col min="15885" max="16128" width="29.140625" style="354"/>
    <col min="16129" max="16129" width="5.140625" style="354" customWidth="1"/>
    <col min="16130" max="16130" width="30.42578125" style="354" customWidth="1"/>
    <col min="16131" max="16131" width="25.85546875" style="354" customWidth="1"/>
    <col min="16132" max="16132" width="14.85546875" style="354" customWidth="1"/>
    <col min="16133" max="16133" width="9.85546875" style="354" customWidth="1"/>
    <col min="16134" max="16134" width="0" style="354" hidden="1" customWidth="1"/>
    <col min="16135" max="16136" width="9.42578125" style="354" customWidth="1"/>
    <col min="16137" max="16137" width="12.140625" style="354" customWidth="1"/>
    <col min="16138" max="16138" width="22.85546875" style="354" customWidth="1"/>
    <col min="16139" max="16139" width="17.140625" style="354" customWidth="1"/>
    <col min="16140" max="16140" width="14" style="354" customWidth="1"/>
    <col min="16141" max="16384" width="29.140625" style="354"/>
  </cols>
  <sheetData>
    <row r="2" spans="1:83" ht="17.45" customHeight="1" x14ac:dyDescent="0.25">
      <c r="A2" s="493" t="s">
        <v>733</v>
      </c>
      <c r="B2" s="493"/>
      <c r="C2" s="493"/>
      <c r="D2" s="493"/>
      <c r="E2" s="493"/>
      <c r="F2" s="493"/>
      <c r="G2" s="493"/>
      <c r="H2" s="493"/>
      <c r="I2" s="493"/>
      <c r="J2" s="493"/>
      <c r="K2" s="493"/>
      <c r="L2" s="353"/>
    </row>
    <row r="3" spans="1:83" s="14" customFormat="1" ht="18.75" customHeight="1" x14ac:dyDescent="0.25">
      <c r="A3" s="447" t="s">
        <v>719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83" x14ac:dyDescent="0.25">
      <c r="L4" s="357" t="s">
        <v>530</v>
      </c>
    </row>
    <row r="5" spans="1:83" ht="36" customHeight="1" x14ac:dyDescent="0.25">
      <c r="A5" s="494" t="s">
        <v>502</v>
      </c>
      <c r="B5" s="494" t="s">
        <v>531</v>
      </c>
      <c r="C5" s="494" t="s">
        <v>532</v>
      </c>
      <c r="D5" s="497" t="s">
        <v>533</v>
      </c>
      <c r="E5" s="494" t="s">
        <v>534</v>
      </c>
      <c r="F5" s="500" t="s">
        <v>535</v>
      </c>
      <c r="G5" s="501"/>
      <c r="H5" s="494" t="s">
        <v>536</v>
      </c>
      <c r="I5" s="494" t="s">
        <v>537</v>
      </c>
      <c r="J5" s="494" t="s">
        <v>537</v>
      </c>
      <c r="K5" s="494" t="s">
        <v>30</v>
      </c>
      <c r="L5" s="494" t="s">
        <v>31</v>
      </c>
    </row>
    <row r="6" spans="1:83" x14ac:dyDescent="0.25">
      <c r="A6" s="495"/>
      <c r="B6" s="495"/>
      <c r="C6" s="495"/>
      <c r="D6" s="498"/>
      <c r="E6" s="495"/>
      <c r="F6" s="497" t="s">
        <v>538</v>
      </c>
      <c r="G6" s="497" t="s">
        <v>539</v>
      </c>
      <c r="H6" s="495"/>
      <c r="I6" s="495"/>
      <c r="J6" s="495"/>
      <c r="K6" s="495"/>
      <c r="L6" s="495"/>
    </row>
    <row r="7" spans="1:83" ht="33" customHeight="1" x14ac:dyDescent="0.25">
      <c r="A7" s="496"/>
      <c r="B7" s="496"/>
      <c r="C7" s="496"/>
      <c r="D7" s="499"/>
      <c r="E7" s="496"/>
      <c r="F7" s="499"/>
      <c r="G7" s="499"/>
      <c r="H7" s="496"/>
      <c r="I7" s="496"/>
      <c r="J7" s="496"/>
      <c r="K7" s="496"/>
      <c r="L7" s="496"/>
    </row>
    <row r="8" spans="1:83" s="361" customFormat="1" ht="15.75" x14ac:dyDescent="0.25">
      <c r="A8" s="358"/>
      <c r="B8" s="359" t="s">
        <v>48</v>
      </c>
      <c r="C8" s="360">
        <f t="shared" ref="C8:H8" si="0">SUM(C9:C164)</f>
        <v>551585.22899999993</v>
      </c>
      <c r="D8" s="360">
        <f t="shared" si="0"/>
        <v>393030.58714099997</v>
      </c>
      <c r="E8" s="360">
        <f t="shared" si="0"/>
        <v>167235.641859</v>
      </c>
      <c r="F8" s="360">
        <f t="shared" si="0"/>
        <v>21440.378239000001</v>
      </c>
      <c r="G8" s="360">
        <f t="shared" si="0"/>
        <v>21440.458199000001</v>
      </c>
      <c r="H8" s="360">
        <f t="shared" si="0"/>
        <v>551585.14903999993</v>
      </c>
      <c r="I8" s="294"/>
      <c r="J8" s="399"/>
      <c r="K8" s="294"/>
      <c r="L8" s="294"/>
    </row>
    <row r="9" spans="1:83" ht="31.5" x14ac:dyDescent="0.25">
      <c r="A9" s="362">
        <v>1</v>
      </c>
      <c r="B9" s="363" t="s">
        <v>540</v>
      </c>
      <c r="C9" s="364">
        <v>7407</v>
      </c>
      <c r="D9" s="365">
        <v>7158</v>
      </c>
      <c r="E9" s="365">
        <v>249</v>
      </c>
      <c r="F9" s="365"/>
      <c r="G9" s="365">
        <v>249</v>
      </c>
      <c r="H9" s="365">
        <f t="shared" ref="H9:H72" si="1">C9+F9-G9</f>
        <v>7158</v>
      </c>
      <c r="I9" s="67" t="s">
        <v>541</v>
      </c>
      <c r="J9" s="67" t="s">
        <v>542</v>
      </c>
      <c r="K9" s="67" t="s">
        <v>54</v>
      </c>
      <c r="L9" s="67"/>
    </row>
    <row r="10" spans="1:83" ht="31.5" x14ac:dyDescent="0.25">
      <c r="A10" s="362">
        <f>A9+1</f>
        <v>2</v>
      </c>
      <c r="B10" s="363" t="s">
        <v>543</v>
      </c>
      <c r="C10" s="364">
        <f>18000-1445-2352</f>
        <v>14203</v>
      </c>
      <c r="D10" s="365">
        <v>14110</v>
      </c>
      <c r="E10" s="365">
        <v>93</v>
      </c>
      <c r="F10" s="365"/>
      <c r="G10" s="365">
        <v>93</v>
      </c>
      <c r="H10" s="365">
        <f t="shared" si="1"/>
        <v>14110</v>
      </c>
      <c r="I10" s="67" t="s">
        <v>544</v>
      </c>
      <c r="J10" s="67" t="s">
        <v>542</v>
      </c>
      <c r="K10" s="67" t="s">
        <v>54</v>
      </c>
      <c r="L10" s="67"/>
    </row>
    <row r="11" spans="1:83" ht="47.25" x14ac:dyDescent="0.25">
      <c r="A11" s="362">
        <f t="shared" ref="A11:A73" si="2">A10+1</f>
        <v>3</v>
      </c>
      <c r="B11" s="363" t="s">
        <v>545</v>
      </c>
      <c r="C11" s="364">
        <v>5539</v>
      </c>
      <c r="D11" s="365">
        <v>5426</v>
      </c>
      <c r="E11" s="365">
        <v>113</v>
      </c>
      <c r="F11" s="365"/>
      <c r="G11" s="365">
        <v>113</v>
      </c>
      <c r="H11" s="365">
        <f t="shared" si="1"/>
        <v>5426</v>
      </c>
      <c r="I11" s="67" t="s">
        <v>546</v>
      </c>
      <c r="J11" s="67" t="s">
        <v>542</v>
      </c>
      <c r="K11" s="67" t="s">
        <v>54</v>
      </c>
      <c r="L11" s="67"/>
    </row>
    <row r="12" spans="1:83" ht="31.5" x14ac:dyDescent="0.25">
      <c r="A12" s="362">
        <f t="shared" si="2"/>
        <v>4</v>
      </c>
      <c r="B12" s="363" t="s">
        <v>547</v>
      </c>
      <c r="C12" s="364">
        <v>22000</v>
      </c>
      <c r="D12" s="365">
        <v>21779</v>
      </c>
      <c r="E12" s="365">
        <v>221</v>
      </c>
      <c r="F12" s="365"/>
      <c r="G12" s="365">
        <v>221</v>
      </c>
      <c r="H12" s="365">
        <f t="shared" si="1"/>
        <v>21779</v>
      </c>
      <c r="I12" s="67" t="s">
        <v>548</v>
      </c>
      <c r="J12" s="67" t="s">
        <v>542</v>
      </c>
      <c r="K12" s="67" t="s">
        <v>54</v>
      </c>
      <c r="L12" s="67"/>
    </row>
    <row r="13" spans="1:83" ht="31.5" x14ac:dyDescent="0.25">
      <c r="A13" s="362">
        <f t="shared" si="2"/>
        <v>5</v>
      </c>
      <c r="B13" s="363" t="s">
        <v>549</v>
      </c>
      <c r="C13" s="364">
        <v>5900</v>
      </c>
      <c r="D13" s="365">
        <v>5799</v>
      </c>
      <c r="E13" s="365">
        <v>30</v>
      </c>
      <c r="F13" s="365"/>
      <c r="G13" s="365">
        <v>30</v>
      </c>
      <c r="H13" s="365">
        <f t="shared" si="1"/>
        <v>5870</v>
      </c>
      <c r="I13" s="366" t="s">
        <v>544</v>
      </c>
      <c r="J13" s="67" t="s">
        <v>542</v>
      </c>
      <c r="K13" s="67" t="s">
        <v>54</v>
      </c>
      <c r="L13" s="67"/>
    </row>
    <row r="14" spans="1:83" ht="31.5" x14ac:dyDescent="0.25">
      <c r="A14" s="362">
        <f t="shared" si="2"/>
        <v>6</v>
      </c>
      <c r="B14" s="363" t="s">
        <v>550</v>
      </c>
      <c r="C14" s="364">
        <v>3560</v>
      </c>
      <c r="D14" s="365">
        <v>3521</v>
      </c>
      <c r="E14" s="365">
        <v>39</v>
      </c>
      <c r="F14" s="365"/>
      <c r="G14" s="365">
        <v>39</v>
      </c>
      <c r="H14" s="365">
        <f t="shared" si="1"/>
        <v>3521</v>
      </c>
      <c r="I14" s="366" t="s">
        <v>544</v>
      </c>
      <c r="J14" s="67" t="s">
        <v>542</v>
      </c>
      <c r="K14" s="67" t="s">
        <v>54</v>
      </c>
      <c r="L14" s="67"/>
    </row>
    <row r="15" spans="1:83" ht="31.5" x14ac:dyDescent="0.25">
      <c r="A15" s="362">
        <f t="shared" si="2"/>
        <v>7</v>
      </c>
      <c r="B15" s="363" t="s">
        <v>551</v>
      </c>
      <c r="C15" s="364">
        <v>4470</v>
      </c>
      <c r="D15" s="365">
        <v>4416</v>
      </c>
      <c r="E15" s="365">
        <v>54</v>
      </c>
      <c r="F15" s="365"/>
      <c r="G15" s="365">
        <v>54</v>
      </c>
      <c r="H15" s="365">
        <f t="shared" si="1"/>
        <v>4416</v>
      </c>
      <c r="I15" s="67" t="s">
        <v>552</v>
      </c>
      <c r="J15" s="67" t="s">
        <v>542</v>
      </c>
      <c r="K15" s="67" t="s">
        <v>54</v>
      </c>
      <c r="L15" s="67"/>
    </row>
    <row r="16" spans="1:83" ht="31.5" x14ac:dyDescent="0.25">
      <c r="A16" s="362">
        <f t="shared" si="2"/>
        <v>8</v>
      </c>
      <c r="B16" s="363" t="s">
        <v>553</v>
      </c>
      <c r="C16" s="364">
        <v>12700</v>
      </c>
      <c r="D16" s="365">
        <v>13084</v>
      </c>
      <c r="E16" s="365">
        <v>621</v>
      </c>
      <c r="F16" s="365">
        <v>385</v>
      </c>
      <c r="G16" s="365"/>
      <c r="H16" s="365">
        <f t="shared" si="1"/>
        <v>13085</v>
      </c>
      <c r="I16" s="67" t="s">
        <v>503</v>
      </c>
      <c r="J16" s="67" t="s">
        <v>542</v>
      </c>
      <c r="K16" s="67" t="s">
        <v>54</v>
      </c>
      <c r="L16" s="67"/>
    </row>
    <row r="17" spans="1:12" ht="31.5" x14ac:dyDescent="0.25">
      <c r="A17" s="362">
        <f t="shared" si="2"/>
        <v>9</v>
      </c>
      <c r="B17" s="363" t="s">
        <v>554</v>
      </c>
      <c r="C17" s="364">
        <v>1152</v>
      </c>
      <c r="D17" s="365">
        <v>300</v>
      </c>
      <c r="E17" s="365">
        <v>852</v>
      </c>
      <c r="F17" s="365"/>
      <c r="G17" s="365">
        <v>852</v>
      </c>
      <c r="H17" s="365">
        <f t="shared" si="1"/>
        <v>300</v>
      </c>
      <c r="I17" s="67" t="s">
        <v>544</v>
      </c>
      <c r="J17" s="67" t="s">
        <v>654</v>
      </c>
      <c r="K17" s="67" t="s">
        <v>54</v>
      </c>
      <c r="L17" s="67"/>
    </row>
    <row r="18" spans="1:12" ht="31.5" x14ac:dyDescent="0.25">
      <c r="A18" s="362">
        <f t="shared" si="2"/>
        <v>10</v>
      </c>
      <c r="B18" s="363" t="s">
        <v>130</v>
      </c>
      <c r="C18" s="364">
        <v>10285</v>
      </c>
      <c r="D18" s="365">
        <v>6000</v>
      </c>
      <c r="E18" s="365">
        <v>4285</v>
      </c>
      <c r="F18" s="365">
        <v>2000</v>
      </c>
      <c r="G18" s="365"/>
      <c r="H18" s="365">
        <f t="shared" si="1"/>
        <v>12285</v>
      </c>
      <c r="I18" s="67" t="s">
        <v>555</v>
      </c>
      <c r="J18" s="367" t="s">
        <v>556</v>
      </c>
      <c r="K18" s="67" t="s">
        <v>54</v>
      </c>
      <c r="L18" s="67"/>
    </row>
    <row r="19" spans="1:12" ht="31.5" x14ac:dyDescent="0.25">
      <c r="A19" s="362">
        <f t="shared" si="2"/>
        <v>11</v>
      </c>
      <c r="B19" s="363" t="s">
        <v>274</v>
      </c>
      <c r="C19" s="364">
        <v>12000</v>
      </c>
      <c r="D19" s="365">
        <v>4800</v>
      </c>
      <c r="E19" s="365">
        <v>7200</v>
      </c>
      <c r="F19" s="365">
        <v>1590</v>
      </c>
      <c r="G19" s="365"/>
      <c r="H19" s="365">
        <f t="shared" si="1"/>
        <v>13590</v>
      </c>
      <c r="I19" s="67" t="s">
        <v>557</v>
      </c>
      <c r="J19" s="367" t="s">
        <v>556</v>
      </c>
      <c r="K19" s="67" t="s">
        <v>54</v>
      </c>
      <c r="L19" s="67"/>
    </row>
    <row r="20" spans="1:12" ht="63" x14ac:dyDescent="0.25">
      <c r="A20" s="362">
        <f t="shared" si="2"/>
        <v>12</v>
      </c>
      <c r="B20" s="363" t="s">
        <v>275</v>
      </c>
      <c r="C20" s="364">
        <v>5000</v>
      </c>
      <c r="D20" s="368">
        <v>2000</v>
      </c>
      <c r="E20" s="368">
        <v>3000</v>
      </c>
      <c r="F20" s="368"/>
      <c r="G20" s="369">
        <v>1600</v>
      </c>
      <c r="H20" s="365">
        <f t="shared" si="1"/>
        <v>3400</v>
      </c>
      <c r="I20" s="67" t="s">
        <v>558</v>
      </c>
      <c r="J20" s="367" t="s">
        <v>559</v>
      </c>
      <c r="K20" s="67" t="s">
        <v>54</v>
      </c>
      <c r="L20" s="67"/>
    </row>
    <row r="21" spans="1:12" ht="31.5" x14ac:dyDescent="0.25">
      <c r="A21" s="362">
        <f t="shared" si="2"/>
        <v>13</v>
      </c>
      <c r="B21" s="363" t="s">
        <v>560</v>
      </c>
      <c r="C21" s="364">
        <v>2000</v>
      </c>
      <c r="D21" s="368">
        <v>1276</v>
      </c>
      <c r="E21" s="368">
        <v>724</v>
      </c>
      <c r="F21" s="368"/>
      <c r="G21" s="368">
        <v>724</v>
      </c>
      <c r="H21" s="365">
        <f t="shared" si="1"/>
        <v>1276</v>
      </c>
      <c r="I21" s="67" t="s">
        <v>561</v>
      </c>
      <c r="J21" s="67" t="s">
        <v>542</v>
      </c>
      <c r="K21" s="67" t="s">
        <v>54</v>
      </c>
      <c r="L21" s="67"/>
    </row>
    <row r="22" spans="1:12" s="361" customFormat="1" ht="31.5" x14ac:dyDescent="0.25">
      <c r="A22" s="362">
        <f t="shared" si="2"/>
        <v>14</v>
      </c>
      <c r="B22" s="370" t="s">
        <v>562</v>
      </c>
      <c r="C22" s="371">
        <v>2000</v>
      </c>
      <c r="D22" s="365">
        <v>1579.3202999999999</v>
      </c>
      <c r="E22" s="365">
        <f>C22-D22</f>
        <v>420.67970000000014</v>
      </c>
      <c r="F22" s="369"/>
      <c r="G22" s="369">
        <v>348</v>
      </c>
      <c r="H22" s="365">
        <f t="shared" si="1"/>
        <v>1652</v>
      </c>
      <c r="I22" s="67"/>
      <c r="J22" s="372" t="s">
        <v>563</v>
      </c>
      <c r="K22" s="67" t="s">
        <v>55</v>
      </c>
      <c r="L22" s="67"/>
    </row>
    <row r="23" spans="1:12" s="361" customFormat="1" ht="31.5" x14ac:dyDescent="0.25">
      <c r="A23" s="362">
        <f t="shared" si="2"/>
        <v>15</v>
      </c>
      <c r="B23" s="363" t="s">
        <v>564</v>
      </c>
      <c r="C23" s="371">
        <f>1522+720</f>
        <v>2242</v>
      </c>
      <c r="D23" s="365">
        <v>2242</v>
      </c>
      <c r="E23" s="365">
        <f t="shared" ref="E23:E35" si="3">C23-D23</f>
        <v>0</v>
      </c>
      <c r="F23" s="369">
        <v>136</v>
      </c>
      <c r="G23" s="369"/>
      <c r="H23" s="365">
        <f t="shared" si="1"/>
        <v>2378</v>
      </c>
      <c r="I23" s="67"/>
      <c r="J23" s="372" t="s">
        <v>563</v>
      </c>
      <c r="K23" s="67" t="s">
        <v>55</v>
      </c>
      <c r="L23" s="67"/>
    </row>
    <row r="24" spans="1:12" s="361" customFormat="1" ht="31.5" x14ac:dyDescent="0.25">
      <c r="A24" s="362">
        <f t="shared" si="2"/>
        <v>16</v>
      </c>
      <c r="B24" s="370" t="s">
        <v>565</v>
      </c>
      <c r="C24" s="371">
        <f>6800-2000</f>
        <v>4800</v>
      </c>
      <c r="D24" s="365">
        <v>4669.1109999999999</v>
      </c>
      <c r="E24" s="365">
        <f t="shared" si="3"/>
        <v>130.88900000000012</v>
      </c>
      <c r="F24" s="369"/>
      <c r="G24" s="369">
        <v>130.88900000000012</v>
      </c>
      <c r="H24" s="365">
        <f t="shared" si="1"/>
        <v>4669.1109999999999</v>
      </c>
      <c r="I24" s="67"/>
      <c r="J24" s="372" t="s">
        <v>563</v>
      </c>
      <c r="K24" s="67" t="s">
        <v>55</v>
      </c>
      <c r="L24" s="67"/>
    </row>
    <row r="25" spans="1:12" s="361" customFormat="1" ht="31.5" x14ac:dyDescent="0.25">
      <c r="A25" s="362">
        <f t="shared" si="2"/>
        <v>17</v>
      </c>
      <c r="B25" s="363" t="s">
        <v>331</v>
      </c>
      <c r="C25" s="371">
        <f>3259-324</f>
        <v>2935</v>
      </c>
      <c r="D25" s="365">
        <v>2908.3049999999998</v>
      </c>
      <c r="E25" s="365">
        <f t="shared" si="3"/>
        <v>26.695000000000164</v>
      </c>
      <c r="F25" s="369">
        <v>130</v>
      </c>
      <c r="G25" s="369"/>
      <c r="H25" s="365">
        <f t="shared" si="1"/>
        <v>3065</v>
      </c>
      <c r="I25" s="67"/>
      <c r="J25" s="372" t="s">
        <v>563</v>
      </c>
      <c r="K25" s="67" t="s">
        <v>55</v>
      </c>
      <c r="L25" s="67"/>
    </row>
    <row r="26" spans="1:12" s="361" customFormat="1" ht="31.5" x14ac:dyDescent="0.25">
      <c r="A26" s="362">
        <f t="shared" si="2"/>
        <v>18</v>
      </c>
      <c r="B26" s="363" t="s">
        <v>566</v>
      </c>
      <c r="C26" s="371">
        <v>5460</v>
      </c>
      <c r="D26" s="365">
        <v>3574.6</v>
      </c>
      <c r="E26" s="365">
        <f t="shared" si="3"/>
        <v>1885.4</v>
      </c>
      <c r="F26" s="369"/>
      <c r="G26" s="369">
        <v>708</v>
      </c>
      <c r="H26" s="365">
        <f t="shared" si="1"/>
        <v>4752</v>
      </c>
      <c r="I26" s="67"/>
      <c r="J26" s="372" t="s">
        <v>563</v>
      </c>
      <c r="K26" s="67" t="s">
        <v>55</v>
      </c>
      <c r="L26" s="67"/>
    </row>
    <row r="27" spans="1:12" s="361" customFormat="1" ht="31.5" x14ac:dyDescent="0.25">
      <c r="A27" s="362">
        <f t="shared" si="2"/>
        <v>19</v>
      </c>
      <c r="B27" s="363" t="s">
        <v>567</v>
      </c>
      <c r="C27" s="371">
        <f>4470-170</f>
        <v>4300</v>
      </c>
      <c r="D27" s="365">
        <v>4300</v>
      </c>
      <c r="E27" s="365">
        <f t="shared" si="3"/>
        <v>0</v>
      </c>
      <c r="F27" s="369">
        <v>2.6339999999999999</v>
      </c>
      <c r="G27" s="369"/>
      <c r="H27" s="365">
        <f t="shared" si="1"/>
        <v>4302.634</v>
      </c>
      <c r="I27" s="67"/>
      <c r="J27" s="372" t="s">
        <v>563</v>
      </c>
      <c r="K27" s="67" t="s">
        <v>55</v>
      </c>
      <c r="L27" s="67"/>
    </row>
    <row r="28" spans="1:12" s="361" customFormat="1" ht="31.5" x14ac:dyDescent="0.25">
      <c r="A28" s="362">
        <f t="shared" si="2"/>
        <v>20</v>
      </c>
      <c r="B28" s="363" t="s">
        <v>568</v>
      </c>
      <c r="C28" s="371">
        <f>3500-124</f>
        <v>3376</v>
      </c>
      <c r="D28" s="365">
        <v>3376</v>
      </c>
      <c r="E28" s="365">
        <f t="shared" si="3"/>
        <v>0</v>
      </c>
      <c r="F28" s="369"/>
      <c r="G28" s="369">
        <v>35</v>
      </c>
      <c r="H28" s="365">
        <f t="shared" si="1"/>
        <v>3341</v>
      </c>
      <c r="I28" s="67"/>
      <c r="J28" s="372" t="s">
        <v>563</v>
      </c>
      <c r="K28" s="67" t="s">
        <v>55</v>
      </c>
      <c r="L28" s="67"/>
    </row>
    <row r="29" spans="1:12" s="361" customFormat="1" ht="31.5" x14ac:dyDescent="0.25">
      <c r="A29" s="362">
        <f t="shared" si="2"/>
        <v>21</v>
      </c>
      <c r="B29" s="363" t="s">
        <v>569</v>
      </c>
      <c r="C29" s="369">
        <v>2548</v>
      </c>
      <c r="D29" s="365">
        <v>2548</v>
      </c>
      <c r="E29" s="365">
        <f t="shared" si="3"/>
        <v>0</v>
      </c>
      <c r="F29" s="369"/>
      <c r="G29" s="369">
        <v>48</v>
      </c>
      <c r="H29" s="365">
        <f t="shared" si="1"/>
        <v>2500</v>
      </c>
      <c r="I29" s="67"/>
      <c r="J29" s="372" t="s">
        <v>563</v>
      </c>
      <c r="K29" s="67" t="s">
        <v>55</v>
      </c>
      <c r="L29" s="67"/>
    </row>
    <row r="30" spans="1:12" s="361" customFormat="1" ht="31.5" x14ac:dyDescent="0.25">
      <c r="A30" s="362">
        <f t="shared" si="2"/>
        <v>22</v>
      </c>
      <c r="B30" s="363" t="s">
        <v>570</v>
      </c>
      <c r="C30" s="369">
        <f>10000-310</f>
        <v>9690</v>
      </c>
      <c r="D30" s="365">
        <v>9781.262999999999</v>
      </c>
      <c r="E30" s="365">
        <f t="shared" si="3"/>
        <v>-91.26299999999901</v>
      </c>
      <c r="F30" s="369"/>
      <c r="G30" s="369">
        <v>283</v>
      </c>
      <c r="H30" s="365">
        <f t="shared" si="1"/>
        <v>9407</v>
      </c>
      <c r="I30" s="67"/>
      <c r="J30" s="372" t="s">
        <v>563</v>
      </c>
      <c r="K30" s="67" t="s">
        <v>55</v>
      </c>
      <c r="L30" s="67"/>
    </row>
    <row r="31" spans="1:12" s="361" customFormat="1" ht="31.5" x14ac:dyDescent="0.25">
      <c r="A31" s="362">
        <f t="shared" si="2"/>
        <v>23</v>
      </c>
      <c r="B31" s="363" t="s">
        <v>571</v>
      </c>
      <c r="C31" s="371">
        <v>2500</v>
      </c>
      <c r="D31" s="365">
        <v>2500</v>
      </c>
      <c r="E31" s="365">
        <f t="shared" si="3"/>
        <v>0</v>
      </c>
      <c r="F31" s="369"/>
      <c r="G31" s="369">
        <v>33</v>
      </c>
      <c r="H31" s="365">
        <f t="shared" si="1"/>
        <v>2467</v>
      </c>
      <c r="I31" s="67"/>
      <c r="J31" s="372" t="s">
        <v>563</v>
      </c>
      <c r="K31" s="67" t="s">
        <v>55</v>
      </c>
      <c r="L31" s="67"/>
    </row>
    <row r="32" spans="1:12" s="361" customFormat="1" ht="31.5" x14ac:dyDescent="0.25">
      <c r="A32" s="362">
        <f t="shared" si="2"/>
        <v>24</v>
      </c>
      <c r="B32" s="363" t="s">
        <v>122</v>
      </c>
      <c r="C32" s="371">
        <v>3700</v>
      </c>
      <c r="D32" s="365">
        <v>1855</v>
      </c>
      <c r="E32" s="365">
        <f t="shared" si="3"/>
        <v>1845</v>
      </c>
      <c r="F32" s="369"/>
      <c r="G32" s="369">
        <v>25</v>
      </c>
      <c r="H32" s="365">
        <f t="shared" si="1"/>
        <v>3675</v>
      </c>
      <c r="I32" s="67"/>
      <c r="J32" s="372" t="s">
        <v>572</v>
      </c>
      <c r="K32" s="67" t="s">
        <v>55</v>
      </c>
      <c r="L32" s="67"/>
    </row>
    <row r="33" spans="1:12" s="361" customFormat="1" ht="31.5" x14ac:dyDescent="0.25">
      <c r="A33" s="362">
        <f t="shared" si="2"/>
        <v>25</v>
      </c>
      <c r="B33" s="363" t="s">
        <v>207</v>
      </c>
      <c r="C33" s="369">
        <f>5000-1500</f>
        <v>3500</v>
      </c>
      <c r="D33" s="365">
        <v>100</v>
      </c>
      <c r="E33" s="365">
        <f t="shared" si="3"/>
        <v>3400</v>
      </c>
      <c r="F33" s="369">
        <v>1400</v>
      </c>
      <c r="G33" s="373"/>
      <c r="H33" s="365">
        <f t="shared" si="1"/>
        <v>4900</v>
      </c>
      <c r="I33" s="67"/>
      <c r="J33" s="374" t="s">
        <v>573</v>
      </c>
      <c r="K33" s="67" t="s">
        <v>55</v>
      </c>
      <c r="L33" s="67"/>
    </row>
    <row r="34" spans="1:12" s="361" customFormat="1" ht="31.5" x14ac:dyDescent="0.25">
      <c r="A34" s="362">
        <f t="shared" si="2"/>
        <v>26</v>
      </c>
      <c r="B34" s="363" t="s">
        <v>208</v>
      </c>
      <c r="C34" s="369">
        <f>7998-3467</f>
        <v>4531</v>
      </c>
      <c r="D34" s="365">
        <v>160</v>
      </c>
      <c r="E34" s="365">
        <f t="shared" si="3"/>
        <v>4371</v>
      </c>
      <c r="F34" s="369">
        <v>672</v>
      </c>
      <c r="G34" s="373"/>
      <c r="H34" s="365">
        <f t="shared" si="1"/>
        <v>5203</v>
      </c>
      <c r="I34" s="67"/>
      <c r="J34" s="374" t="s">
        <v>573</v>
      </c>
      <c r="K34" s="67" t="s">
        <v>55</v>
      </c>
      <c r="L34" s="67"/>
    </row>
    <row r="35" spans="1:12" s="361" customFormat="1" ht="31.5" x14ac:dyDescent="0.25">
      <c r="A35" s="362">
        <f t="shared" si="2"/>
        <v>27</v>
      </c>
      <c r="B35" s="363" t="s">
        <v>276</v>
      </c>
      <c r="C35" s="375">
        <v>7100</v>
      </c>
      <c r="D35" s="365">
        <v>20</v>
      </c>
      <c r="E35" s="365">
        <f t="shared" si="3"/>
        <v>7080</v>
      </c>
      <c r="F35" s="373"/>
      <c r="G35" s="373">
        <v>400</v>
      </c>
      <c r="H35" s="365">
        <f t="shared" si="1"/>
        <v>6700</v>
      </c>
      <c r="I35" s="67"/>
      <c r="J35" s="374" t="s">
        <v>574</v>
      </c>
      <c r="K35" s="67" t="s">
        <v>55</v>
      </c>
      <c r="L35" s="67"/>
    </row>
    <row r="36" spans="1:12" s="361" customFormat="1" ht="31.5" x14ac:dyDescent="0.25">
      <c r="A36" s="362">
        <f t="shared" si="2"/>
        <v>28</v>
      </c>
      <c r="B36" s="363" t="s">
        <v>575</v>
      </c>
      <c r="C36" s="375"/>
      <c r="D36" s="365"/>
      <c r="E36" s="365"/>
      <c r="F36" s="373">
        <v>20</v>
      </c>
      <c r="G36" s="373"/>
      <c r="H36" s="365">
        <f t="shared" si="1"/>
        <v>20</v>
      </c>
      <c r="I36" s="67"/>
      <c r="J36" s="374" t="s">
        <v>576</v>
      </c>
      <c r="K36" s="67" t="s">
        <v>55</v>
      </c>
      <c r="L36" s="67"/>
    </row>
    <row r="37" spans="1:12" s="361" customFormat="1" ht="31.5" x14ac:dyDescent="0.25">
      <c r="A37" s="362">
        <f t="shared" si="2"/>
        <v>29</v>
      </c>
      <c r="B37" s="363" t="s">
        <v>577</v>
      </c>
      <c r="C37" s="375"/>
      <c r="D37" s="365"/>
      <c r="E37" s="365"/>
      <c r="F37" s="373">
        <v>30</v>
      </c>
      <c r="G37" s="373"/>
      <c r="H37" s="365">
        <f t="shared" si="1"/>
        <v>30</v>
      </c>
      <c r="I37" s="67"/>
      <c r="J37" s="374" t="s">
        <v>576</v>
      </c>
      <c r="K37" s="67" t="s">
        <v>55</v>
      </c>
      <c r="L37" s="67"/>
    </row>
    <row r="38" spans="1:12" s="361" customFormat="1" ht="31.5" x14ac:dyDescent="0.25">
      <c r="A38" s="362">
        <f t="shared" si="2"/>
        <v>30</v>
      </c>
      <c r="B38" s="376" t="s">
        <v>578</v>
      </c>
      <c r="C38" s="371">
        <v>2000</v>
      </c>
      <c r="D38" s="365">
        <v>2000</v>
      </c>
      <c r="E38" s="365"/>
      <c r="F38" s="371"/>
      <c r="G38" s="371">
        <v>24</v>
      </c>
      <c r="H38" s="365">
        <f t="shared" si="1"/>
        <v>1976</v>
      </c>
      <c r="I38" s="67"/>
      <c r="J38" s="372" t="s">
        <v>655</v>
      </c>
      <c r="K38" s="67" t="s">
        <v>55</v>
      </c>
      <c r="L38" s="67"/>
    </row>
    <row r="39" spans="1:12" s="361" customFormat="1" ht="47.25" x14ac:dyDescent="0.25">
      <c r="A39" s="362">
        <f t="shared" si="2"/>
        <v>31</v>
      </c>
      <c r="B39" s="377" t="s">
        <v>579</v>
      </c>
      <c r="C39" s="369">
        <f>11800+1200</f>
        <v>13000</v>
      </c>
      <c r="D39" s="365">
        <v>11690</v>
      </c>
      <c r="E39" s="365"/>
      <c r="F39" s="371"/>
      <c r="G39" s="371">
        <v>252</v>
      </c>
      <c r="H39" s="365">
        <f t="shared" si="1"/>
        <v>12748</v>
      </c>
      <c r="I39" s="67"/>
      <c r="J39" s="372" t="s">
        <v>572</v>
      </c>
      <c r="K39" s="67" t="s">
        <v>55</v>
      </c>
      <c r="L39" s="67"/>
    </row>
    <row r="40" spans="1:12" s="361" customFormat="1" ht="31.5" x14ac:dyDescent="0.25">
      <c r="A40" s="362">
        <f t="shared" si="2"/>
        <v>32</v>
      </c>
      <c r="B40" s="376" t="s">
        <v>580</v>
      </c>
      <c r="C40" s="369">
        <v>2000</v>
      </c>
      <c r="D40" s="365">
        <v>2000</v>
      </c>
      <c r="E40" s="365"/>
      <c r="F40" s="371"/>
      <c r="G40" s="371">
        <v>104</v>
      </c>
      <c r="H40" s="365">
        <f t="shared" si="1"/>
        <v>1896</v>
      </c>
      <c r="I40" s="67"/>
      <c r="J40" s="372" t="s">
        <v>572</v>
      </c>
      <c r="K40" s="67" t="s">
        <v>55</v>
      </c>
      <c r="L40" s="67"/>
    </row>
    <row r="41" spans="1:12" ht="31.5" x14ac:dyDescent="0.25">
      <c r="A41" s="362">
        <f t="shared" si="2"/>
        <v>33</v>
      </c>
      <c r="B41" s="378" t="s">
        <v>377</v>
      </c>
      <c r="C41" s="369">
        <v>11950</v>
      </c>
      <c r="D41" s="369">
        <v>6955</v>
      </c>
      <c r="E41" s="369">
        <f>C41-D41</f>
        <v>4995</v>
      </c>
      <c r="F41" s="369"/>
      <c r="G41" s="369">
        <v>643</v>
      </c>
      <c r="H41" s="365">
        <f>C41+F41-G41</f>
        <v>11307</v>
      </c>
      <c r="I41" s="379"/>
      <c r="J41" s="367" t="s">
        <v>581</v>
      </c>
      <c r="K41" s="67" t="s">
        <v>58</v>
      </c>
      <c r="L41" s="67"/>
    </row>
    <row r="42" spans="1:12" ht="31.5" x14ac:dyDescent="0.25">
      <c r="A42" s="362">
        <f t="shared" si="2"/>
        <v>34</v>
      </c>
      <c r="B42" s="378" t="s">
        <v>89</v>
      </c>
      <c r="C42" s="369">
        <v>3500</v>
      </c>
      <c r="D42" s="369">
        <v>3992.89104</v>
      </c>
      <c r="E42" s="369">
        <f t="shared" ref="E42:E49" si="4">C42-D42</f>
        <v>-492.89103999999998</v>
      </c>
      <c r="F42" s="369">
        <v>492.89103999999998</v>
      </c>
      <c r="G42" s="369"/>
      <c r="H42" s="365">
        <f>C42+F42-G42</f>
        <v>3992.89104</v>
      </c>
      <c r="I42" s="379"/>
      <c r="J42" s="367" t="s">
        <v>556</v>
      </c>
      <c r="K42" s="67" t="s">
        <v>58</v>
      </c>
      <c r="L42" s="67"/>
    </row>
    <row r="43" spans="1:12" ht="78.75" x14ac:dyDescent="0.25">
      <c r="A43" s="362">
        <f t="shared" si="2"/>
        <v>35</v>
      </c>
      <c r="B43" s="363" t="s">
        <v>582</v>
      </c>
      <c r="C43" s="369">
        <v>4000</v>
      </c>
      <c r="D43" s="369">
        <v>4150</v>
      </c>
      <c r="E43" s="369">
        <f t="shared" si="4"/>
        <v>-150</v>
      </c>
      <c r="F43" s="369">
        <v>150</v>
      </c>
      <c r="G43" s="369"/>
      <c r="H43" s="365">
        <f>C43+F43-G43</f>
        <v>4150</v>
      </c>
      <c r="I43" s="379"/>
      <c r="J43" s="367" t="s">
        <v>556</v>
      </c>
      <c r="K43" s="67" t="s">
        <v>58</v>
      </c>
      <c r="L43" s="67"/>
    </row>
    <row r="44" spans="1:12" s="380" customFormat="1" ht="63" x14ac:dyDescent="0.25">
      <c r="A44" s="362">
        <f t="shared" si="2"/>
        <v>36</v>
      </c>
      <c r="B44" s="363" t="s">
        <v>583</v>
      </c>
      <c r="C44" s="369">
        <v>750</v>
      </c>
      <c r="D44" s="369">
        <v>650</v>
      </c>
      <c r="E44" s="365">
        <f t="shared" si="4"/>
        <v>100</v>
      </c>
      <c r="F44" s="369"/>
      <c r="G44" s="369">
        <v>27</v>
      </c>
      <c r="H44" s="365">
        <f t="shared" ref="H44:H49" si="5">D44+E44+F44-G44</f>
        <v>723</v>
      </c>
      <c r="I44" s="366" t="s">
        <v>541</v>
      </c>
      <c r="J44" s="67" t="s">
        <v>542</v>
      </c>
      <c r="K44" s="67" t="s">
        <v>66</v>
      </c>
      <c r="L44" s="67"/>
    </row>
    <row r="45" spans="1:12" s="380" customFormat="1" ht="47.25" x14ac:dyDescent="0.25">
      <c r="A45" s="362">
        <f t="shared" si="2"/>
        <v>37</v>
      </c>
      <c r="B45" s="363" t="s">
        <v>584</v>
      </c>
      <c r="C45" s="369">
        <v>4741</v>
      </c>
      <c r="D45" s="369">
        <v>4603</v>
      </c>
      <c r="E45" s="365">
        <f t="shared" si="4"/>
        <v>138</v>
      </c>
      <c r="F45" s="369"/>
      <c r="G45" s="369">
        <v>71</v>
      </c>
      <c r="H45" s="365">
        <f t="shared" si="5"/>
        <v>4670</v>
      </c>
      <c r="I45" s="366" t="s">
        <v>541</v>
      </c>
      <c r="J45" s="67" t="s">
        <v>542</v>
      </c>
      <c r="K45" s="67" t="s">
        <v>66</v>
      </c>
      <c r="L45" s="67"/>
    </row>
    <row r="46" spans="1:12" s="380" customFormat="1" ht="63" x14ac:dyDescent="0.25">
      <c r="A46" s="362">
        <f t="shared" si="2"/>
        <v>38</v>
      </c>
      <c r="B46" s="363" t="s">
        <v>585</v>
      </c>
      <c r="C46" s="369">
        <v>2768</v>
      </c>
      <c r="D46" s="369">
        <v>2447</v>
      </c>
      <c r="E46" s="365">
        <f t="shared" si="4"/>
        <v>321</v>
      </c>
      <c r="F46" s="369"/>
      <c r="G46" s="369">
        <v>296</v>
      </c>
      <c r="H46" s="365">
        <f t="shared" si="5"/>
        <v>2472</v>
      </c>
      <c r="I46" s="366" t="s">
        <v>541</v>
      </c>
      <c r="J46" s="67" t="s">
        <v>542</v>
      </c>
      <c r="K46" s="67" t="s">
        <v>66</v>
      </c>
      <c r="L46" s="67"/>
    </row>
    <row r="47" spans="1:12" s="380" customFormat="1" ht="47.25" x14ac:dyDescent="0.25">
      <c r="A47" s="362">
        <f t="shared" si="2"/>
        <v>39</v>
      </c>
      <c r="B47" s="363" t="s">
        <v>586</v>
      </c>
      <c r="C47" s="369">
        <v>1720</v>
      </c>
      <c r="D47" s="369">
        <v>1400</v>
      </c>
      <c r="E47" s="365">
        <f t="shared" si="4"/>
        <v>320</v>
      </c>
      <c r="F47" s="369"/>
      <c r="G47" s="369">
        <v>136</v>
      </c>
      <c r="H47" s="365">
        <f t="shared" si="5"/>
        <v>1584</v>
      </c>
      <c r="I47" s="366" t="s">
        <v>541</v>
      </c>
      <c r="J47" s="67" t="s">
        <v>542</v>
      </c>
      <c r="K47" s="67" t="s">
        <v>66</v>
      </c>
      <c r="L47" s="67"/>
    </row>
    <row r="48" spans="1:12" s="380" customFormat="1" ht="47.25" x14ac:dyDescent="0.25">
      <c r="A48" s="362">
        <f t="shared" si="2"/>
        <v>40</v>
      </c>
      <c r="B48" s="377" t="s">
        <v>351</v>
      </c>
      <c r="C48" s="369">
        <v>5000</v>
      </c>
      <c r="D48" s="369">
        <v>5000</v>
      </c>
      <c r="E48" s="365">
        <f t="shared" si="4"/>
        <v>0</v>
      </c>
      <c r="F48" s="369">
        <v>263</v>
      </c>
      <c r="G48" s="369"/>
      <c r="H48" s="365">
        <f t="shared" si="5"/>
        <v>5263</v>
      </c>
      <c r="I48" s="366" t="s">
        <v>541</v>
      </c>
      <c r="J48" s="367" t="s">
        <v>556</v>
      </c>
      <c r="K48" s="67" t="s">
        <v>66</v>
      </c>
      <c r="L48" s="67"/>
    </row>
    <row r="49" spans="1:12" s="380" customFormat="1" ht="47.25" x14ac:dyDescent="0.25">
      <c r="A49" s="362">
        <f t="shared" si="2"/>
        <v>41</v>
      </c>
      <c r="B49" s="381" t="s">
        <v>264</v>
      </c>
      <c r="C49" s="369">
        <v>2130</v>
      </c>
      <c r="D49" s="369">
        <v>2130</v>
      </c>
      <c r="E49" s="365">
        <f t="shared" si="4"/>
        <v>0</v>
      </c>
      <c r="F49" s="369">
        <v>267</v>
      </c>
      <c r="G49" s="369"/>
      <c r="H49" s="365">
        <f t="shared" si="5"/>
        <v>2397</v>
      </c>
      <c r="I49" s="366" t="s">
        <v>587</v>
      </c>
      <c r="J49" s="367" t="s">
        <v>556</v>
      </c>
      <c r="K49" s="67" t="s">
        <v>66</v>
      </c>
      <c r="L49" s="67"/>
    </row>
    <row r="50" spans="1:12" ht="31.5" x14ac:dyDescent="0.25">
      <c r="A50" s="362">
        <f t="shared" si="2"/>
        <v>42</v>
      </c>
      <c r="B50" s="363" t="s">
        <v>588</v>
      </c>
      <c r="C50" s="375">
        <v>82391</v>
      </c>
      <c r="D50" s="375">
        <v>2000</v>
      </c>
      <c r="E50" s="375">
        <f>C50-D50</f>
        <v>80391</v>
      </c>
      <c r="F50" s="375"/>
      <c r="G50" s="373">
        <v>136</v>
      </c>
      <c r="H50" s="365">
        <f t="shared" si="1"/>
        <v>82255</v>
      </c>
      <c r="I50" s="67" t="s">
        <v>589</v>
      </c>
      <c r="J50" s="67" t="s">
        <v>542</v>
      </c>
      <c r="K50" s="67" t="s">
        <v>590</v>
      </c>
      <c r="L50" s="67"/>
    </row>
    <row r="51" spans="1:12" ht="31.5" x14ac:dyDescent="0.25">
      <c r="A51" s="362">
        <f t="shared" si="2"/>
        <v>43</v>
      </c>
      <c r="B51" s="377" t="s">
        <v>591</v>
      </c>
      <c r="C51" s="375">
        <v>3457</v>
      </c>
      <c r="D51" s="375">
        <v>3475</v>
      </c>
      <c r="E51" s="375">
        <f>C51-D51</f>
        <v>-18</v>
      </c>
      <c r="F51" s="375">
        <v>136</v>
      </c>
      <c r="G51" s="373"/>
      <c r="H51" s="365">
        <f t="shared" si="1"/>
        <v>3593</v>
      </c>
      <c r="I51" s="67" t="s">
        <v>592</v>
      </c>
      <c r="J51" s="67" t="s">
        <v>593</v>
      </c>
      <c r="K51" s="67" t="s">
        <v>590</v>
      </c>
      <c r="L51" s="67"/>
    </row>
    <row r="52" spans="1:12" ht="31.5" x14ac:dyDescent="0.25">
      <c r="A52" s="362">
        <f t="shared" si="2"/>
        <v>44</v>
      </c>
      <c r="B52" s="382" t="s">
        <v>594</v>
      </c>
      <c r="C52" s="369">
        <v>5485</v>
      </c>
      <c r="D52" s="369">
        <v>5495</v>
      </c>
      <c r="E52" s="369">
        <v>-10</v>
      </c>
      <c r="F52" s="383">
        <v>10</v>
      </c>
      <c r="G52" s="384">
        <v>0</v>
      </c>
      <c r="H52" s="365">
        <f t="shared" si="1"/>
        <v>5495</v>
      </c>
      <c r="I52" s="379"/>
      <c r="J52" s="385"/>
      <c r="K52" s="67" t="s">
        <v>62</v>
      </c>
      <c r="L52" s="67"/>
    </row>
    <row r="53" spans="1:12" ht="31.5" x14ac:dyDescent="0.25">
      <c r="A53" s="362">
        <f t="shared" si="2"/>
        <v>45</v>
      </c>
      <c r="B53" s="382" t="s">
        <v>595</v>
      </c>
      <c r="C53" s="369">
        <v>15077</v>
      </c>
      <c r="D53" s="369">
        <v>15077</v>
      </c>
      <c r="E53" s="369">
        <v>0</v>
      </c>
      <c r="F53" s="383"/>
      <c r="G53" s="383">
        <v>1270</v>
      </c>
      <c r="H53" s="365">
        <f t="shared" si="1"/>
        <v>13807</v>
      </c>
      <c r="I53" s="379"/>
      <c r="J53" s="385" t="s">
        <v>596</v>
      </c>
      <c r="K53" s="67" t="s">
        <v>62</v>
      </c>
      <c r="L53" s="67"/>
    </row>
    <row r="54" spans="1:12" ht="31.5" x14ac:dyDescent="0.25">
      <c r="A54" s="362">
        <f t="shared" si="2"/>
        <v>46</v>
      </c>
      <c r="B54" s="382" t="s">
        <v>105</v>
      </c>
      <c r="C54" s="369">
        <v>8880</v>
      </c>
      <c r="D54" s="369">
        <v>6750</v>
      </c>
      <c r="E54" s="369">
        <v>2130</v>
      </c>
      <c r="F54" s="383">
        <v>400</v>
      </c>
      <c r="G54" s="383"/>
      <c r="H54" s="365">
        <f t="shared" si="1"/>
        <v>9280</v>
      </c>
      <c r="I54" s="379"/>
      <c r="J54" s="385" t="s">
        <v>597</v>
      </c>
      <c r="K54" s="67" t="s">
        <v>62</v>
      </c>
      <c r="L54" s="67"/>
    </row>
    <row r="55" spans="1:12" ht="31.5" x14ac:dyDescent="0.25">
      <c r="A55" s="362">
        <f t="shared" si="2"/>
        <v>47</v>
      </c>
      <c r="B55" s="382" t="s">
        <v>598</v>
      </c>
      <c r="C55" s="369">
        <v>3300</v>
      </c>
      <c r="D55" s="369">
        <v>2000</v>
      </c>
      <c r="E55" s="369">
        <v>1300</v>
      </c>
      <c r="F55" s="383">
        <v>600</v>
      </c>
      <c r="G55" s="383"/>
      <c r="H55" s="365">
        <f t="shared" si="1"/>
        <v>3900</v>
      </c>
      <c r="I55" s="379"/>
      <c r="J55" s="385" t="s">
        <v>597</v>
      </c>
      <c r="K55" s="67" t="s">
        <v>62</v>
      </c>
      <c r="L55" s="67"/>
    </row>
    <row r="56" spans="1:12" ht="31.5" x14ac:dyDescent="0.25">
      <c r="A56" s="362">
        <f t="shared" si="2"/>
        <v>48</v>
      </c>
      <c r="B56" s="382" t="s">
        <v>599</v>
      </c>
      <c r="C56" s="369">
        <v>3150</v>
      </c>
      <c r="D56" s="369">
        <v>1500</v>
      </c>
      <c r="E56" s="369">
        <v>1650</v>
      </c>
      <c r="F56" s="383">
        <v>626</v>
      </c>
      <c r="G56" s="383"/>
      <c r="H56" s="365">
        <f t="shared" si="1"/>
        <v>3776</v>
      </c>
      <c r="I56" s="379"/>
      <c r="J56" s="385" t="s">
        <v>597</v>
      </c>
      <c r="K56" s="67" t="s">
        <v>62</v>
      </c>
      <c r="L56" s="67"/>
    </row>
    <row r="57" spans="1:12" ht="31.5" x14ac:dyDescent="0.25">
      <c r="A57" s="362">
        <f t="shared" si="2"/>
        <v>49</v>
      </c>
      <c r="B57" s="382" t="s">
        <v>600</v>
      </c>
      <c r="C57" s="369">
        <v>1500</v>
      </c>
      <c r="D57" s="369">
        <v>1500</v>
      </c>
      <c r="E57" s="369">
        <v>0</v>
      </c>
      <c r="F57" s="383"/>
      <c r="G57" s="383">
        <v>320</v>
      </c>
      <c r="H57" s="365">
        <f t="shared" si="1"/>
        <v>1180</v>
      </c>
      <c r="I57" s="379"/>
      <c r="J57" s="385" t="s">
        <v>601</v>
      </c>
      <c r="K57" s="67" t="s">
        <v>62</v>
      </c>
      <c r="L57" s="67"/>
    </row>
    <row r="58" spans="1:12" ht="31.5" x14ac:dyDescent="0.25">
      <c r="A58" s="362">
        <f t="shared" si="2"/>
        <v>50</v>
      </c>
      <c r="B58" s="382" t="s">
        <v>602</v>
      </c>
      <c r="C58" s="369">
        <v>1500</v>
      </c>
      <c r="D58" s="369">
        <v>1500</v>
      </c>
      <c r="E58" s="369">
        <v>0</v>
      </c>
      <c r="F58" s="383"/>
      <c r="G58" s="383">
        <v>36</v>
      </c>
      <c r="H58" s="365">
        <f t="shared" si="1"/>
        <v>1464</v>
      </c>
      <c r="I58" s="379"/>
      <c r="J58" s="385" t="s">
        <v>601</v>
      </c>
      <c r="K58" s="67" t="s">
        <v>62</v>
      </c>
      <c r="L58" s="67"/>
    </row>
    <row r="59" spans="1:12" ht="31.5" x14ac:dyDescent="0.25">
      <c r="A59" s="362">
        <f t="shared" si="2"/>
        <v>51</v>
      </c>
      <c r="B59" s="382" t="s">
        <v>603</v>
      </c>
      <c r="C59" s="369">
        <v>1000</v>
      </c>
      <c r="D59" s="369">
        <v>240</v>
      </c>
      <c r="E59" s="369">
        <v>760</v>
      </c>
      <c r="F59" s="383"/>
      <c r="G59" s="383">
        <v>1000</v>
      </c>
      <c r="H59" s="365">
        <f t="shared" si="1"/>
        <v>0</v>
      </c>
      <c r="I59" s="379"/>
      <c r="J59" s="385" t="s">
        <v>604</v>
      </c>
      <c r="K59" s="67" t="s">
        <v>62</v>
      </c>
      <c r="L59" s="67"/>
    </row>
    <row r="60" spans="1:12" ht="31.5" x14ac:dyDescent="0.25">
      <c r="A60" s="362">
        <f t="shared" si="2"/>
        <v>52</v>
      </c>
      <c r="B60" s="382" t="s">
        <v>605</v>
      </c>
      <c r="C60" s="369">
        <v>8600</v>
      </c>
      <c r="D60" s="369">
        <v>300</v>
      </c>
      <c r="E60" s="369">
        <v>8300</v>
      </c>
      <c r="F60" s="383">
        <v>990</v>
      </c>
      <c r="G60" s="383"/>
      <c r="H60" s="365">
        <f t="shared" si="1"/>
        <v>9590</v>
      </c>
      <c r="I60" s="379"/>
      <c r="J60" s="385" t="s">
        <v>597</v>
      </c>
      <c r="K60" s="67" t="s">
        <v>62</v>
      </c>
      <c r="L60" s="67"/>
    </row>
    <row r="61" spans="1:12" ht="31.5" x14ac:dyDescent="0.25">
      <c r="A61" s="362">
        <f t="shared" si="2"/>
        <v>53</v>
      </c>
      <c r="B61" s="386" t="s">
        <v>606</v>
      </c>
      <c r="C61" s="369">
        <v>5400</v>
      </c>
      <c r="D61" s="369">
        <v>4900</v>
      </c>
      <c r="E61" s="369">
        <f>C61-D61</f>
        <v>500</v>
      </c>
      <c r="F61" s="387"/>
      <c r="G61" s="387">
        <v>500</v>
      </c>
      <c r="H61" s="365">
        <f t="shared" si="1"/>
        <v>4900</v>
      </c>
      <c r="I61" s="379"/>
      <c r="J61" s="67" t="s">
        <v>542</v>
      </c>
      <c r="K61" s="67" t="s">
        <v>64</v>
      </c>
      <c r="L61" s="67"/>
    </row>
    <row r="62" spans="1:12" ht="31.5" x14ac:dyDescent="0.25">
      <c r="A62" s="362">
        <f t="shared" si="2"/>
        <v>54</v>
      </c>
      <c r="B62" s="386" t="s">
        <v>607</v>
      </c>
      <c r="C62" s="369">
        <v>4029</v>
      </c>
      <c r="D62" s="369">
        <v>3734</v>
      </c>
      <c r="E62" s="369">
        <f t="shared" ref="E62:E73" si="6">C62-D62</f>
        <v>295</v>
      </c>
      <c r="F62" s="387"/>
      <c r="G62" s="387">
        <v>295</v>
      </c>
      <c r="H62" s="365">
        <f t="shared" si="1"/>
        <v>3734</v>
      </c>
      <c r="I62" s="379"/>
      <c r="J62" s="67" t="s">
        <v>542</v>
      </c>
      <c r="K62" s="67" t="s">
        <v>64</v>
      </c>
      <c r="L62" s="67"/>
    </row>
    <row r="63" spans="1:12" ht="31.5" x14ac:dyDescent="0.25">
      <c r="A63" s="362">
        <f t="shared" si="2"/>
        <v>55</v>
      </c>
      <c r="B63" s="386" t="s">
        <v>608</v>
      </c>
      <c r="C63" s="369">
        <v>1089</v>
      </c>
      <c r="D63" s="369">
        <v>534</v>
      </c>
      <c r="E63" s="369">
        <f t="shared" si="6"/>
        <v>555</v>
      </c>
      <c r="F63" s="387"/>
      <c r="G63" s="387">
        <v>555</v>
      </c>
      <c r="H63" s="365">
        <f t="shared" si="1"/>
        <v>534</v>
      </c>
      <c r="I63" s="379"/>
      <c r="J63" s="67" t="s">
        <v>542</v>
      </c>
      <c r="K63" s="67" t="s">
        <v>64</v>
      </c>
      <c r="L63" s="67"/>
    </row>
    <row r="64" spans="1:12" ht="31.5" x14ac:dyDescent="0.25">
      <c r="A64" s="362">
        <f t="shared" si="2"/>
        <v>56</v>
      </c>
      <c r="B64" s="386" t="s">
        <v>609</v>
      </c>
      <c r="C64" s="369">
        <v>5430</v>
      </c>
      <c r="D64" s="369">
        <v>5119</v>
      </c>
      <c r="E64" s="369">
        <f t="shared" si="6"/>
        <v>311</v>
      </c>
      <c r="F64" s="387"/>
      <c r="G64" s="387">
        <v>311</v>
      </c>
      <c r="H64" s="365">
        <f t="shared" si="1"/>
        <v>5119</v>
      </c>
      <c r="I64" s="379"/>
      <c r="J64" s="67" t="s">
        <v>542</v>
      </c>
      <c r="K64" s="67" t="s">
        <v>64</v>
      </c>
      <c r="L64" s="67"/>
    </row>
    <row r="65" spans="1:12" ht="31.5" x14ac:dyDescent="0.25">
      <c r="A65" s="362">
        <f t="shared" si="2"/>
        <v>57</v>
      </c>
      <c r="B65" s="386" t="s">
        <v>610</v>
      </c>
      <c r="C65" s="369">
        <v>9005</v>
      </c>
      <c r="D65" s="369">
        <v>8829</v>
      </c>
      <c r="E65" s="369">
        <f t="shared" si="6"/>
        <v>176</v>
      </c>
      <c r="F65" s="387"/>
      <c r="G65" s="387">
        <v>176</v>
      </c>
      <c r="H65" s="365">
        <f t="shared" si="1"/>
        <v>8829</v>
      </c>
      <c r="I65" s="379"/>
      <c r="J65" s="67" t="s">
        <v>542</v>
      </c>
      <c r="K65" s="67" t="s">
        <v>64</v>
      </c>
      <c r="L65" s="67"/>
    </row>
    <row r="66" spans="1:12" ht="31.5" x14ac:dyDescent="0.25">
      <c r="A66" s="362">
        <f t="shared" si="2"/>
        <v>58</v>
      </c>
      <c r="B66" s="386" t="s">
        <v>611</v>
      </c>
      <c r="C66" s="369">
        <v>6021</v>
      </c>
      <c r="D66" s="369">
        <v>5725</v>
      </c>
      <c r="E66" s="369">
        <f t="shared" si="6"/>
        <v>296</v>
      </c>
      <c r="F66" s="387"/>
      <c r="G66" s="387">
        <v>296</v>
      </c>
      <c r="H66" s="365">
        <f t="shared" si="1"/>
        <v>5725</v>
      </c>
      <c r="I66" s="379"/>
      <c r="J66" s="67" t="s">
        <v>542</v>
      </c>
      <c r="K66" s="67" t="s">
        <v>64</v>
      </c>
      <c r="L66" s="67"/>
    </row>
    <row r="67" spans="1:12" ht="31.5" x14ac:dyDescent="0.25">
      <c r="A67" s="362">
        <f t="shared" si="2"/>
        <v>59</v>
      </c>
      <c r="B67" s="386" t="s">
        <v>612</v>
      </c>
      <c r="C67" s="369">
        <v>3000</v>
      </c>
      <c r="D67" s="369">
        <v>2895</v>
      </c>
      <c r="E67" s="369">
        <f t="shared" si="6"/>
        <v>105</v>
      </c>
      <c r="F67" s="387"/>
      <c r="G67" s="387">
        <v>105</v>
      </c>
      <c r="H67" s="365">
        <f t="shared" si="1"/>
        <v>2895</v>
      </c>
      <c r="I67" s="379"/>
      <c r="J67" s="67" t="s">
        <v>542</v>
      </c>
      <c r="K67" s="67" t="s">
        <v>64</v>
      </c>
      <c r="L67" s="67"/>
    </row>
    <row r="68" spans="1:12" ht="31.5" x14ac:dyDescent="0.25">
      <c r="A68" s="362">
        <f t="shared" si="2"/>
        <v>60</v>
      </c>
      <c r="B68" s="386" t="s">
        <v>613</v>
      </c>
      <c r="C68" s="369">
        <v>3580</v>
      </c>
      <c r="D68" s="369">
        <v>3499</v>
      </c>
      <c r="E68" s="369">
        <f t="shared" si="6"/>
        <v>81</v>
      </c>
      <c r="F68" s="387"/>
      <c r="G68" s="387">
        <v>81</v>
      </c>
      <c r="H68" s="365">
        <f t="shared" si="1"/>
        <v>3499</v>
      </c>
      <c r="I68" s="379"/>
      <c r="J68" s="67" t="s">
        <v>542</v>
      </c>
      <c r="K68" s="67" t="s">
        <v>64</v>
      </c>
      <c r="L68" s="67"/>
    </row>
    <row r="69" spans="1:12" ht="31.5" x14ac:dyDescent="0.25">
      <c r="A69" s="362">
        <f t="shared" si="2"/>
        <v>61</v>
      </c>
      <c r="B69" s="386" t="s">
        <v>614</v>
      </c>
      <c r="C69" s="369">
        <v>16000</v>
      </c>
      <c r="D69" s="369">
        <v>13802</v>
      </c>
      <c r="E69" s="369">
        <f t="shared" si="6"/>
        <v>2198</v>
      </c>
      <c r="F69" s="387"/>
      <c r="G69" s="387">
        <v>2198</v>
      </c>
      <c r="H69" s="365">
        <f t="shared" si="1"/>
        <v>13802</v>
      </c>
      <c r="I69" s="379"/>
      <c r="J69" s="67" t="s">
        <v>542</v>
      </c>
      <c r="K69" s="67" t="s">
        <v>64</v>
      </c>
      <c r="L69" s="67"/>
    </row>
    <row r="70" spans="1:12" ht="31.5" x14ac:dyDescent="0.25">
      <c r="A70" s="362">
        <f t="shared" si="2"/>
        <v>62</v>
      </c>
      <c r="B70" s="386" t="s">
        <v>615</v>
      </c>
      <c r="C70" s="369">
        <v>12000</v>
      </c>
      <c r="D70" s="369">
        <v>11789</v>
      </c>
      <c r="E70" s="369">
        <f t="shared" si="6"/>
        <v>211</v>
      </c>
      <c r="F70" s="387"/>
      <c r="G70" s="387">
        <v>211</v>
      </c>
      <c r="H70" s="365">
        <f t="shared" si="1"/>
        <v>11789</v>
      </c>
      <c r="I70" s="379"/>
      <c r="J70" s="67" t="s">
        <v>542</v>
      </c>
      <c r="K70" s="67" t="s">
        <v>64</v>
      </c>
      <c r="L70" s="67"/>
    </row>
    <row r="71" spans="1:12" ht="31.5" x14ac:dyDescent="0.25">
      <c r="A71" s="362">
        <f t="shared" si="2"/>
        <v>63</v>
      </c>
      <c r="B71" s="386" t="s">
        <v>616</v>
      </c>
      <c r="C71" s="369">
        <v>3000</v>
      </c>
      <c r="D71" s="369">
        <v>2300</v>
      </c>
      <c r="E71" s="369">
        <f t="shared" si="6"/>
        <v>700</v>
      </c>
      <c r="F71" s="387">
        <v>1500</v>
      </c>
      <c r="G71" s="387"/>
      <c r="H71" s="365">
        <f t="shared" si="1"/>
        <v>4500</v>
      </c>
      <c r="I71" s="379"/>
      <c r="J71" s="385" t="s">
        <v>597</v>
      </c>
      <c r="K71" s="67" t="s">
        <v>64</v>
      </c>
      <c r="L71" s="67"/>
    </row>
    <row r="72" spans="1:12" ht="31.5" x14ac:dyDescent="0.25">
      <c r="A72" s="362">
        <f t="shared" si="2"/>
        <v>64</v>
      </c>
      <c r="B72" s="386" t="s">
        <v>140</v>
      </c>
      <c r="C72" s="369">
        <v>3500</v>
      </c>
      <c r="D72" s="369">
        <v>2640</v>
      </c>
      <c r="E72" s="369">
        <f t="shared" si="6"/>
        <v>860</v>
      </c>
      <c r="F72" s="387">
        <v>2228</v>
      </c>
      <c r="G72" s="387"/>
      <c r="H72" s="365">
        <f t="shared" si="1"/>
        <v>5728</v>
      </c>
      <c r="I72" s="379"/>
      <c r="J72" s="385" t="s">
        <v>597</v>
      </c>
      <c r="K72" s="67" t="s">
        <v>64</v>
      </c>
      <c r="L72" s="67"/>
    </row>
    <row r="73" spans="1:12" ht="31.5" x14ac:dyDescent="0.25">
      <c r="A73" s="362">
        <f t="shared" si="2"/>
        <v>65</v>
      </c>
      <c r="B73" s="386" t="s">
        <v>617</v>
      </c>
      <c r="C73" s="369">
        <v>2100</v>
      </c>
      <c r="D73" s="369">
        <v>1055</v>
      </c>
      <c r="E73" s="369">
        <f t="shared" si="6"/>
        <v>1045</v>
      </c>
      <c r="F73" s="387">
        <v>1000</v>
      </c>
      <c r="G73" s="387"/>
      <c r="H73" s="365">
        <f t="shared" ref="H73:H95" si="7">C73+F73-G73</f>
        <v>3100</v>
      </c>
      <c r="I73" s="379"/>
      <c r="J73" s="385" t="s">
        <v>597</v>
      </c>
      <c r="K73" s="67" t="s">
        <v>64</v>
      </c>
      <c r="L73" s="67"/>
    </row>
    <row r="74" spans="1:12" ht="47.25" hidden="1" x14ac:dyDescent="0.25">
      <c r="A74" s="362"/>
      <c r="B74" s="388" t="s">
        <v>618</v>
      </c>
      <c r="C74" s="369"/>
      <c r="D74" s="369"/>
      <c r="E74" s="369"/>
      <c r="F74" s="369"/>
      <c r="G74" s="369"/>
      <c r="H74" s="365">
        <f t="shared" si="7"/>
        <v>0</v>
      </c>
      <c r="I74" s="379"/>
      <c r="J74" s="389"/>
      <c r="K74" s="67" t="s">
        <v>65</v>
      </c>
      <c r="L74" s="67"/>
    </row>
    <row r="75" spans="1:12" ht="31.5" x14ac:dyDescent="0.25">
      <c r="A75" s="362">
        <v>66</v>
      </c>
      <c r="B75" s="390" t="s">
        <v>619</v>
      </c>
      <c r="C75" s="369">
        <v>62</v>
      </c>
      <c r="D75" s="369">
        <v>0</v>
      </c>
      <c r="E75" s="369">
        <v>0</v>
      </c>
      <c r="F75" s="369"/>
      <c r="G75" s="369">
        <v>62</v>
      </c>
      <c r="H75" s="365">
        <f t="shared" si="7"/>
        <v>0</v>
      </c>
      <c r="I75" s="379"/>
      <c r="J75" s="502" t="s">
        <v>620</v>
      </c>
      <c r="K75" s="67" t="s">
        <v>65</v>
      </c>
      <c r="L75" s="67"/>
    </row>
    <row r="76" spans="1:12" ht="31.5" x14ac:dyDescent="0.25">
      <c r="A76" s="362">
        <f t="shared" ref="A76:A105" si="8">A75+1</f>
        <v>67</v>
      </c>
      <c r="B76" s="390" t="s">
        <v>621</v>
      </c>
      <c r="C76" s="369">
        <v>74</v>
      </c>
      <c r="D76" s="369">
        <v>23</v>
      </c>
      <c r="E76" s="369">
        <v>0</v>
      </c>
      <c r="F76" s="369"/>
      <c r="G76" s="369">
        <v>50.57</v>
      </c>
      <c r="H76" s="365">
        <f t="shared" si="7"/>
        <v>23.43</v>
      </c>
      <c r="I76" s="379"/>
      <c r="J76" s="503"/>
      <c r="K76" s="67" t="s">
        <v>65</v>
      </c>
      <c r="L76" s="67"/>
    </row>
    <row r="77" spans="1:12" ht="31.5" x14ac:dyDescent="0.25">
      <c r="A77" s="362">
        <f t="shared" si="8"/>
        <v>68</v>
      </c>
      <c r="B77" s="390" t="s">
        <v>622</v>
      </c>
      <c r="C77" s="369">
        <v>92</v>
      </c>
      <c r="D77" s="369">
        <v>47</v>
      </c>
      <c r="E77" s="369">
        <v>0</v>
      </c>
      <c r="F77" s="369"/>
      <c r="G77" s="369">
        <v>45</v>
      </c>
      <c r="H77" s="365">
        <f t="shared" si="7"/>
        <v>47</v>
      </c>
      <c r="I77" s="379"/>
      <c r="J77" s="503"/>
      <c r="K77" s="67" t="s">
        <v>65</v>
      </c>
      <c r="L77" s="67"/>
    </row>
    <row r="78" spans="1:12" ht="31.5" x14ac:dyDescent="0.25">
      <c r="A78" s="362">
        <f t="shared" si="8"/>
        <v>69</v>
      </c>
      <c r="B78" s="390" t="s">
        <v>623</v>
      </c>
      <c r="C78" s="369">
        <v>104</v>
      </c>
      <c r="D78" s="369">
        <v>4</v>
      </c>
      <c r="E78" s="369">
        <v>0</v>
      </c>
      <c r="F78" s="369"/>
      <c r="G78" s="369">
        <v>100</v>
      </c>
      <c r="H78" s="365">
        <f t="shared" si="7"/>
        <v>4</v>
      </c>
      <c r="I78" s="379"/>
      <c r="J78" s="503"/>
      <c r="K78" s="67" t="s">
        <v>65</v>
      </c>
      <c r="L78" s="67"/>
    </row>
    <row r="79" spans="1:12" ht="31.5" x14ac:dyDescent="0.25">
      <c r="A79" s="362">
        <f t="shared" si="8"/>
        <v>70</v>
      </c>
      <c r="B79" s="390" t="s">
        <v>624</v>
      </c>
      <c r="C79" s="369">
        <v>89</v>
      </c>
      <c r="D79" s="369">
        <v>0</v>
      </c>
      <c r="E79" s="369">
        <v>0</v>
      </c>
      <c r="F79" s="369"/>
      <c r="G79" s="369">
        <v>89</v>
      </c>
      <c r="H79" s="365">
        <f t="shared" si="7"/>
        <v>0</v>
      </c>
      <c r="I79" s="379"/>
      <c r="J79" s="503"/>
      <c r="K79" s="67" t="s">
        <v>65</v>
      </c>
      <c r="L79" s="67"/>
    </row>
    <row r="80" spans="1:12" ht="31.5" x14ac:dyDescent="0.25">
      <c r="A80" s="362">
        <f t="shared" si="8"/>
        <v>71</v>
      </c>
      <c r="B80" s="388" t="s">
        <v>625</v>
      </c>
      <c r="C80" s="369">
        <v>4053</v>
      </c>
      <c r="D80" s="369">
        <v>4045</v>
      </c>
      <c r="E80" s="369">
        <v>0</v>
      </c>
      <c r="F80" s="369"/>
      <c r="G80" s="369">
        <v>8</v>
      </c>
      <c r="H80" s="365">
        <f t="shared" si="7"/>
        <v>4045</v>
      </c>
      <c r="I80" s="379"/>
      <c r="J80" s="504"/>
      <c r="K80" s="67" t="s">
        <v>65</v>
      </c>
      <c r="L80" s="67"/>
    </row>
    <row r="81" spans="1:12" ht="31.5" x14ac:dyDescent="0.25">
      <c r="A81" s="362">
        <f t="shared" si="8"/>
        <v>72</v>
      </c>
      <c r="B81" s="388" t="s">
        <v>354</v>
      </c>
      <c r="C81" s="369">
        <v>9003</v>
      </c>
      <c r="D81" s="369">
        <v>9003</v>
      </c>
      <c r="E81" s="369">
        <v>4</v>
      </c>
      <c r="F81" s="369">
        <v>4</v>
      </c>
      <c r="G81" s="369"/>
      <c r="H81" s="365">
        <f t="shared" si="7"/>
        <v>9007</v>
      </c>
      <c r="I81" s="379"/>
      <c r="J81" s="389" t="s">
        <v>626</v>
      </c>
      <c r="K81" s="67" t="s">
        <v>65</v>
      </c>
      <c r="L81" s="67"/>
    </row>
    <row r="82" spans="1:12" ht="31.5" x14ac:dyDescent="0.25">
      <c r="A82" s="362">
        <f t="shared" si="8"/>
        <v>73</v>
      </c>
      <c r="B82" s="388" t="s">
        <v>627</v>
      </c>
      <c r="C82" s="369">
        <v>14500</v>
      </c>
      <c r="D82" s="369">
        <v>14500</v>
      </c>
      <c r="E82" s="369">
        <v>195</v>
      </c>
      <c r="F82" s="369">
        <v>195</v>
      </c>
      <c r="G82" s="369"/>
      <c r="H82" s="365">
        <f t="shared" si="7"/>
        <v>14695</v>
      </c>
      <c r="I82" s="379"/>
      <c r="J82" s="389" t="s">
        <v>626</v>
      </c>
      <c r="K82" s="67" t="s">
        <v>65</v>
      </c>
      <c r="L82" s="67"/>
    </row>
    <row r="83" spans="1:12" ht="31.5" x14ac:dyDescent="0.25">
      <c r="A83" s="362">
        <f t="shared" si="8"/>
        <v>74</v>
      </c>
      <c r="B83" s="388" t="s">
        <v>628</v>
      </c>
      <c r="C83" s="369">
        <v>9691</v>
      </c>
      <c r="D83" s="369">
        <v>9690</v>
      </c>
      <c r="E83" s="369">
        <v>0</v>
      </c>
      <c r="F83" s="369"/>
      <c r="G83" s="369">
        <v>1</v>
      </c>
      <c r="H83" s="365">
        <f t="shared" si="7"/>
        <v>9690</v>
      </c>
      <c r="I83" s="379"/>
      <c r="J83" s="391" t="s">
        <v>629</v>
      </c>
      <c r="K83" s="67" t="s">
        <v>65</v>
      </c>
      <c r="L83" s="67"/>
    </row>
    <row r="84" spans="1:12" ht="31.5" x14ac:dyDescent="0.25">
      <c r="A84" s="362">
        <f t="shared" si="8"/>
        <v>75</v>
      </c>
      <c r="B84" s="388" t="s">
        <v>630</v>
      </c>
      <c r="C84" s="369">
        <v>7830</v>
      </c>
      <c r="D84" s="369">
        <v>7830</v>
      </c>
      <c r="E84" s="369">
        <v>208</v>
      </c>
      <c r="F84" s="369">
        <v>208</v>
      </c>
      <c r="G84" s="369"/>
      <c r="H84" s="365">
        <f t="shared" si="7"/>
        <v>8038</v>
      </c>
      <c r="I84" s="379"/>
      <c r="J84" s="389" t="s">
        <v>631</v>
      </c>
      <c r="K84" s="67" t="s">
        <v>65</v>
      </c>
      <c r="L84" s="67"/>
    </row>
    <row r="85" spans="1:12" ht="31.5" x14ac:dyDescent="0.25">
      <c r="A85" s="362">
        <f t="shared" si="8"/>
        <v>76</v>
      </c>
      <c r="B85" s="388" t="s">
        <v>632</v>
      </c>
      <c r="C85" s="369">
        <v>4000</v>
      </c>
      <c r="D85" s="369">
        <v>4000</v>
      </c>
      <c r="E85" s="369">
        <v>532</v>
      </c>
      <c r="F85" s="369">
        <v>532</v>
      </c>
      <c r="G85" s="369"/>
      <c r="H85" s="365">
        <f t="shared" si="7"/>
        <v>4532</v>
      </c>
      <c r="I85" s="379"/>
      <c r="J85" s="389" t="s">
        <v>633</v>
      </c>
      <c r="K85" s="67" t="s">
        <v>65</v>
      </c>
      <c r="L85" s="67"/>
    </row>
    <row r="86" spans="1:12" ht="31.5" x14ac:dyDescent="0.25">
      <c r="A86" s="362">
        <f t="shared" si="8"/>
        <v>77</v>
      </c>
      <c r="B86" s="388" t="s">
        <v>634</v>
      </c>
      <c r="C86" s="369">
        <v>1930</v>
      </c>
      <c r="D86" s="369">
        <v>1930</v>
      </c>
      <c r="E86" s="369">
        <v>0</v>
      </c>
      <c r="F86" s="369"/>
      <c r="G86" s="369">
        <v>67</v>
      </c>
      <c r="H86" s="365">
        <f t="shared" si="7"/>
        <v>1863</v>
      </c>
      <c r="I86" s="379"/>
      <c r="J86" s="391" t="s">
        <v>629</v>
      </c>
      <c r="K86" s="67" t="s">
        <v>65</v>
      </c>
      <c r="L86" s="67"/>
    </row>
    <row r="87" spans="1:12" ht="31.5" x14ac:dyDescent="0.25">
      <c r="A87" s="362">
        <f t="shared" si="8"/>
        <v>78</v>
      </c>
      <c r="B87" s="388" t="s">
        <v>635</v>
      </c>
      <c r="C87" s="369">
        <v>9914</v>
      </c>
      <c r="D87" s="369">
        <v>9352.3150000000005</v>
      </c>
      <c r="E87" s="369">
        <v>74.684999999999491</v>
      </c>
      <c r="F87" s="369"/>
      <c r="G87" s="369">
        <v>487</v>
      </c>
      <c r="H87" s="365">
        <f t="shared" si="7"/>
        <v>9427</v>
      </c>
      <c r="I87" s="379"/>
      <c r="J87" s="391" t="s">
        <v>629</v>
      </c>
      <c r="K87" s="67" t="s">
        <v>65</v>
      </c>
      <c r="L87" s="67"/>
    </row>
    <row r="88" spans="1:12" ht="31.5" x14ac:dyDescent="0.25">
      <c r="A88" s="362">
        <f t="shared" si="8"/>
        <v>79</v>
      </c>
      <c r="B88" s="388" t="s">
        <v>636</v>
      </c>
      <c r="C88" s="369">
        <v>8500</v>
      </c>
      <c r="D88" s="369">
        <v>6800</v>
      </c>
      <c r="E88" s="369">
        <v>666</v>
      </c>
      <c r="F88" s="369"/>
      <c r="G88" s="369">
        <v>1034</v>
      </c>
      <c r="H88" s="365">
        <f t="shared" si="7"/>
        <v>7466</v>
      </c>
      <c r="I88" s="379"/>
      <c r="J88" s="391" t="s">
        <v>629</v>
      </c>
      <c r="K88" s="67" t="s">
        <v>65</v>
      </c>
      <c r="L88" s="67"/>
    </row>
    <row r="89" spans="1:12" ht="31.5" x14ac:dyDescent="0.25">
      <c r="A89" s="362">
        <f t="shared" si="8"/>
        <v>80</v>
      </c>
      <c r="B89" s="388" t="s">
        <v>637</v>
      </c>
      <c r="C89" s="369">
        <v>2400</v>
      </c>
      <c r="D89" s="369">
        <v>2400</v>
      </c>
      <c r="E89" s="369">
        <v>10080</v>
      </c>
      <c r="F89" s="369">
        <v>1005</v>
      </c>
      <c r="G89" s="369"/>
      <c r="H89" s="365">
        <f t="shared" si="7"/>
        <v>3405</v>
      </c>
      <c r="I89" s="379"/>
      <c r="J89" s="367" t="s">
        <v>556</v>
      </c>
      <c r="K89" s="67" t="s">
        <v>65</v>
      </c>
      <c r="L89" s="67"/>
    </row>
    <row r="90" spans="1:12" ht="31.5" x14ac:dyDescent="0.25">
      <c r="A90" s="362">
        <f t="shared" si="8"/>
        <v>81</v>
      </c>
      <c r="B90" s="388" t="s">
        <v>638</v>
      </c>
      <c r="C90" s="369">
        <v>1197</v>
      </c>
      <c r="D90" s="369">
        <v>1152</v>
      </c>
      <c r="E90" s="369">
        <v>0</v>
      </c>
      <c r="F90" s="369"/>
      <c r="G90" s="369">
        <v>45</v>
      </c>
      <c r="H90" s="365">
        <f t="shared" si="7"/>
        <v>1152</v>
      </c>
      <c r="I90" s="379"/>
      <c r="J90" s="391" t="s">
        <v>639</v>
      </c>
      <c r="K90" s="67" t="s">
        <v>65</v>
      </c>
      <c r="L90" s="67"/>
    </row>
    <row r="91" spans="1:12" ht="31.5" x14ac:dyDescent="0.25">
      <c r="A91" s="362">
        <f t="shared" si="8"/>
        <v>82</v>
      </c>
      <c r="B91" s="388" t="s">
        <v>640</v>
      </c>
      <c r="C91" s="369">
        <v>600</v>
      </c>
      <c r="D91" s="369">
        <v>600</v>
      </c>
      <c r="E91" s="369">
        <v>1700</v>
      </c>
      <c r="F91" s="369">
        <v>45</v>
      </c>
      <c r="G91" s="369"/>
      <c r="H91" s="365">
        <f t="shared" si="7"/>
        <v>645</v>
      </c>
      <c r="I91" s="379"/>
      <c r="J91" s="367" t="s">
        <v>641</v>
      </c>
      <c r="K91" s="67" t="s">
        <v>65</v>
      </c>
      <c r="L91" s="67"/>
    </row>
    <row r="92" spans="1:12" ht="31.5" x14ac:dyDescent="0.25">
      <c r="A92" s="362">
        <f t="shared" si="8"/>
        <v>83</v>
      </c>
      <c r="B92" s="388" t="s">
        <v>642</v>
      </c>
      <c r="C92" s="369">
        <v>11700</v>
      </c>
      <c r="D92" s="369">
        <v>7930</v>
      </c>
      <c r="E92" s="369">
        <v>3445</v>
      </c>
      <c r="F92" s="369"/>
      <c r="G92" s="369">
        <v>325</v>
      </c>
      <c r="H92" s="365">
        <f t="shared" si="7"/>
        <v>11375</v>
      </c>
      <c r="I92" s="379"/>
      <c r="J92" s="391" t="s">
        <v>643</v>
      </c>
      <c r="K92" s="67" t="s">
        <v>65</v>
      </c>
      <c r="L92" s="67"/>
    </row>
    <row r="93" spans="1:12" ht="31.5" x14ac:dyDescent="0.25">
      <c r="A93" s="362">
        <f t="shared" si="8"/>
        <v>84</v>
      </c>
      <c r="B93" s="392" t="s">
        <v>644</v>
      </c>
      <c r="C93" s="369">
        <v>2045</v>
      </c>
      <c r="D93" s="369">
        <v>2045</v>
      </c>
      <c r="E93" s="369">
        <v>0</v>
      </c>
      <c r="F93" s="369"/>
      <c r="G93" s="369">
        <v>30</v>
      </c>
      <c r="H93" s="365">
        <f t="shared" si="7"/>
        <v>2015</v>
      </c>
      <c r="I93" s="379"/>
      <c r="J93" s="391" t="s">
        <v>639</v>
      </c>
      <c r="K93" s="67" t="s">
        <v>65</v>
      </c>
      <c r="L93" s="67"/>
    </row>
    <row r="94" spans="1:12" ht="31.5" x14ac:dyDescent="0.25">
      <c r="A94" s="362">
        <f t="shared" si="8"/>
        <v>85</v>
      </c>
      <c r="B94" s="392" t="s">
        <v>645</v>
      </c>
      <c r="C94" s="369">
        <v>1700</v>
      </c>
      <c r="D94" s="369">
        <v>1700</v>
      </c>
      <c r="E94" s="369">
        <v>0</v>
      </c>
      <c r="F94" s="369"/>
      <c r="G94" s="369">
        <v>18</v>
      </c>
      <c r="H94" s="365">
        <f t="shared" si="7"/>
        <v>1682</v>
      </c>
      <c r="I94" s="379"/>
      <c r="J94" s="391" t="s">
        <v>639</v>
      </c>
      <c r="K94" s="67" t="s">
        <v>65</v>
      </c>
      <c r="L94" s="67"/>
    </row>
    <row r="95" spans="1:12" ht="31.5" x14ac:dyDescent="0.25">
      <c r="A95" s="362">
        <f t="shared" si="8"/>
        <v>86</v>
      </c>
      <c r="B95" s="388" t="s">
        <v>403</v>
      </c>
      <c r="C95" s="369">
        <v>1275</v>
      </c>
      <c r="D95" s="369">
        <v>1275</v>
      </c>
      <c r="E95" s="369">
        <v>3585</v>
      </c>
      <c r="F95" s="369">
        <v>373</v>
      </c>
      <c r="G95" s="369"/>
      <c r="H95" s="365">
        <f t="shared" si="7"/>
        <v>1648</v>
      </c>
      <c r="I95" s="379"/>
      <c r="J95" s="391" t="s">
        <v>646</v>
      </c>
      <c r="K95" s="408" t="s">
        <v>65</v>
      </c>
      <c r="L95" s="408"/>
    </row>
    <row r="96" spans="1:12" ht="31.5" x14ac:dyDescent="0.25">
      <c r="A96" s="362">
        <f t="shared" si="8"/>
        <v>87</v>
      </c>
      <c r="B96" s="402" t="s">
        <v>657</v>
      </c>
      <c r="C96" s="369">
        <v>2000</v>
      </c>
      <c r="D96" s="369"/>
      <c r="E96" s="369"/>
      <c r="F96" s="369"/>
      <c r="G96" s="369">
        <v>1940</v>
      </c>
      <c r="H96" s="365">
        <f>C96+F96-G96</f>
        <v>60</v>
      </c>
      <c r="I96" s="379"/>
      <c r="J96" s="408" t="s">
        <v>660</v>
      </c>
      <c r="K96" s="408" t="s">
        <v>658</v>
      </c>
      <c r="L96" s="369"/>
    </row>
    <row r="97" spans="1:12" ht="47.25" x14ac:dyDescent="0.25">
      <c r="A97" s="362">
        <f t="shared" si="8"/>
        <v>88</v>
      </c>
      <c r="B97" s="402" t="s">
        <v>447</v>
      </c>
      <c r="C97" s="369">
        <v>3000</v>
      </c>
      <c r="D97" s="369"/>
      <c r="E97" s="369"/>
      <c r="F97" s="369">
        <v>1940</v>
      </c>
      <c r="G97" s="369"/>
      <c r="H97" s="365">
        <f>C97+F97-G97</f>
        <v>4940</v>
      </c>
      <c r="I97" s="379"/>
      <c r="J97" s="408" t="s">
        <v>659</v>
      </c>
      <c r="K97" s="408" t="s">
        <v>658</v>
      </c>
      <c r="L97" s="408"/>
    </row>
    <row r="98" spans="1:12" ht="31.5" x14ac:dyDescent="0.25">
      <c r="A98" s="362">
        <f t="shared" si="8"/>
        <v>89</v>
      </c>
      <c r="B98" s="393" t="s">
        <v>515</v>
      </c>
      <c r="C98" s="369">
        <v>14473.977999999999</v>
      </c>
      <c r="D98" s="369">
        <v>13775.977999999999</v>
      </c>
      <c r="E98" s="369">
        <f>C98-D98</f>
        <v>698</v>
      </c>
      <c r="F98" s="369">
        <v>0</v>
      </c>
      <c r="G98" s="369">
        <v>98</v>
      </c>
      <c r="H98" s="365">
        <f>C98+F98-G98</f>
        <v>14375.977999999999</v>
      </c>
      <c r="I98" s="379"/>
      <c r="J98" s="372" t="s">
        <v>647</v>
      </c>
      <c r="K98" s="408" t="s">
        <v>287</v>
      </c>
      <c r="L98" s="408"/>
    </row>
    <row r="99" spans="1:12" ht="31.5" x14ac:dyDescent="0.25">
      <c r="A99" s="362">
        <f t="shared" si="8"/>
        <v>90</v>
      </c>
      <c r="B99" s="393" t="s">
        <v>648</v>
      </c>
      <c r="C99" s="369">
        <v>477.35</v>
      </c>
      <c r="D99" s="369">
        <v>474.35</v>
      </c>
      <c r="E99" s="369">
        <f t="shared" ref="E99:E105" si="9">C99-D99</f>
        <v>3</v>
      </c>
      <c r="F99" s="369">
        <v>0</v>
      </c>
      <c r="G99" s="369">
        <v>3</v>
      </c>
      <c r="H99" s="365">
        <f t="shared" ref="H99:H105" si="10">C99+F99-G99</f>
        <v>474.35</v>
      </c>
      <c r="I99" s="379"/>
      <c r="J99" s="391" t="s">
        <v>629</v>
      </c>
      <c r="K99" s="408" t="s">
        <v>287</v>
      </c>
      <c r="L99" s="408"/>
    </row>
    <row r="100" spans="1:12" ht="31.5" x14ac:dyDescent="0.25">
      <c r="A100" s="362">
        <f t="shared" si="8"/>
        <v>91</v>
      </c>
      <c r="B100" s="393" t="s">
        <v>649</v>
      </c>
      <c r="C100" s="369">
        <v>3855.8229999999999</v>
      </c>
      <c r="D100" s="369">
        <v>3677.8229999999999</v>
      </c>
      <c r="E100" s="369">
        <f t="shared" si="9"/>
        <v>178</v>
      </c>
      <c r="F100" s="369">
        <v>0</v>
      </c>
      <c r="G100" s="369">
        <v>178</v>
      </c>
      <c r="H100" s="365">
        <f t="shared" si="10"/>
        <v>3677.8229999999999</v>
      </c>
      <c r="I100" s="379"/>
      <c r="J100" s="391" t="s">
        <v>629</v>
      </c>
      <c r="K100" s="408" t="s">
        <v>287</v>
      </c>
      <c r="L100" s="408"/>
    </row>
    <row r="101" spans="1:12" ht="47.25" x14ac:dyDescent="0.25">
      <c r="A101" s="362">
        <f t="shared" si="8"/>
        <v>92</v>
      </c>
      <c r="B101" s="393" t="s">
        <v>650</v>
      </c>
      <c r="C101" s="369">
        <v>5594.63</v>
      </c>
      <c r="D101" s="369">
        <v>5450.6308010000002</v>
      </c>
      <c r="E101" s="369">
        <f t="shared" si="9"/>
        <v>143.99919899999986</v>
      </c>
      <c r="F101" s="369">
        <v>0</v>
      </c>
      <c r="G101" s="369">
        <v>143.999199</v>
      </c>
      <c r="H101" s="365">
        <f t="shared" si="10"/>
        <v>5450.6308010000002</v>
      </c>
      <c r="I101" s="379"/>
      <c r="J101" s="391" t="s">
        <v>629</v>
      </c>
      <c r="K101" s="408" t="s">
        <v>287</v>
      </c>
      <c r="L101" s="408"/>
    </row>
    <row r="102" spans="1:12" ht="31.5" x14ac:dyDescent="0.25">
      <c r="A102" s="362">
        <f t="shared" si="8"/>
        <v>93</v>
      </c>
      <c r="B102" s="394" t="s">
        <v>282</v>
      </c>
      <c r="C102" s="371">
        <v>4473.4480000000003</v>
      </c>
      <c r="D102" s="369">
        <v>2367</v>
      </c>
      <c r="E102" s="369">
        <f t="shared" si="9"/>
        <v>2106.4480000000003</v>
      </c>
      <c r="F102" s="369">
        <v>0</v>
      </c>
      <c r="G102" s="369">
        <v>1687</v>
      </c>
      <c r="H102" s="365">
        <f t="shared" si="10"/>
        <v>2786.4480000000003</v>
      </c>
      <c r="I102" s="379"/>
      <c r="J102" s="391" t="s">
        <v>629</v>
      </c>
      <c r="K102" s="408" t="s">
        <v>287</v>
      </c>
      <c r="L102" s="408"/>
    </row>
    <row r="103" spans="1:12" ht="47.25" x14ac:dyDescent="0.25">
      <c r="A103" s="362">
        <f t="shared" si="8"/>
        <v>94</v>
      </c>
      <c r="B103" s="393" t="s">
        <v>426</v>
      </c>
      <c r="C103" s="371"/>
      <c r="D103" s="369">
        <v>0</v>
      </c>
      <c r="E103" s="369">
        <f t="shared" si="9"/>
        <v>0</v>
      </c>
      <c r="F103" s="369">
        <v>1109.8531989999999</v>
      </c>
      <c r="G103" s="369">
        <v>0</v>
      </c>
      <c r="H103" s="365">
        <f t="shared" si="10"/>
        <v>1109.8531989999999</v>
      </c>
      <c r="I103" s="379"/>
      <c r="J103" s="367" t="s">
        <v>651</v>
      </c>
      <c r="K103" s="408" t="s">
        <v>287</v>
      </c>
      <c r="L103" s="408"/>
    </row>
    <row r="104" spans="1:12" ht="63" x14ac:dyDescent="0.25">
      <c r="A104" s="362">
        <f t="shared" si="8"/>
        <v>95</v>
      </c>
      <c r="B104" s="395" t="s">
        <v>652</v>
      </c>
      <c r="C104" s="371">
        <v>0</v>
      </c>
      <c r="D104" s="369">
        <v>0</v>
      </c>
      <c r="E104" s="369">
        <f t="shared" si="9"/>
        <v>0</v>
      </c>
      <c r="F104" s="369">
        <v>500</v>
      </c>
      <c r="G104" s="369">
        <v>0</v>
      </c>
      <c r="H104" s="365">
        <f t="shared" si="10"/>
        <v>500</v>
      </c>
      <c r="I104" s="379"/>
      <c r="J104" s="505" t="s">
        <v>653</v>
      </c>
      <c r="K104" s="408" t="s">
        <v>287</v>
      </c>
      <c r="L104" s="408"/>
    </row>
    <row r="105" spans="1:12" ht="47.25" x14ac:dyDescent="0.25">
      <c r="A105" s="409">
        <f t="shared" si="8"/>
        <v>96</v>
      </c>
      <c r="B105" s="410" t="s">
        <v>427</v>
      </c>
      <c r="C105" s="411">
        <v>0</v>
      </c>
      <c r="D105" s="404">
        <v>0</v>
      </c>
      <c r="E105" s="404">
        <f t="shared" si="9"/>
        <v>0</v>
      </c>
      <c r="F105" s="404">
        <v>500</v>
      </c>
      <c r="G105" s="404">
        <v>0</v>
      </c>
      <c r="H105" s="405">
        <f t="shared" si="10"/>
        <v>500</v>
      </c>
      <c r="I105" s="403"/>
      <c r="J105" s="506"/>
      <c r="K105" s="406" t="s">
        <v>287</v>
      </c>
      <c r="L105" s="406"/>
    </row>
    <row r="106" spans="1:12" ht="15.75" x14ac:dyDescent="0.25">
      <c r="A106" s="380"/>
      <c r="B106" s="401"/>
      <c r="C106" s="400"/>
      <c r="D106" s="400"/>
      <c r="E106" s="400"/>
      <c r="F106" s="400"/>
      <c r="G106" s="400"/>
      <c r="H106" s="400"/>
      <c r="I106" s="380"/>
      <c r="J106" s="380"/>
      <c r="K106" s="380"/>
    </row>
    <row r="107" spans="1:12" ht="15.75" x14ac:dyDescent="0.25">
      <c r="A107" s="380"/>
      <c r="B107" s="401"/>
      <c r="C107" s="400"/>
      <c r="D107" s="400"/>
      <c r="E107" s="400"/>
      <c r="F107" s="400"/>
      <c r="G107" s="400"/>
      <c r="H107" s="400"/>
      <c r="I107" s="380"/>
      <c r="J107" s="380"/>
      <c r="K107" s="380"/>
    </row>
    <row r="108" spans="1:12" ht="15.75" x14ac:dyDescent="0.25">
      <c r="A108" s="380"/>
      <c r="B108" s="401"/>
      <c r="C108" s="400"/>
      <c r="D108" s="400"/>
      <c r="E108" s="400"/>
      <c r="F108" s="400"/>
      <c r="G108" s="400"/>
      <c r="H108" s="400"/>
      <c r="I108" s="380"/>
      <c r="J108" s="380"/>
      <c r="K108" s="380"/>
    </row>
    <row r="109" spans="1:12" ht="15.75" x14ac:dyDescent="0.25">
      <c r="A109" s="380"/>
      <c r="B109" s="401"/>
      <c r="C109" s="400"/>
      <c r="D109" s="400"/>
      <c r="E109" s="400"/>
      <c r="F109" s="400"/>
      <c r="G109" s="400"/>
      <c r="H109" s="400"/>
      <c r="I109" s="380"/>
      <c r="J109" s="380"/>
      <c r="K109" s="380"/>
    </row>
    <row r="110" spans="1:12" ht="15.75" x14ac:dyDescent="0.25">
      <c r="A110" s="380"/>
      <c r="B110" s="401"/>
      <c r="C110" s="400"/>
      <c r="D110" s="400"/>
      <c r="E110" s="400"/>
      <c r="F110" s="400"/>
      <c r="G110" s="400"/>
      <c r="H110" s="400"/>
      <c r="I110" s="380"/>
      <c r="J110" s="380"/>
      <c r="K110" s="380"/>
    </row>
    <row r="111" spans="1:12" ht="15.75" x14ac:dyDescent="0.25">
      <c r="A111" s="380"/>
      <c r="B111" s="401"/>
      <c r="C111" s="400"/>
      <c r="D111" s="400"/>
      <c r="E111" s="400"/>
      <c r="F111" s="400"/>
      <c r="G111" s="400"/>
      <c r="H111" s="400"/>
      <c r="I111" s="380"/>
      <c r="J111" s="380"/>
      <c r="K111" s="380"/>
    </row>
    <row r="112" spans="1:12" ht="15.75" x14ac:dyDescent="0.25">
      <c r="A112" s="380"/>
      <c r="B112" s="401"/>
      <c r="C112" s="400"/>
      <c r="D112" s="400"/>
      <c r="E112" s="400"/>
      <c r="F112" s="400"/>
      <c r="G112" s="400"/>
      <c r="H112" s="400"/>
      <c r="I112" s="380"/>
      <c r="J112" s="380"/>
      <c r="K112" s="380"/>
    </row>
    <row r="113" spans="1:11" ht="15.75" x14ac:dyDescent="0.25">
      <c r="A113" s="380"/>
      <c r="B113" s="401"/>
      <c r="C113" s="400"/>
      <c r="D113" s="400"/>
      <c r="E113" s="400"/>
      <c r="F113" s="400"/>
      <c r="G113" s="400"/>
      <c r="H113" s="400"/>
      <c r="I113" s="380"/>
      <c r="J113" s="380"/>
      <c r="K113" s="380"/>
    </row>
    <row r="114" spans="1:11" ht="15.75" x14ac:dyDescent="0.25">
      <c r="A114" s="380"/>
      <c r="B114" s="401"/>
      <c r="C114" s="400"/>
      <c r="D114" s="400"/>
      <c r="E114" s="400"/>
      <c r="F114" s="400"/>
      <c r="G114" s="400"/>
      <c r="H114" s="400"/>
      <c r="I114" s="380"/>
      <c r="J114" s="380"/>
      <c r="K114" s="380"/>
    </row>
    <row r="115" spans="1:11" ht="15.75" x14ac:dyDescent="0.25">
      <c r="A115" s="380"/>
      <c r="B115" s="401"/>
      <c r="C115" s="400"/>
      <c r="D115" s="400"/>
      <c r="E115" s="400"/>
      <c r="F115" s="400"/>
      <c r="G115" s="400"/>
      <c r="H115" s="400"/>
      <c r="I115" s="380"/>
      <c r="J115" s="380"/>
      <c r="K115" s="380"/>
    </row>
    <row r="116" spans="1:11" ht="15.75" x14ac:dyDescent="0.25">
      <c r="A116" s="380"/>
      <c r="B116" s="401"/>
      <c r="C116" s="400"/>
      <c r="D116" s="400"/>
      <c r="E116" s="400"/>
      <c r="F116" s="400"/>
      <c r="G116" s="400"/>
      <c r="H116" s="400"/>
      <c r="I116" s="380"/>
      <c r="J116" s="380"/>
      <c r="K116" s="380"/>
    </row>
    <row r="117" spans="1:11" ht="15.75" x14ac:dyDescent="0.25">
      <c r="A117" s="380"/>
      <c r="B117" s="401"/>
      <c r="C117" s="400"/>
      <c r="D117" s="400"/>
      <c r="E117" s="400"/>
      <c r="F117" s="400"/>
      <c r="G117" s="400"/>
      <c r="H117" s="400"/>
      <c r="I117" s="380"/>
      <c r="J117" s="380"/>
      <c r="K117" s="380"/>
    </row>
    <row r="118" spans="1:11" ht="15.75" x14ac:dyDescent="0.25">
      <c r="A118" s="380"/>
      <c r="B118" s="401"/>
      <c r="C118" s="400"/>
      <c r="D118" s="400"/>
      <c r="E118" s="400"/>
      <c r="F118" s="400"/>
      <c r="G118" s="400"/>
      <c r="H118" s="400"/>
      <c r="I118" s="380"/>
      <c r="J118" s="380"/>
      <c r="K118" s="380"/>
    </row>
    <row r="119" spans="1:11" ht="15.75" x14ac:dyDescent="0.25">
      <c r="A119" s="380"/>
      <c r="B119" s="401"/>
      <c r="C119" s="400"/>
      <c r="D119" s="400"/>
      <c r="E119" s="400"/>
      <c r="F119" s="400"/>
      <c r="G119" s="400"/>
      <c r="H119" s="400"/>
      <c r="I119" s="380"/>
      <c r="J119" s="380"/>
      <c r="K119" s="380"/>
    </row>
    <row r="120" spans="1:11" ht="15.75" x14ac:dyDescent="0.25">
      <c r="A120" s="380"/>
      <c r="B120" s="401"/>
      <c r="C120" s="400"/>
      <c r="D120" s="400"/>
      <c r="E120" s="400"/>
      <c r="F120" s="400"/>
      <c r="G120" s="400"/>
      <c r="H120" s="400"/>
      <c r="I120" s="380"/>
      <c r="J120" s="380"/>
      <c r="K120" s="380"/>
    </row>
    <row r="121" spans="1:11" ht="15.75" x14ac:dyDescent="0.25">
      <c r="A121" s="380"/>
      <c r="B121" s="401"/>
      <c r="C121" s="400"/>
      <c r="D121" s="400"/>
      <c r="E121" s="400"/>
      <c r="F121" s="400"/>
      <c r="G121" s="400"/>
      <c r="H121" s="400"/>
      <c r="I121" s="380"/>
      <c r="J121" s="380"/>
      <c r="K121" s="380"/>
    </row>
    <row r="122" spans="1:11" ht="15.75" x14ac:dyDescent="0.25">
      <c r="A122" s="380"/>
      <c r="B122" s="401"/>
      <c r="C122" s="400"/>
      <c r="D122" s="400"/>
      <c r="E122" s="400"/>
      <c r="F122" s="400"/>
      <c r="G122" s="400"/>
      <c r="H122" s="400"/>
      <c r="I122" s="380"/>
      <c r="J122" s="380"/>
      <c r="K122" s="380"/>
    </row>
    <row r="123" spans="1:11" ht="15.75" x14ac:dyDescent="0.25">
      <c r="A123" s="380"/>
      <c r="B123" s="401"/>
      <c r="C123" s="400"/>
      <c r="D123" s="400"/>
      <c r="E123" s="400"/>
      <c r="F123" s="400"/>
      <c r="G123" s="400"/>
      <c r="H123" s="400"/>
      <c r="I123" s="380"/>
      <c r="J123" s="380"/>
      <c r="K123" s="380"/>
    </row>
    <row r="124" spans="1:11" ht="15.75" x14ac:dyDescent="0.25">
      <c r="A124" s="380"/>
      <c r="B124" s="401"/>
      <c r="C124" s="400"/>
      <c r="D124" s="400"/>
      <c r="E124" s="400"/>
      <c r="F124" s="400"/>
      <c r="G124" s="400"/>
      <c r="H124" s="400"/>
      <c r="I124" s="380"/>
      <c r="J124" s="380"/>
      <c r="K124" s="380"/>
    </row>
    <row r="125" spans="1:11" ht="15.75" x14ac:dyDescent="0.25">
      <c r="A125" s="380"/>
      <c r="B125" s="401"/>
      <c r="C125" s="400"/>
      <c r="D125" s="400"/>
      <c r="E125" s="400"/>
      <c r="F125" s="400"/>
      <c r="G125" s="400"/>
      <c r="H125" s="400"/>
      <c r="I125" s="380"/>
      <c r="J125" s="380"/>
      <c r="K125" s="380"/>
    </row>
    <row r="126" spans="1:11" ht="15.75" x14ac:dyDescent="0.25">
      <c r="A126" s="380"/>
      <c r="B126" s="401"/>
      <c r="C126" s="400"/>
      <c r="D126" s="400"/>
      <c r="E126" s="400"/>
      <c r="F126" s="400"/>
      <c r="G126" s="400"/>
      <c r="H126" s="400"/>
      <c r="I126" s="380"/>
      <c r="J126" s="380"/>
      <c r="K126" s="380"/>
    </row>
    <row r="127" spans="1:11" ht="15.75" x14ac:dyDescent="0.25">
      <c r="A127" s="380"/>
      <c r="B127" s="401"/>
      <c r="C127" s="400"/>
      <c r="D127" s="400"/>
      <c r="E127" s="400"/>
      <c r="F127" s="400"/>
      <c r="G127" s="400"/>
      <c r="H127" s="400"/>
      <c r="I127" s="380"/>
      <c r="J127" s="380"/>
      <c r="K127" s="380"/>
    </row>
    <row r="128" spans="1:11" ht="15.75" x14ac:dyDescent="0.25">
      <c r="A128" s="380"/>
      <c r="B128" s="401"/>
      <c r="C128" s="400"/>
      <c r="D128" s="400"/>
      <c r="E128" s="400"/>
      <c r="F128" s="400"/>
      <c r="G128" s="400"/>
      <c r="H128" s="400"/>
      <c r="I128" s="380"/>
      <c r="J128" s="380"/>
      <c r="K128" s="380"/>
    </row>
  </sheetData>
  <mergeCells count="17">
    <mergeCell ref="J75:J80"/>
    <mergeCell ref="J104:J105"/>
    <mergeCell ref="A2:K2"/>
    <mergeCell ref="A5:A7"/>
    <mergeCell ref="B5:B7"/>
    <mergeCell ref="C5:C7"/>
    <mergeCell ref="D5:D7"/>
    <mergeCell ref="E5:E7"/>
    <mergeCell ref="F5:G5"/>
    <mergeCell ref="H5:H7"/>
    <mergeCell ref="I5:I7"/>
    <mergeCell ref="J5:J7"/>
    <mergeCell ref="K5:K7"/>
    <mergeCell ref="A3:CE3"/>
    <mergeCell ref="L5:L7"/>
    <mergeCell ref="F6:F7"/>
    <mergeCell ref="G6:G7"/>
  </mergeCells>
  <pageMargins left="0.35433070866141736" right="0.11811023622047245" top="0.43307086614173229" bottom="0.43307086614173229"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Bieu8-XSKT</vt:lpstr>
      <vt:lpstr>Bieu5</vt:lpstr>
      <vt:lpstr>Bieu4</vt:lpstr>
      <vt:lpstr>Bieu3</vt:lpstr>
      <vt:lpstr>Bieu3!Print_Titles</vt:lpstr>
      <vt:lpstr>Bieu4!Print_Titles</vt:lpstr>
      <vt:lpstr>Bieu5!Print_Titles</vt:lpstr>
      <vt:lpstr>'Bieu8-XSKT'!Print_Titles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8.1X86 M1</dc:creator>
  <cp:lastModifiedBy>AutoBVT</cp:lastModifiedBy>
  <cp:lastPrinted>2019-12-02T09:11:35Z</cp:lastPrinted>
  <dcterms:created xsi:type="dcterms:W3CDTF">2018-10-27T02:08:51Z</dcterms:created>
  <dcterms:modified xsi:type="dcterms:W3CDTF">2019-12-06T00:33:36Z</dcterms:modified>
</cp:coreProperties>
</file>